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<sst xmlns="http://schemas.openxmlformats.org/spreadsheetml/2006/main" count="198" uniqueCount="42">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</sst>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8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3" sqref="B3:J3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5"/>
      <c r="L2" s="6"/>
      <c r="M2" s="6"/>
      <c r="N2" s="6"/>
    </row>
    <row r="3" spans="1:14" ht="21" x14ac:dyDescent="0.4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5"/>
    </row>
    <row r="4" spans="1:14" ht="21" x14ac:dyDescent="0.4">
      <c r="B4" s="108" t="s">
        <v>41</v>
      </c>
      <c r="C4" s="108"/>
      <c r="D4" s="108"/>
      <c r="E4" s="108"/>
      <c r="F4" s="108"/>
      <c r="G4" s="108"/>
      <c r="H4" s="108"/>
      <c r="I4" s="108"/>
      <c r="J4" s="108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9" t="s">
        <v>2</v>
      </c>
      <c r="C6" s="109"/>
      <c r="D6" s="109"/>
      <c r="E6" s="109"/>
      <c r="F6" s="109"/>
      <c r="G6" s="109"/>
      <c r="H6" s="109"/>
      <c r="I6" s="109"/>
      <c r="J6" s="109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10" t="s">
        <v>3</v>
      </c>
      <c r="C11" s="110"/>
      <c r="D11" s="110"/>
      <c r="E11" s="110"/>
      <c r="F11" s="110"/>
      <c r="G11" s="110"/>
      <c r="H11" s="110"/>
      <c r="I11" s="110"/>
      <c r="J11" s="110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6" t="s">
        <v>6</v>
      </c>
      <c r="I12" s="106"/>
      <c r="J12" s="106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3">
        <v>995035</v>
      </c>
      <c r="E14" s="73">
        <v>990616</v>
      </c>
      <c r="F14" s="21">
        <f>D14-E14</f>
        <v>4419</v>
      </c>
      <c r="G14" s="22">
        <f>F14/E14</f>
        <v>4.460860716968028E-3</v>
      </c>
      <c r="H14" s="75">
        <v>979715</v>
      </c>
      <c r="I14" s="21">
        <f t="shared" ref="I14:I19" si="0">+D14-H14</f>
        <v>15320</v>
      </c>
      <c r="J14" s="22">
        <f>+I14/H14</f>
        <v>1.563720061446441E-2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3">
        <v>125991</v>
      </c>
      <c r="E15" s="73">
        <v>126276</v>
      </c>
      <c r="F15" s="21">
        <f t="shared" ref="F15:F19" si="1">D15-E15</f>
        <v>-285</v>
      </c>
      <c r="G15" s="22">
        <f t="shared" ref="G15:G20" si="2">F15/E15</f>
        <v>-2.2569609426969497E-3</v>
      </c>
      <c r="H15" s="75">
        <v>124167</v>
      </c>
      <c r="I15" s="21">
        <f t="shared" si="0"/>
        <v>1824</v>
      </c>
      <c r="J15" s="22">
        <f t="shared" ref="J15:J18" si="3">+I15/H15</f>
        <v>1.468989344995047E-2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3">
        <v>3415</v>
      </c>
      <c r="E16" s="73">
        <v>3385</v>
      </c>
      <c r="F16" s="21">
        <f t="shared" si="1"/>
        <v>30</v>
      </c>
      <c r="G16" s="22">
        <f t="shared" si="2"/>
        <v>8.8626292466765146E-3</v>
      </c>
      <c r="H16" s="75">
        <v>3423</v>
      </c>
      <c r="I16" s="21">
        <f t="shared" si="0"/>
        <v>-8</v>
      </c>
      <c r="J16" s="22">
        <f t="shared" si="3"/>
        <v>-2.3371311714869996E-3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3">
        <v>6660</v>
      </c>
      <c r="E17" s="73">
        <v>6144</v>
      </c>
      <c r="F17" s="21">
        <f t="shared" si="1"/>
        <v>516</v>
      </c>
      <c r="G17" s="22">
        <f t="shared" si="2"/>
        <v>8.3984375E-2</v>
      </c>
      <c r="H17" s="75">
        <v>6389</v>
      </c>
      <c r="I17" s="21">
        <f t="shared" si="0"/>
        <v>271</v>
      </c>
      <c r="J17" s="22">
        <f t="shared" si="3"/>
        <v>4.2416653623415242E-2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3">
        <v>8</v>
      </c>
      <c r="E18" s="73">
        <v>8</v>
      </c>
      <c r="F18" s="21">
        <f t="shared" si="1"/>
        <v>0</v>
      </c>
      <c r="G18" s="22">
        <f t="shared" si="2"/>
        <v>0</v>
      </c>
      <c r="H18" s="75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4">
        <v>16</v>
      </c>
      <c r="E19" s="74">
        <v>16</v>
      </c>
      <c r="F19" s="24">
        <f t="shared" si="1"/>
        <v>0</v>
      </c>
      <c r="G19" s="25">
        <f t="shared" si="2"/>
        <v>0</v>
      </c>
      <c r="H19" s="76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1131125</v>
      </c>
      <c r="E20" s="27">
        <f>SUM(E14:E19)</f>
        <v>1126445</v>
      </c>
      <c r="F20" s="27">
        <f>SUM(F14:F19)</f>
        <v>4680</v>
      </c>
      <c r="G20" s="22">
        <f t="shared" si="2"/>
        <v>4.1546635654648029E-3</v>
      </c>
      <c r="H20" s="27">
        <f>SUM(H14:H19)</f>
        <v>1113718</v>
      </c>
      <c r="I20" s="27">
        <f>SUM(I14:I19)</f>
        <v>17407</v>
      </c>
      <c r="J20" s="22">
        <f>+I20/H20</f>
        <v>1.5629629762650869E-2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12" t="s">
        <v>23</v>
      </c>
      <c r="C22" s="112"/>
      <c r="D22" s="112"/>
      <c r="E22" s="112"/>
      <c r="F22" s="112"/>
      <c r="G22" s="112"/>
      <c r="H22" s="112"/>
      <c r="I22" s="112"/>
      <c r="J22" s="112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6" t="s">
        <v>6</v>
      </c>
      <c r="I23" s="106"/>
      <c r="J23" s="106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77">
        <v>994590</v>
      </c>
      <c r="E25" s="77">
        <v>989733</v>
      </c>
      <c r="F25" s="21">
        <f>D25-E25</f>
        <v>4857</v>
      </c>
      <c r="G25" s="22">
        <f>F25/E25</f>
        <v>4.9073841126849359E-3</v>
      </c>
      <c r="H25" s="79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77">
        <v>125975</v>
      </c>
      <c r="E26" s="77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9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77">
        <v>3415</v>
      </c>
      <c r="E27" s="77">
        <v>3386</v>
      </c>
      <c r="F27" s="21">
        <f t="shared" si="6"/>
        <v>29</v>
      </c>
      <c r="G27" s="22">
        <f t="shared" si="7"/>
        <v>8.5646780862374487E-3</v>
      </c>
      <c r="H27" s="7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x14ac:dyDescent="0.3">
      <c r="A28" s="46">
        <v>15</v>
      </c>
      <c r="B28" s="19" t="s">
        <v>18</v>
      </c>
      <c r="C28" s="20"/>
      <c r="D28" s="77">
        <v>6624</v>
      </c>
      <c r="E28" s="77">
        <v>6151</v>
      </c>
      <c r="F28" s="21">
        <f t="shared" si="6"/>
        <v>473</v>
      </c>
      <c r="G28" s="22">
        <f t="shared" si="7"/>
        <v>7.6898065355226794E-2</v>
      </c>
      <c r="H28" s="79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x14ac:dyDescent="0.3">
      <c r="A29" s="46">
        <v>16</v>
      </c>
      <c r="B29" s="19" t="s">
        <v>40</v>
      </c>
      <c r="C29" s="23"/>
      <c r="D29" s="77">
        <v>8</v>
      </c>
      <c r="E29" s="77">
        <v>8</v>
      </c>
      <c r="F29" s="21">
        <f t="shared" si="6"/>
        <v>0</v>
      </c>
      <c r="G29" s="22">
        <f t="shared" si="7"/>
        <v>0</v>
      </c>
      <c r="H29" s="7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8">
        <v>16</v>
      </c>
      <c r="E30" s="78">
        <v>16</v>
      </c>
      <c r="F30" s="24">
        <f t="shared" si="6"/>
        <v>0</v>
      </c>
      <c r="G30" s="25">
        <f t="shared" si="7"/>
        <v>0</v>
      </c>
      <c r="H30" s="8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11" t="s">
        <v>22</v>
      </c>
      <c r="C33" s="112"/>
      <c r="D33" s="112"/>
      <c r="E33" s="112"/>
      <c r="F33" s="112"/>
      <c r="G33" s="112"/>
      <c r="H33" s="112"/>
      <c r="I33" s="112"/>
      <c r="J33" s="112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6" t="s">
        <v>6</v>
      </c>
      <c r="I34" s="106"/>
      <c r="J34" s="106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81">
        <v>994590</v>
      </c>
      <c r="E36" s="81">
        <v>989733</v>
      </c>
      <c r="F36" s="21">
        <f>D36-E36</f>
        <v>4857</v>
      </c>
      <c r="G36" s="22">
        <f>F36/E36</f>
        <v>4.9073841126849359E-3</v>
      </c>
      <c r="H36" s="83">
        <v>978546</v>
      </c>
      <c r="I36" s="21">
        <f t="shared" ref="I36:I41" si="8">+D36-H36</f>
        <v>16044</v>
      </c>
      <c r="J36" s="22">
        <f t="shared" ref="J36:J41" si="9">+I36/H36</f>
        <v>1.6395754517416657E-2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81">
        <v>125975</v>
      </c>
      <c r="E37" s="81">
        <v>126106</v>
      </c>
      <c r="F37" s="21">
        <f t="shared" ref="F37:F41" si="10">D37-E37</f>
        <v>-131</v>
      </c>
      <c r="G37" s="22">
        <f t="shared" ref="G37:G42" si="11">F37/E37</f>
        <v>-1.0388086213185732E-3</v>
      </c>
      <c r="H37" s="83">
        <v>123993</v>
      </c>
      <c r="I37" s="21">
        <f t="shared" si="8"/>
        <v>1982</v>
      </c>
      <c r="J37" s="22">
        <f t="shared" si="9"/>
        <v>1.598477333397853E-2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81">
        <v>3415</v>
      </c>
      <c r="E38" s="81">
        <v>3386</v>
      </c>
      <c r="F38" s="21">
        <f t="shared" si="10"/>
        <v>29</v>
      </c>
      <c r="G38" s="22">
        <f t="shared" si="11"/>
        <v>8.5646780862374487E-3</v>
      </c>
      <c r="H38" s="83">
        <v>3423</v>
      </c>
      <c r="I38" s="21">
        <f t="shared" si="8"/>
        <v>-8</v>
      </c>
      <c r="J38" s="22">
        <f t="shared" si="9"/>
        <v>-2.3371311714869996E-3</v>
      </c>
    </row>
    <row r="39" spans="1:11" ht="17.399999999999999" x14ac:dyDescent="0.3">
      <c r="A39" s="46">
        <v>26</v>
      </c>
      <c r="B39" s="19" t="s">
        <v>18</v>
      </c>
      <c r="C39" s="20"/>
      <c r="D39" s="81">
        <v>6624</v>
      </c>
      <c r="E39" s="81">
        <v>6151</v>
      </c>
      <c r="F39" s="21">
        <f t="shared" si="10"/>
        <v>473</v>
      </c>
      <c r="G39" s="22">
        <f t="shared" si="11"/>
        <v>7.6898065355226794E-2</v>
      </c>
      <c r="H39" s="83">
        <v>6363</v>
      </c>
      <c r="I39" s="21">
        <f t="shared" si="8"/>
        <v>261</v>
      </c>
      <c r="J39" s="22">
        <f t="shared" si="9"/>
        <v>4.1018387553041019E-2</v>
      </c>
    </row>
    <row r="40" spans="1:11" ht="17.399999999999999" x14ac:dyDescent="0.3">
      <c r="A40" s="46">
        <v>27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82">
        <v>16</v>
      </c>
      <c r="E41" s="82">
        <v>16</v>
      </c>
      <c r="F41" s="48">
        <f t="shared" si="10"/>
        <v>0</v>
      </c>
      <c r="G41" s="49">
        <f t="shared" si="11"/>
        <v>0</v>
      </c>
      <c r="H41" s="84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1130628</v>
      </c>
      <c r="E42" s="21">
        <f>SUM(E36:E41)</f>
        <v>1125400</v>
      </c>
      <c r="F42" s="27">
        <f>SUM(F36:F41)</f>
        <v>5228</v>
      </c>
      <c r="G42" s="22">
        <f t="shared" si="11"/>
        <v>4.645459392216101E-3</v>
      </c>
      <c r="H42" s="27">
        <f>SUM(H36:H41)</f>
        <v>1112349</v>
      </c>
      <c r="I42" s="27">
        <f>SUM(I36:I41)</f>
        <v>18279</v>
      </c>
      <c r="J42" s="22">
        <f>+I42/H42</f>
        <v>1.6432792226180812E-2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11" t="s">
        <v>21</v>
      </c>
      <c r="C44" s="112"/>
      <c r="D44" s="112"/>
      <c r="E44" s="112"/>
      <c r="F44" s="112"/>
      <c r="G44" s="112"/>
      <c r="H44" s="112"/>
      <c r="I44" s="112"/>
      <c r="J44" s="112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6" t="s">
        <v>6</v>
      </c>
      <c r="I45" s="106"/>
      <c r="J45" s="106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5">
        <v>988750</v>
      </c>
      <c r="E47" s="85">
        <v>984859</v>
      </c>
      <c r="F47" s="21">
        <f>D47-E47</f>
        <v>3891</v>
      </c>
      <c r="G47" s="22">
        <f>F47/E47</f>
        <v>3.9508193558671851E-3</v>
      </c>
      <c r="H47" s="87">
        <v>973511</v>
      </c>
      <c r="I47" s="21">
        <f t="shared" ref="I47:I52" si="12">+D47-H47</f>
        <v>15239</v>
      </c>
      <c r="J47" s="22">
        <f t="shared" ref="J47:J52" si="13">+I47/H47</f>
        <v>1.5653649522193381E-2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5">
        <v>125562</v>
      </c>
      <c r="E48" s="85">
        <v>125468</v>
      </c>
      <c r="F48" s="21">
        <f t="shared" ref="F48:F52" si="14">D48-E48</f>
        <v>94</v>
      </c>
      <c r="G48" s="22">
        <f t="shared" ref="G48:G53" si="15">F48/E48</f>
        <v>7.4919501386807794E-4</v>
      </c>
      <c r="H48" s="87">
        <v>123401</v>
      </c>
      <c r="I48" s="21">
        <f t="shared" si="12"/>
        <v>2161</v>
      </c>
      <c r="J48" s="22">
        <f t="shared" si="13"/>
        <v>1.7512013678981531E-2</v>
      </c>
    </row>
    <row r="49" spans="1:10" ht="17.399999999999999" x14ac:dyDescent="0.3">
      <c r="A49" s="46">
        <v>36</v>
      </c>
      <c r="B49" s="19" t="s">
        <v>39</v>
      </c>
      <c r="C49" s="20"/>
      <c r="D49" s="85">
        <v>3423</v>
      </c>
      <c r="E49" s="85">
        <v>3411</v>
      </c>
      <c r="F49" s="21">
        <f t="shared" si="14"/>
        <v>12</v>
      </c>
      <c r="G49" s="22">
        <f t="shared" si="15"/>
        <v>3.5180299032541778E-3</v>
      </c>
      <c r="H49" s="87">
        <v>3426</v>
      </c>
      <c r="I49" s="21">
        <f t="shared" si="12"/>
        <v>-3</v>
      </c>
      <c r="J49" s="22">
        <f t="shared" si="13"/>
        <v>-8.7565674255691769E-4</v>
      </c>
    </row>
    <row r="50" spans="1:10" ht="17.399999999999999" x14ac:dyDescent="0.3">
      <c r="A50" s="46">
        <v>37</v>
      </c>
      <c r="B50" s="19" t="s">
        <v>18</v>
      </c>
      <c r="C50" s="20"/>
      <c r="D50" s="85">
        <v>6529</v>
      </c>
      <c r="E50" s="85">
        <v>6261</v>
      </c>
      <c r="F50" s="21">
        <f t="shared" si="14"/>
        <v>268</v>
      </c>
      <c r="G50" s="22">
        <f t="shared" si="15"/>
        <v>4.2804663791726559E-2</v>
      </c>
      <c r="H50" s="87">
        <v>6320</v>
      </c>
      <c r="I50" s="21">
        <f t="shared" si="12"/>
        <v>209</v>
      </c>
      <c r="J50" s="22">
        <f t="shared" si="13"/>
        <v>3.306962025316456E-2</v>
      </c>
    </row>
    <row r="51" spans="1:10" ht="17.399999999999999" x14ac:dyDescent="0.3">
      <c r="A51" s="46">
        <v>38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6">
        <v>16</v>
      </c>
      <c r="E52" s="86">
        <v>16</v>
      </c>
      <c r="F52" s="48">
        <f t="shared" si="14"/>
        <v>0</v>
      </c>
      <c r="G52" s="49">
        <f t="shared" si="15"/>
        <v>0</v>
      </c>
      <c r="H52" s="88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1124288</v>
      </c>
      <c r="E53" s="21">
        <f t="shared" ref="E53:F53" si="16">SUM(E47:E52)</f>
        <v>1120023</v>
      </c>
      <c r="F53" s="27">
        <f t="shared" si="16"/>
        <v>4265</v>
      </c>
      <c r="G53" s="22">
        <f t="shared" si="15"/>
        <v>3.8079575151581707E-3</v>
      </c>
      <c r="H53" s="27">
        <f>SUM(H47:H52)</f>
        <v>1106682</v>
      </c>
      <c r="I53" s="27">
        <f>SUM(I47:I52)</f>
        <v>17606</v>
      </c>
      <c r="J53" s="22">
        <f>+I53/H53</f>
        <v>1.5908815721227959E-2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M59" sqref="M59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50"/>
    </row>
    <row r="3" spans="1:11" ht="21" x14ac:dyDescent="0.4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50"/>
    </row>
    <row r="4" spans="1:11" ht="21" x14ac:dyDescent="0.4">
      <c r="B4" s="108" t="str">
        <f>'Elect. Customer Counts Pg 10a '!B4:J4</f>
        <v>March 31, 2017</v>
      </c>
      <c r="C4" s="108"/>
      <c r="D4" s="108"/>
      <c r="E4" s="108"/>
      <c r="F4" s="108"/>
      <c r="G4" s="108"/>
      <c r="H4" s="108"/>
      <c r="I4" s="108"/>
      <c r="J4" s="108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3" t="s">
        <v>6</v>
      </c>
      <c r="I12" s="113"/>
      <c r="J12" s="113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0">
        <v>758719</v>
      </c>
      <c r="E14" s="89">
        <v>756791</v>
      </c>
      <c r="F14" s="33">
        <f t="shared" ref="F14:F20" si="0">D14-E14</f>
        <v>1928</v>
      </c>
      <c r="G14" s="35">
        <f t="shared" ref="G14:G20" si="1">F14/E14</f>
        <v>2.5475990068592252E-3</v>
      </c>
      <c r="H14" s="92">
        <v>745907</v>
      </c>
      <c r="I14" s="33">
        <f t="shared" ref="I14:I19" si="2">+D14-H14</f>
        <v>12812</v>
      </c>
      <c r="J14" s="58">
        <f t="shared" ref="J14:J20" si="3">+I14/H14</f>
        <v>1.7176404028920494E-2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0">
        <v>55459</v>
      </c>
      <c r="E15" s="89">
        <v>55524</v>
      </c>
      <c r="F15" s="33">
        <f t="shared" si="0"/>
        <v>-65</v>
      </c>
      <c r="G15" s="35">
        <f t="shared" si="1"/>
        <v>-1.170664937684605E-3</v>
      </c>
      <c r="H15" s="92">
        <v>54977</v>
      </c>
      <c r="I15" s="33">
        <f t="shared" si="2"/>
        <v>482</v>
      </c>
      <c r="J15" s="58">
        <f t="shared" si="3"/>
        <v>8.7673026902159081E-3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0">
        <v>389</v>
      </c>
      <c r="E16" s="89">
        <v>272.50708842088011</v>
      </c>
      <c r="F16" s="33">
        <f t="shared" si="0"/>
        <v>116.49291157911989</v>
      </c>
      <c r="G16" s="35">
        <f t="shared" si="1"/>
        <v>0.42748580322872048</v>
      </c>
      <c r="H16" s="92">
        <v>403</v>
      </c>
      <c r="I16" s="33">
        <f t="shared" si="2"/>
        <v>-14</v>
      </c>
      <c r="J16" s="58">
        <f t="shared" si="3"/>
        <v>-3.4739454094292806E-2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0">
        <v>2350</v>
      </c>
      <c r="E17" s="89">
        <v>2358</v>
      </c>
      <c r="F17" s="33">
        <f t="shared" si="0"/>
        <v>-8</v>
      </c>
      <c r="G17" s="35">
        <f t="shared" si="1"/>
        <v>-3.3927056827820186E-3</v>
      </c>
      <c r="H17" s="92">
        <v>2385</v>
      </c>
      <c r="I17" s="33">
        <f t="shared" si="2"/>
        <v>-35</v>
      </c>
      <c r="J17" s="58">
        <f t="shared" si="3"/>
        <v>-1.4675052410901468E-2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0">
        <v>11</v>
      </c>
      <c r="E18" s="89">
        <v>16.333525593062607</v>
      </c>
      <c r="F18" s="33">
        <f t="shared" si="0"/>
        <v>-5.3335255930626069</v>
      </c>
      <c r="G18" s="35">
        <f t="shared" si="1"/>
        <v>-0.3265385395623302</v>
      </c>
      <c r="H18" s="92">
        <v>11</v>
      </c>
      <c r="I18" s="33">
        <f t="shared" si="2"/>
        <v>0</v>
      </c>
      <c r="J18" s="58">
        <f t="shared" si="3"/>
        <v>0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88">
        <v>226</v>
      </c>
      <c r="E19" s="91">
        <v>214.15938598605729</v>
      </c>
      <c r="F19" s="59">
        <f t="shared" si="0"/>
        <v>11.840614013942712</v>
      </c>
      <c r="G19" s="60">
        <f t="shared" si="1"/>
        <v>5.5288793248191269E-2</v>
      </c>
      <c r="H19" s="93">
        <v>226</v>
      </c>
      <c r="I19" s="59">
        <f t="shared" si="2"/>
        <v>0</v>
      </c>
      <c r="J19" s="61">
        <f t="shared" si="3"/>
        <v>0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817154</v>
      </c>
      <c r="E20" s="27">
        <f>SUM(E14:E19)</f>
        <v>815176</v>
      </c>
      <c r="F20" s="34">
        <f t="shared" si="0"/>
        <v>1978</v>
      </c>
      <c r="G20" s="35">
        <f t="shared" si="1"/>
        <v>2.4264698666300283E-3</v>
      </c>
      <c r="H20" s="27">
        <f>SUM(H14:H19)</f>
        <v>803909</v>
      </c>
      <c r="I20" s="34">
        <f>SUM(I14:I19)</f>
        <v>13245</v>
      </c>
      <c r="J20" s="58">
        <f t="shared" si="3"/>
        <v>1.6475745389092546E-2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x14ac:dyDescent="0.3">
      <c r="A22" s="46">
        <v>9</v>
      </c>
      <c r="B22" s="117" t="s">
        <v>23</v>
      </c>
      <c r="C22" s="117"/>
      <c r="D22" s="117"/>
      <c r="E22" s="117"/>
      <c r="F22" s="117"/>
      <c r="G22" s="117"/>
      <c r="H22" s="117"/>
      <c r="I22" s="117"/>
      <c r="J22" s="117"/>
      <c r="K22" s="65"/>
    </row>
    <row r="23" spans="1:11" ht="17.399999999999999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3" t="s">
        <v>6</v>
      </c>
      <c r="I23" s="113"/>
      <c r="J23" s="113"/>
      <c r="K23" s="65"/>
    </row>
    <row r="24" spans="1:11" ht="17.399999999999999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x14ac:dyDescent="0.3">
      <c r="A25" s="46">
        <v>12</v>
      </c>
      <c r="B25" s="31" t="s">
        <v>13</v>
      </c>
      <c r="C25" s="66"/>
      <c r="D25" s="94">
        <v>758050</v>
      </c>
      <c r="E25" s="94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96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x14ac:dyDescent="0.3">
      <c r="A26" s="46">
        <v>13</v>
      </c>
      <c r="B26" s="31" t="s">
        <v>14</v>
      </c>
      <c r="C26" s="66"/>
      <c r="D26" s="94">
        <v>55438</v>
      </c>
      <c r="E26" s="94">
        <v>55463</v>
      </c>
      <c r="F26" s="33">
        <f t="shared" si="4"/>
        <v>-25</v>
      </c>
      <c r="G26" s="35">
        <f t="shared" si="5"/>
        <v>-4.5075095108450681E-4</v>
      </c>
      <c r="H26" s="96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x14ac:dyDescent="0.3">
      <c r="A27" s="46">
        <v>14</v>
      </c>
      <c r="B27" s="31" t="s">
        <v>15</v>
      </c>
      <c r="C27" s="66"/>
      <c r="D27" s="94">
        <v>390</v>
      </c>
      <c r="E27" s="94">
        <v>274</v>
      </c>
      <c r="F27" s="33">
        <f t="shared" si="4"/>
        <v>116</v>
      </c>
      <c r="G27" s="35">
        <f t="shared" si="5"/>
        <v>0.42335766423357662</v>
      </c>
      <c r="H27" s="96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x14ac:dyDescent="0.3">
      <c r="A28" s="46">
        <v>15</v>
      </c>
      <c r="B28" s="31" t="s">
        <v>16</v>
      </c>
      <c r="C28" s="66"/>
      <c r="D28" s="94">
        <v>2354</v>
      </c>
      <c r="E28" s="94">
        <v>2360</v>
      </c>
      <c r="F28" s="33">
        <f t="shared" si="4"/>
        <v>-6</v>
      </c>
      <c r="G28" s="35">
        <f t="shared" si="5"/>
        <v>-2.542372881355932E-3</v>
      </c>
      <c r="H28" s="96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x14ac:dyDescent="0.3">
      <c r="A29" s="46">
        <v>16</v>
      </c>
      <c r="B29" s="31" t="s">
        <v>17</v>
      </c>
      <c r="C29" s="66"/>
      <c r="D29" s="94">
        <v>11</v>
      </c>
      <c r="E29" s="94">
        <v>16</v>
      </c>
      <c r="F29" s="33">
        <f t="shared" si="4"/>
        <v>-5</v>
      </c>
      <c r="G29" s="35">
        <f t="shared" si="5"/>
        <v>-0.3125</v>
      </c>
      <c r="H29" s="96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x14ac:dyDescent="0.3">
      <c r="A30" s="46">
        <v>17</v>
      </c>
      <c r="B30" s="31" t="s">
        <v>37</v>
      </c>
      <c r="C30" s="66"/>
      <c r="D30" s="95">
        <v>227</v>
      </c>
      <c r="E30" s="95">
        <v>214</v>
      </c>
      <c r="F30" s="59">
        <f t="shared" si="4"/>
        <v>13</v>
      </c>
      <c r="G30" s="60">
        <f t="shared" si="5"/>
        <v>6.0747663551401869E-2</v>
      </c>
      <c r="H30" s="97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20</v>
      </c>
      <c r="B33" s="116" t="s">
        <v>22</v>
      </c>
      <c r="C33" s="116"/>
      <c r="D33" s="116"/>
      <c r="E33" s="116"/>
      <c r="F33" s="116"/>
      <c r="G33" s="116"/>
      <c r="H33" s="116"/>
      <c r="I33" s="116"/>
      <c r="J33" s="116"/>
      <c r="K33" s="65"/>
    </row>
    <row r="34" spans="1:11" ht="17.399999999999999" x14ac:dyDescent="0.3">
      <c r="A34" s="46">
        <v>21</v>
      </c>
      <c r="B34" s="53"/>
      <c r="C34" s="53"/>
      <c r="D34" s="53"/>
      <c r="E34" s="15"/>
      <c r="F34" s="54" t="s">
        <v>5</v>
      </c>
      <c r="G34" s="55"/>
      <c r="H34" s="113" t="s">
        <v>6</v>
      </c>
      <c r="I34" s="113"/>
      <c r="J34" s="113"/>
      <c r="K34" s="65"/>
    </row>
    <row r="35" spans="1:11" ht="17.399999999999999" x14ac:dyDescent="0.3">
      <c r="A35" s="46">
        <v>22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23</v>
      </c>
      <c r="B36" s="31" t="s">
        <v>13</v>
      </c>
      <c r="C36" s="66"/>
      <c r="D36" s="98">
        <v>758050</v>
      </c>
      <c r="E36" s="98">
        <v>755865</v>
      </c>
      <c r="F36" s="33">
        <f t="shared" ref="F36:F42" si="8">D36-E36</f>
        <v>2185</v>
      </c>
      <c r="G36" s="35">
        <f t="shared" ref="G36:G42" si="9">F36/E36</f>
        <v>2.8907278416119282E-3</v>
      </c>
      <c r="H36" s="100">
        <v>744989</v>
      </c>
      <c r="I36" s="33">
        <f t="shared" ref="I36:I41" si="10">+D36-H36</f>
        <v>13061</v>
      </c>
      <c r="J36" s="58">
        <f t="shared" ref="J36:J42" si="11">+I36/H36</f>
        <v>1.7531802482989682E-2</v>
      </c>
      <c r="K36" s="65"/>
    </row>
    <row r="37" spans="1:11" ht="17.399999999999999" x14ac:dyDescent="0.3">
      <c r="A37" s="46">
        <v>24</v>
      </c>
      <c r="B37" s="31" t="s">
        <v>14</v>
      </c>
      <c r="C37" s="66"/>
      <c r="D37" s="98">
        <v>55438</v>
      </c>
      <c r="E37" s="98">
        <v>55463</v>
      </c>
      <c r="F37" s="33">
        <f t="shared" si="8"/>
        <v>-25</v>
      </c>
      <c r="G37" s="35">
        <f t="shared" si="9"/>
        <v>-4.5075095108450681E-4</v>
      </c>
      <c r="H37" s="100">
        <v>54937</v>
      </c>
      <c r="I37" s="33">
        <f t="shared" si="10"/>
        <v>501</v>
      </c>
      <c r="J37" s="58">
        <f t="shared" si="11"/>
        <v>9.1195369241130753E-3</v>
      </c>
      <c r="K37" s="65"/>
    </row>
    <row r="38" spans="1:11" ht="17.399999999999999" x14ac:dyDescent="0.3">
      <c r="A38" s="46">
        <v>25</v>
      </c>
      <c r="B38" s="31" t="s">
        <v>15</v>
      </c>
      <c r="C38" s="66"/>
      <c r="D38" s="98">
        <v>390</v>
      </c>
      <c r="E38" s="98">
        <v>274</v>
      </c>
      <c r="F38" s="33">
        <f t="shared" si="8"/>
        <v>116</v>
      </c>
      <c r="G38" s="35">
        <f t="shared" si="9"/>
        <v>0.42335766423357662</v>
      </c>
      <c r="H38" s="100">
        <v>404</v>
      </c>
      <c r="I38" s="33">
        <f t="shared" si="10"/>
        <v>-14</v>
      </c>
      <c r="J38" s="58">
        <f t="shared" si="11"/>
        <v>-3.4653465346534656E-2</v>
      </c>
      <c r="K38" s="65"/>
    </row>
    <row r="39" spans="1:11" ht="17.399999999999999" x14ac:dyDescent="0.3">
      <c r="A39" s="46">
        <v>26</v>
      </c>
      <c r="B39" s="31" t="s">
        <v>16</v>
      </c>
      <c r="C39" s="66"/>
      <c r="D39" s="98">
        <v>2354</v>
      </c>
      <c r="E39" s="98">
        <v>2360</v>
      </c>
      <c r="F39" s="33">
        <f t="shared" si="8"/>
        <v>-6</v>
      </c>
      <c r="G39" s="35">
        <f t="shared" si="9"/>
        <v>-2.542372881355932E-3</v>
      </c>
      <c r="H39" s="100">
        <v>2385</v>
      </c>
      <c r="I39" s="33">
        <f t="shared" si="10"/>
        <v>-31</v>
      </c>
      <c r="J39" s="58">
        <f t="shared" si="11"/>
        <v>-1.29979035639413E-2</v>
      </c>
      <c r="K39" s="65"/>
    </row>
    <row r="40" spans="1:11" ht="17.399999999999999" x14ac:dyDescent="0.3">
      <c r="A40" s="46">
        <v>27</v>
      </c>
      <c r="B40" s="31" t="s">
        <v>17</v>
      </c>
      <c r="C40" s="66"/>
      <c r="D40" s="98">
        <v>11</v>
      </c>
      <c r="E40" s="98">
        <v>16</v>
      </c>
      <c r="F40" s="33">
        <f t="shared" si="8"/>
        <v>-5</v>
      </c>
      <c r="G40" s="35">
        <f t="shared" si="9"/>
        <v>-0.3125</v>
      </c>
      <c r="H40" s="100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28</v>
      </c>
      <c r="B41" s="31" t="s">
        <v>37</v>
      </c>
      <c r="C41" s="66"/>
      <c r="D41" s="99">
        <v>227</v>
      </c>
      <c r="E41" s="99">
        <v>214</v>
      </c>
      <c r="F41" s="59">
        <f t="shared" si="8"/>
        <v>13</v>
      </c>
      <c r="G41" s="60">
        <f t="shared" si="9"/>
        <v>6.0747663551401869E-2</v>
      </c>
      <c r="H41" s="101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29</v>
      </c>
      <c r="B42" s="31" t="s">
        <v>20</v>
      </c>
      <c r="C42" s="66"/>
      <c r="D42" s="34">
        <f>SUM(D36:D41)</f>
        <v>816470</v>
      </c>
      <c r="E42" s="27">
        <f>SUM(E36:E41)</f>
        <v>814192</v>
      </c>
      <c r="F42" s="34">
        <f t="shared" si="8"/>
        <v>2278</v>
      </c>
      <c r="G42" s="35">
        <f t="shared" si="9"/>
        <v>2.7978658596498123E-3</v>
      </c>
      <c r="H42" s="27">
        <f>SUM(H36:H41)</f>
        <v>802952</v>
      </c>
      <c r="I42" s="34">
        <f>SUM(I36:I41)</f>
        <v>13518</v>
      </c>
      <c r="J42" s="58">
        <f t="shared" si="11"/>
        <v>1.6835377457182995E-2</v>
      </c>
      <c r="K42" s="65"/>
    </row>
    <row r="43" spans="1:11" ht="17.399999999999999" hidden="1" x14ac:dyDescent="0.3">
      <c r="A43" s="46">
        <v>30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31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30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33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34</v>
      </c>
      <c r="B47" s="116" t="s">
        <v>22</v>
      </c>
      <c r="C47" s="116"/>
      <c r="D47" s="116"/>
      <c r="E47" s="116"/>
      <c r="F47" s="116"/>
      <c r="G47" s="116"/>
      <c r="H47" s="116"/>
      <c r="I47" s="116"/>
      <c r="J47" s="116"/>
      <c r="K47" s="65"/>
    </row>
    <row r="48" spans="1:11" ht="17.399999999999999" hidden="1" x14ac:dyDescent="0.3">
      <c r="A48" s="46">
        <v>35</v>
      </c>
      <c r="B48" s="53"/>
      <c r="C48" s="53"/>
      <c r="D48" s="53"/>
      <c r="E48" s="15"/>
      <c r="F48" s="54" t="s">
        <v>5</v>
      </c>
      <c r="G48" s="55"/>
      <c r="H48" s="113" t="s">
        <v>6</v>
      </c>
      <c r="I48" s="113"/>
      <c r="J48" s="113"/>
      <c r="K48" s="65"/>
    </row>
    <row r="49" spans="1:11" ht="17.399999999999999" hidden="1" x14ac:dyDescent="0.3">
      <c r="A49" s="46">
        <v>36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37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38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39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40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41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42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43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44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31</v>
      </c>
      <c r="B58" s="116" t="s">
        <v>21</v>
      </c>
      <c r="C58" s="116"/>
      <c r="D58" s="116"/>
      <c r="E58" s="116"/>
      <c r="F58" s="116"/>
      <c r="G58" s="116"/>
      <c r="H58" s="116"/>
      <c r="I58" s="116"/>
      <c r="J58" s="116"/>
      <c r="K58" s="30"/>
    </row>
    <row r="59" spans="1:11" s="14" customFormat="1" ht="17.399999999999999" x14ac:dyDescent="0.3">
      <c r="A59" s="46">
        <v>32</v>
      </c>
      <c r="B59" s="55"/>
      <c r="C59" s="55"/>
      <c r="D59" s="55"/>
      <c r="E59" s="15"/>
      <c r="F59" s="54" t="s">
        <v>5</v>
      </c>
      <c r="G59" s="55"/>
      <c r="H59" s="68"/>
      <c r="I59" s="113" t="s">
        <v>6</v>
      </c>
      <c r="J59" s="113"/>
      <c r="K59" s="56"/>
    </row>
    <row r="60" spans="1:11" s="14" customFormat="1" ht="17.399999999999999" x14ac:dyDescent="0.3">
      <c r="A60" s="46">
        <v>33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34</v>
      </c>
      <c r="B61" s="31" t="s">
        <v>13</v>
      </c>
      <c r="C61" s="31"/>
      <c r="D61" s="102">
        <v>752852</v>
      </c>
      <c r="E61" s="102">
        <v>753502</v>
      </c>
      <c r="F61" s="33">
        <f t="shared" ref="F61:F67" si="16">D61-E61</f>
        <v>-650</v>
      </c>
      <c r="G61" s="35">
        <f t="shared" ref="G61:G67" si="17">F61/E61</f>
        <v>-8.6263871894168829E-4</v>
      </c>
      <c r="H61" s="104">
        <v>739649</v>
      </c>
      <c r="I61" s="33">
        <f t="shared" ref="I61:I66" si="18">+D61-H61</f>
        <v>13203</v>
      </c>
      <c r="J61" s="58">
        <f t="shared" ref="J61:J67" si="19">+I61/H61</f>
        <v>1.7850358751245524E-2</v>
      </c>
      <c r="K61" s="58"/>
    </row>
    <row r="62" spans="1:11" ht="17.399999999999999" x14ac:dyDescent="0.3">
      <c r="A62" s="46">
        <v>35</v>
      </c>
      <c r="B62" s="31" t="s">
        <v>14</v>
      </c>
      <c r="C62" s="31"/>
      <c r="D62" s="102">
        <v>55117</v>
      </c>
      <c r="E62" s="102">
        <v>56025</v>
      </c>
      <c r="F62" s="33">
        <f t="shared" si="16"/>
        <v>-908</v>
      </c>
      <c r="G62" s="35">
        <f t="shared" si="17"/>
        <v>-1.6207050423917894E-2</v>
      </c>
      <c r="H62" s="104">
        <v>54699</v>
      </c>
      <c r="I62" s="33">
        <f t="shared" si="18"/>
        <v>418</v>
      </c>
      <c r="J62" s="58">
        <f t="shared" si="19"/>
        <v>7.6418216055138119E-3</v>
      </c>
      <c r="K62" s="58"/>
    </row>
    <row r="63" spans="1:11" ht="17.399999999999999" x14ac:dyDescent="0.3">
      <c r="A63" s="46">
        <v>36</v>
      </c>
      <c r="B63" s="31" t="s">
        <v>15</v>
      </c>
      <c r="C63" s="31"/>
      <c r="D63" s="102">
        <v>395</v>
      </c>
      <c r="E63" s="102">
        <v>279</v>
      </c>
      <c r="F63" s="33">
        <f t="shared" si="16"/>
        <v>116</v>
      </c>
      <c r="G63" s="35">
        <f t="shared" si="17"/>
        <v>0.4157706093189964</v>
      </c>
      <c r="H63" s="104">
        <v>413</v>
      </c>
      <c r="I63" s="33">
        <f t="shared" si="18"/>
        <v>-18</v>
      </c>
      <c r="J63" s="58">
        <f t="shared" si="19"/>
        <v>-4.3583535108958835E-2</v>
      </c>
      <c r="K63" s="58"/>
    </row>
    <row r="64" spans="1:11" ht="17.399999999999999" x14ac:dyDescent="0.3">
      <c r="A64" s="46">
        <v>37</v>
      </c>
      <c r="B64" s="31" t="s">
        <v>16</v>
      </c>
      <c r="C64" s="31"/>
      <c r="D64" s="102">
        <v>2363</v>
      </c>
      <c r="E64" s="102">
        <v>2336</v>
      </c>
      <c r="F64" s="33">
        <f t="shared" si="16"/>
        <v>27</v>
      </c>
      <c r="G64" s="35">
        <f t="shared" si="17"/>
        <v>1.1558219178082191E-2</v>
      </c>
      <c r="H64" s="104">
        <v>2377</v>
      </c>
      <c r="I64" s="33">
        <f t="shared" si="18"/>
        <v>-14</v>
      </c>
      <c r="J64" s="58">
        <f t="shared" si="19"/>
        <v>-5.8897770298695839E-3</v>
      </c>
      <c r="K64" s="58"/>
    </row>
    <row r="65" spans="1:11" ht="17.399999999999999" x14ac:dyDescent="0.3">
      <c r="A65" s="46">
        <v>38</v>
      </c>
      <c r="B65" s="31" t="s">
        <v>17</v>
      </c>
      <c r="C65" s="31"/>
      <c r="D65" s="102">
        <v>11</v>
      </c>
      <c r="E65" s="102">
        <v>17</v>
      </c>
      <c r="F65" s="33">
        <f t="shared" si="16"/>
        <v>-6</v>
      </c>
      <c r="G65" s="35">
        <f t="shared" si="17"/>
        <v>-0.35294117647058826</v>
      </c>
      <c r="H65" s="104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39</v>
      </c>
      <c r="B66" s="31" t="s">
        <v>37</v>
      </c>
      <c r="C66" s="31"/>
      <c r="D66" s="103">
        <v>227</v>
      </c>
      <c r="E66" s="103">
        <v>201</v>
      </c>
      <c r="F66" s="59">
        <f t="shared" si="16"/>
        <v>26</v>
      </c>
      <c r="G66" s="60">
        <f t="shared" si="17"/>
        <v>0.12935323383084577</v>
      </c>
      <c r="H66" s="105">
        <v>225</v>
      </c>
      <c r="I66" s="59">
        <f t="shared" si="18"/>
        <v>2</v>
      </c>
      <c r="J66" s="61">
        <f t="shared" si="19"/>
        <v>8.8888888888888889E-3</v>
      </c>
      <c r="K66" s="62"/>
    </row>
    <row r="67" spans="1:11" ht="17.399999999999999" x14ac:dyDescent="0.3">
      <c r="A67" s="46">
        <v>40</v>
      </c>
      <c r="B67" s="31" t="s">
        <v>20</v>
      </c>
      <c r="C67" s="31"/>
      <c r="D67" s="34">
        <f>SUM(D61:D66)</f>
        <v>810965</v>
      </c>
      <c r="E67" s="27">
        <f>SUM(E61:E66)</f>
        <v>812360</v>
      </c>
      <c r="F67" s="34">
        <f t="shared" si="16"/>
        <v>-1395</v>
      </c>
      <c r="G67" s="35">
        <f t="shared" si="17"/>
        <v>-1.7172189669604609E-3</v>
      </c>
      <c r="H67" s="27">
        <f>SUM(H61:H66)</f>
        <v>797374</v>
      </c>
      <c r="I67" s="34">
        <f>SUM(I61:I66)</f>
        <v>13591</v>
      </c>
      <c r="J67" s="58">
        <f t="shared" si="19"/>
        <v>1.7044699225206742E-2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6029441-7B6C-4074-979B-CE9E5DB1FA30}"/>
</file>

<file path=customXml/itemProps2.xml><?xml version="1.0" encoding="utf-8"?>
<ds:datastoreItem xmlns:ds="http://schemas.openxmlformats.org/officeDocument/2006/customXml" ds:itemID="{6C128B5B-47F6-4817-94EE-5189FF8D483E}"/>
</file>

<file path=customXml/itemProps3.xml><?xml version="1.0" encoding="utf-8"?>
<ds:datastoreItem xmlns:ds="http://schemas.openxmlformats.org/officeDocument/2006/customXml" ds:itemID="{1CC3F8B1-19AD-4404-BA5E-D65CE6682A0C}"/>
</file>

<file path=customXml/itemProps4.xml><?xml version="1.0" encoding="utf-8"?>
<ds:datastoreItem xmlns:ds="http://schemas.openxmlformats.org/officeDocument/2006/customXml" ds:itemID="{294526CA-0134-4391-931E-61F495076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2017-05-15T18:35:48Z</cp:lastPrinted>
  <dcterms:created xsi:type="dcterms:W3CDTF">2014-01-09T00:48:14Z</dcterms:created>
  <dcterms:modified xsi:type="dcterms:W3CDTF">2017-05-15T18:36:47Z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