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0" windowWidth="14925" windowHeight="7425"/>
  </bookViews>
  <sheets>
    <sheet name="KYMMM" sheetId="1" r:id="rId1"/>
  </sheets>
  <definedNames>
    <definedName name="_xlnm.Print_Area" localSheetId="0">KYMMM!$A$1:$D$86</definedName>
  </definedNames>
  <calcPr calcId="145621"/>
</workbook>
</file>

<file path=xl/calcChain.xml><?xml version="1.0" encoding="utf-8"?>
<calcChain xmlns="http://schemas.openxmlformats.org/spreadsheetml/2006/main">
  <c r="B79" i="1" l="1"/>
  <c r="B82" i="1"/>
  <c r="C79" i="1"/>
  <c r="C82" i="1"/>
  <c r="C84" i="1"/>
  <c r="C62" i="1"/>
  <c r="D61" i="1"/>
  <c r="B62" i="1"/>
  <c r="D16" i="1"/>
  <c r="D14" i="1"/>
  <c r="D17" i="1"/>
  <c r="D19" i="1"/>
  <c r="D57" i="1"/>
  <c r="D30" i="1"/>
  <c r="D70" i="1"/>
  <c r="B71" i="1"/>
  <c r="D68" i="1"/>
  <c r="C71" i="1"/>
  <c r="C20" i="1"/>
  <c r="D59" i="1"/>
  <c r="D67" i="1"/>
  <c r="D37" i="1"/>
  <c r="D36" i="1"/>
  <c r="D29" i="1"/>
  <c r="D32" i="1"/>
  <c r="D24" i="1"/>
  <c r="D23" i="1"/>
  <c r="D18" i="1"/>
  <c r="D15" i="1"/>
  <c r="D13" i="1"/>
  <c r="D12" i="1"/>
  <c r="D11" i="1"/>
  <c r="D80" i="1"/>
  <c r="D78" i="1"/>
  <c r="D77" i="1"/>
  <c r="D69" i="1"/>
  <c r="D66" i="1"/>
  <c r="D71" i="1"/>
  <c r="D60" i="1"/>
  <c r="D58" i="1"/>
  <c r="C32" i="1"/>
  <c r="C39" i="1"/>
  <c r="C41" i="1"/>
  <c r="C26" i="1"/>
  <c r="B32" i="1"/>
  <c r="B26" i="1"/>
  <c r="B39" i="1"/>
  <c r="B20" i="1"/>
  <c r="C73" i="1"/>
  <c r="D62" i="1"/>
  <c r="D73" i="1"/>
  <c r="B73" i="1"/>
  <c r="B84" i="1"/>
  <c r="D26" i="1"/>
  <c r="D79" i="1"/>
  <c r="D82" i="1"/>
  <c r="D39" i="1"/>
  <c r="B41" i="1"/>
  <c r="D41" i="1"/>
  <c r="D20" i="1"/>
  <c r="D84" i="1"/>
</calcChain>
</file>

<file path=xl/sharedStrings.xml><?xml version="1.0" encoding="utf-8"?>
<sst xmlns="http://schemas.openxmlformats.org/spreadsheetml/2006/main" count="63" uniqueCount="54">
  <si>
    <t>PERIOD ENDED</t>
  </si>
  <si>
    <t>$ CHANGE FROM</t>
  </si>
  <si>
    <t>PRIOR YEAR END</t>
  </si>
  <si>
    <t>CURRENT ASSETS</t>
  </si>
  <si>
    <t>Petty Cash</t>
  </si>
  <si>
    <t>Cash - Money Market</t>
  </si>
  <si>
    <t>Cash - MMkt Snoqualmie</t>
  </si>
  <si>
    <t>Cash in Bank</t>
  </si>
  <si>
    <t>Prepaid Rent</t>
  </si>
  <si>
    <t>Prepaid Insurance</t>
  </si>
  <si>
    <t>Total Current Assets</t>
  </si>
  <si>
    <t>Long-Term Assets</t>
  </si>
  <si>
    <t>Furniture &amp; Fixtures</t>
  </si>
  <si>
    <t>Accum Depr FF&amp;E</t>
  </si>
  <si>
    <t xml:space="preserve">  Sub-total</t>
  </si>
  <si>
    <t>Investments</t>
  </si>
  <si>
    <t>Investment in Kinetic Ventures</t>
  </si>
  <si>
    <t>Deferred Tax Asset-Kinetic</t>
  </si>
  <si>
    <t>Sub-total</t>
  </si>
  <si>
    <t>Land Held for Sale or Development</t>
  </si>
  <si>
    <t>Commercial Land</t>
  </si>
  <si>
    <t>Project Development</t>
  </si>
  <si>
    <t xml:space="preserve">  Total Long-Term Assets</t>
  </si>
  <si>
    <t>TOTAL ASSETS</t>
  </si>
  <si>
    <t>CURRENT LIABILITIES</t>
  </si>
  <si>
    <t>Future Property Obligations</t>
  </si>
  <si>
    <t>Accounts Payable Accruals</t>
  </si>
  <si>
    <t>Total Current Liabilities</t>
  </si>
  <si>
    <t>LONG-TERM LIABILITIES</t>
  </si>
  <si>
    <t>Intercompany Payable to Parent-FIT</t>
  </si>
  <si>
    <t>Unearned Income</t>
  </si>
  <si>
    <t>Deferred FIT</t>
  </si>
  <si>
    <t>Total Long-Term Liabilities</t>
  </si>
  <si>
    <t>TOTAL LIABILITIES</t>
  </si>
  <si>
    <t>EQUITY</t>
  </si>
  <si>
    <t>Common Stock</t>
  </si>
  <si>
    <t>Additional Paid-In-Capital</t>
  </si>
  <si>
    <t>Retained Earnings</t>
  </si>
  <si>
    <t>Y-T-D Net Profit (Loss)</t>
  </si>
  <si>
    <t>TOTAL EQUITY</t>
  </si>
  <si>
    <t>TOTAL LIABILITIES &amp; EQUITY</t>
  </si>
  <si>
    <t xml:space="preserve"> </t>
  </si>
  <si>
    <t xml:space="preserve">                     Puget Western, Inc.</t>
  </si>
  <si>
    <t xml:space="preserve">                    BALANCE SHEET</t>
  </si>
  <si>
    <t>Notes Payable</t>
  </si>
  <si>
    <t>Interest Payable</t>
  </si>
  <si>
    <t>Property Tax Payable</t>
  </si>
  <si>
    <t>Earnest Money Payable</t>
  </si>
  <si>
    <t>Prepaid Escrow Deposits</t>
  </si>
  <si>
    <t>Notes Receivable</t>
  </si>
  <si>
    <t>Interest Receivable</t>
  </si>
  <si>
    <t>Salary &amp; Wage Accruals</t>
  </si>
  <si>
    <t xml:space="preserve">                   DECEMBER 31, 2015</t>
  </si>
  <si>
    <t xml:space="preserve">                  DECEMBER 31,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</si>
</sst>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3" fillId="26" borderId="0" applyNumberFormat="0" applyBorder="0" applyAlignment="0" applyProtection="0"/>
    <xf numFmtId="0" fontId="4" fillId="27" borderId="3" applyNumberFormat="0" applyAlignment="0" applyProtection="0"/>
    <xf numFmtId="0" fontId="5" fillId="28" borderId="4" applyNumberFormat="0" applyAlignment="0" applyProtection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29" borderId="0" applyNumberFormat="0" applyBorder="0" applyAlignment="0" applyProtection="0"/>
    <xf numFmtId="0" fontId="8" fillId="0" borderId="5" applyNumberFormat="0" applyFill="0" applyAlignment="0" applyProtection="0"/>
    <xf numFmtId="0" fontId="9" fillId="0" borderId="6" applyNumberFormat="0" applyFill="0" applyAlignment="0" applyProtection="0"/>
    <xf numFmtId="0" fontId="10" fillId="0" borderId="7" applyNumberFormat="0" applyFill="0" applyAlignment="0" applyProtection="0"/>
    <xf numFmtId="0" fontId="10" fillId="0" borderId="0" applyNumberFormat="0" applyFill="0" applyBorder="0" applyAlignment="0" applyProtection="0"/>
    <xf numFmtId="0" fontId="11" fillId="30" borderId="3" applyNumberFormat="0" applyAlignment="0" applyProtection="0"/>
    <xf numFmtId="0" fontId="12" fillId="0" borderId="8" applyNumberFormat="0" applyFill="0" applyAlignment="0" applyProtection="0"/>
    <xf numFmtId="0" fontId="13" fillId="31" borderId="0" applyNumberFormat="0" applyBorder="0" applyAlignment="0" applyProtection="0"/>
    <xf numFmtId="0" fontId="1" fillId="32" borderId="9" applyNumberFormat="0" applyFont="0" applyAlignment="0" applyProtection="0"/>
    <xf numFmtId="0" fontId="14" fillId="27" borderId="10" applyNumberFormat="0" applyAlignment="0" applyProtection="0"/>
    <xf numFmtId="0" fontId="15" fillId="0" borderId="0" applyNumberFormat="0" applyFill="0" applyBorder="0" applyAlignment="0" applyProtection="0"/>
    <xf numFmtId="0" fontId="16" fillId="0" borderId="11" applyNumberFormat="0" applyFill="0" applyAlignment="0" applyProtection="0"/>
    <xf numFmtId="0" fontId="17" fillId="0" borderId="0" applyNumberFormat="0" applyFill="0" applyBorder="0" applyAlignment="0" applyProtection="0"/>
  </cellStyleXfs>
  <cellXfs count="16">
    <xf numFmtId="0" fontId="0" fillId="0" borderId="0" xfId="0"/>
    <xf numFmtId="37" fontId="1" fillId="0" borderId="0" xfId="28" applyNumberFormat="1" applyFont="1"/>
    <xf numFmtId="37" fontId="0" fillId="0" borderId="0" xfId="0" applyNumberFormat="1"/>
    <xf numFmtId="0" fontId="16" fillId="0" borderId="0" xfId="0" applyFont="1"/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37" fontId="0" fillId="0" borderId="1" xfId="0" applyNumberFormat="1" applyBorder="1"/>
    <xf numFmtId="37" fontId="0" fillId="0" borderId="0" xfId="0" applyNumberFormat="1" applyBorder="1"/>
    <xf numFmtId="37" fontId="16" fillId="0" borderId="0" xfId="0" applyNumberFormat="1" applyFont="1"/>
    <xf numFmtId="37" fontId="16" fillId="0" borderId="1" xfId="0" applyNumberFormat="1" applyFont="1" applyBorder="1"/>
    <xf numFmtId="37" fontId="16" fillId="0" borderId="2" xfId="0" applyNumberFormat="1" applyFont="1" applyBorder="1"/>
    <xf numFmtId="0" fontId="16" fillId="0" borderId="1" xfId="0" applyFont="1" applyBorder="1" applyAlignment="1">
      <alignment horizontal="center"/>
    </xf>
    <xf numFmtId="14" fontId="16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15" fontId="18" fillId="0" borderId="0" xfId="0" quotePrefix="1" applyNumberFormat="1" applyFont="1" applyAlignment="1">
      <alignment horizontal="center"/>
    </xf>
    <xf numFmtId="0" fontId="0" fillId="0" borderId="0" xfId="0" applyFont="1"/>
  </cellXfs>
  <cellStyles count="43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Title" xfId="40" builtinId="15" customBuiltin="1"/>
    <cellStyle name="Total" xfId="41" builtinId="25" customBuiltin="1"/>
    <cellStyle name="Warning Text" xfId="42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50"/>
  <sheetViews>
    <sheetView tabSelected="1" workbookViewId="0">
      <selection activeCell="A2" sqref="A2"/>
    </sheetView>
  </sheetViews>
  <sheetFormatPr defaultRowHeight="15" x14ac:dyDescent="0.25"/>
  <cols>
    <col min="1" max="1" width="32.7109375" customWidth="1"/>
    <col min="2" max="4" width="25.7109375" customWidth="1"/>
  </cols>
  <sheetData>
    <row r="1" spans="1:4" ht="15.75" x14ac:dyDescent="0.25">
      <c r="A1" s="13"/>
      <c r="B1" s="5" t="s">
        <v>42</v>
      </c>
      <c r="D1" s="13"/>
    </row>
    <row r="2" spans="1:4" ht="15.75" x14ac:dyDescent="0.25">
      <c r="A2" s="13"/>
      <c r="B2" s="5" t="s">
        <v>43</v>
      </c>
      <c r="D2" s="13"/>
    </row>
    <row r="3" spans="1:4" ht="15.75" x14ac:dyDescent="0.25">
      <c r="A3" s="13"/>
      <c r="B3" s="14" t="s">
        <v>52</v>
      </c>
      <c r="D3" s="13"/>
    </row>
    <row r="7" spans="1:4" x14ac:dyDescent="0.25">
      <c r="B7" s="4" t="s">
        <v>0</v>
      </c>
      <c r="C7" s="4" t="s">
        <v>0</v>
      </c>
      <c r="D7" s="4" t="s">
        <v>1</v>
      </c>
    </row>
    <row r="8" spans="1:4" x14ac:dyDescent="0.25">
      <c r="B8" s="12">
        <v>42369</v>
      </c>
      <c r="C8" s="12">
        <v>42004</v>
      </c>
      <c r="D8" s="11" t="s">
        <v>2</v>
      </c>
    </row>
    <row r="10" spans="1:4" x14ac:dyDescent="0.25">
      <c r="A10" s="3" t="s">
        <v>3</v>
      </c>
    </row>
    <row r="11" spans="1:4" x14ac:dyDescent="0.25">
      <c r="A11" t="s">
        <v>4</v>
      </c>
      <c r="B11" s="1">
        <v>5</v>
      </c>
      <c r="C11" s="1">
        <v>100</v>
      </c>
      <c r="D11" s="2">
        <f t="shared" ref="D11:D19" si="0">+B11-C11</f>
        <v>-95</v>
      </c>
    </row>
    <row r="12" spans="1:4" x14ac:dyDescent="0.25">
      <c r="A12" t="s">
        <v>5</v>
      </c>
      <c r="B12" s="2">
        <v>2397352</v>
      </c>
      <c r="C12" s="2">
        <v>1808292</v>
      </c>
      <c r="D12" s="2">
        <f t="shared" si="0"/>
        <v>589060</v>
      </c>
    </row>
    <row r="13" spans="1:4" x14ac:dyDescent="0.25">
      <c r="A13" t="s">
        <v>6</v>
      </c>
      <c r="B13" s="2">
        <v>88392</v>
      </c>
      <c r="C13" s="2">
        <v>88374</v>
      </c>
      <c r="D13" s="2">
        <f t="shared" si="0"/>
        <v>18</v>
      </c>
    </row>
    <row r="14" spans="1:4" x14ac:dyDescent="0.25">
      <c r="A14" t="s">
        <v>7</v>
      </c>
      <c r="B14" s="2">
        <v>7712</v>
      </c>
      <c r="C14" s="2">
        <v>126624</v>
      </c>
      <c r="D14" s="2">
        <f>+B14-C14</f>
        <v>-118912</v>
      </c>
    </row>
    <row r="15" spans="1:4" x14ac:dyDescent="0.25">
      <c r="A15" t="s">
        <v>49</v>
      </c>
      <c r="B15" s="2">
        <v>2224000</v>
      </c>
      <c r="C15" s="2">
        <v>273000</v>
      </c>
      <c r="D15" s="2">
        <f t="shared" si="0"/>
        <v>1951000</v>
      </c>
    </row>
    <row r="16" spans="1:4" x14ac:dyDescent="0.25">
      <c r="A16" t="s">
        <v>50</v>
      </c>
      <c r="B16" s="2">
        <v>0</v>
      </c>
      <c r="C16" s="2">
        <v>796</v>
      </c>
      <c r="D16" s="2">
        <f t="shared" si="0"/>
        <v>-796</v>
      </c>
    </row>
    <row r="17" spans="1:4" x14ac:dyDescent="0.25">
      <c r="A17" t="s">
        <v>48</v>
      </c>
      <c r="B17" s="2">
        <v>40000</v>
      </c>
      <c r="C17" s="2">
        <v>0</v>
      </c>
      <c r="D17" s="2">
        <f t="shared" si="0"/>
        <v>40000</v>
      </c>
    </row>
    <row r="18" spans="1:4" x14ac:dyDescent="0.25">
      <c r="A18" t="s">
        <v>8</v>
      </c>
      <c r="B18" s="2">
        <v>0</v>
      </c>
      <c r="C18" s="2">
        <v>12085</v>
      </c>
      <c r="D18" s="2">
        <f t="shared" si="0"/>
        <v>-12085</v>
      </c>
    </row>
    <row r="19" spans="1:4" x14ac:dyDescent="0.25">
      <c r="A19" t="s">
        <v>9</v>
      </c>
      <c r="B19" s="6">
        <v>8199</v>
      </c>
      <c r="C19" s="6">
        <v>8164</v>
      </c>
      <c r="D19" s="6">
        <f t="shared" si="0"/>
        <v>35</v>
      </c>
    </row>
    <row r="20" spans="1:4" x14ac:dyDescent="0.25">
      <c r="A20" s="3" t="s">
        <v>10</v>
      </c>
      <c r="B20" s="8">
        <f>SUM(B11:B19)</f>
        <v>4765660</v>
      </c>
      <c r="C20" s="8">
        <f>SUM(C11:C19)</f>
        <v>2317435</v>
      </c>
      <c r="D20" s="8">
        <f>SUM(D11:D19)</f>
        <v>2448225</v>
      </c>
    </row>
    <row r="21" spans="1:4" x14ac:dyDescent="0.25">
      <c r="B21" s="2"/>
      <c r="C21" s="2"/>
      <c r="D21" s="2"/>
    </row>
    <row r="22" spans="1:4" x14ac:dyDescent="0.25">
      <c r="A22" s="3" t="s">
        <v>11</v>
      </c>
      <c r="B22" s="2"/>
      <c r="C22" s="2"/>
      <c r="D22" s="2"/>
    </row>
    <row r="23" spans="1:4" x14ac:dyDescent="0.25">
      <c r="A23" t="s">
        <v>12</v>
      </c>
      <c r="B23" s="2">
        <v>298267</v>
      </c>
      <c r="C23" s="2">
        <v>298267</v>
      </c>
      <c r="D23" s="2">
        <f>+B23-C23</f>
        <v>0</v>
      </c>
    </row>
    <row r="24" spans="1:4" x14ac:dyDescent="0.25">
      <c r="A24" t="s">
        <v>13</v>
      </c>
      <c r="B24" s="6">
        <v>-288476</v>
      </c>
      <c r="C24" s="6">
        <v>-285573</v>
      </c>
      <c r="D24" s="6">
        <f>+B24-C24</f>
        <v>-2903</v>
      </c>
    </row>
    <row r="25" spans="1:4" x14ac:dyDescent="0.25">
      <c r="B25" s="2"/>
      <c r="C25" s="2"/>
      <c r="D25" s="2"/>
    </row>
    <row r="26" spans="1:4" x14ac:dyDescent="0.25">
      <c r="A26" t="s">
        <v>14</v>
      </c>
      <c r="B26" s="8">
        <f>SUM(B23:B24)</f>
        <v>9791</v>
      </c>
      <c r="C26" s="8">
        <f>SUM(C23:C24)</f>
        <v>12694</v>
      </c>
      <c r="D26" s="8">
        <f>SUM(D23:D24)</f>
        <v>-2903</v>
      </c>
    </row>
    <row r="27" spans="1:4" x14ac:dyDescent="0.25">
      <c r="B27" s="2"/>
      <c r="C27" s="2"/>
      <c r="D27" s="2"/>
    </row>
    <row r="28" spans="1:4" x14ac:dyDescent="0.25">
      <c r="A28" s="3" t="s">
        <v>15</v>
      </c>
      <c r="B28" s="2"/>
      <c r="C28" s="2"/>
      <c r="D28" s="2"/>
    </row>
    <row r="29" spans="1:4" x14ac:dyDescent="0.25">
      <c r="A29" t="s">
        <v>16</v>
      </c>
      <c r="B29" s="2">
        <v>0</v>
      </c>
      <c r="C29" s="2">
        <v>88630</v>
      </c>
      <c r="D29" s="2">
        <f>+B29-C29</f>
        <v>-88630</v>
      </c>
    </row>
    <row r="30" spans="1:4" x14ac:dyDescent="0.25">
      <c r="A30" t="s">
        <v>17</v>
      </c>
      <c r="B30" s="6">
        <v>0</v>
      </c>
      <c r="C30" s="6">
        <v>437000</v>
      </c>
      <c r="D30" s="6">
        <f>+B30-C30</f>
        <v>-437000</v>
      </c>
    </row>
    <row r="31" spans="1:4" x14ac:dyDescent="0.25">
      <c r="B31" s="2"/>
      <c r="C31" s="2"/>
      <c r="D31" s="2"/>
    </row>
    <row r="32" spans="1:4" x14ac:dyDescent="0.25">
      <c r="A32" t="s">
        <v>18</v>
      </c>
      <c r="B32" s="8">
        <f>SUM(B29:B30)</f>
        <v>0</v>
      </c>
      <c r="C32" s="8">
        <f>SUM(C29:C30)</f>
        <v>525630</v>
      </c>
      <c r="D32" s="8">
        <f>SUM(D29:D30)</f>
        <v>-525630</v>
      </c>
    </row>
    <row r="33" spans="1:4" x14ac:dyDescent="0.25">
      <c r="B33" s="2"/>
      <c r="C33" s="2"/>
      <c r="D33" s="2"/>
    </row>
    <row r="34" spans="1:4" x14ac:dyDescent="0.25">
      <c r="B34" s="2"/>
      <c r="C34" s="2"/>
      <c r="D34" s="2"/>
    </row>
    <row r="35" spans="1:4" x14ac:dyDescent="0.25">
      <c r="A35" s="3" t="s">
        <v>19</v>
      </c>
      <c r="B35" s="2"/>
      <c r="C35" s="2"/>
      <c r="D35" s="2"/>
    </row>
    <row r="36" spans="1:4" x14ac:dyDescent="0.25">
      <c r="A36" t="s">
        <v>20</v>
      </c>
      <c r="B36" s="2">
        <v>21865050</v>
      </c>
      <c r="C36" s="2">
        <v>24651973</v>
      </c>
      <c r="D36" s="2">
        <f>+B36-C36</f>
        <v>-2786923</v>
      </c>
    </row>
    <row r="37" spans="1:4" x14ac:dyDescent="0.25">
      <c r="A37" t="s">
        <v>21</v>
      </c>
      <c r="B37" s="6">
        <v>4215880</v>
      </c>
      <c r="C37" s="6">
        <v>3912404</v>
      </c>
      <c r="D37" s="6">
        <f>+B37-C37</f>
        <v>303476</v>
      </c>
    </row>
    <row r="38" spans="1:4" x14ac:dyDescent="0.25">
      <c r="B38" s="2"/>
      <c r="C38" s="2"/>
      <c r="D38" s="2"/>
    </row>
    <row r="39" spans="1:4" x14ac:dyDescent="0.25">
      <c r="A39" t="s">
        <v>22</v>
      </c>
      <c r="B39" s="6">
        <f>SUM(B36:B37)+B32+B26</f>
        <v>26090721</v>
      </c>
      <c r="C39" s="6">
        <f>SUM(C36:C37)+C32+C26</f>
        <v>29102701</v>
      </c>
      <c r="D39" s="6">
        <f>SUM(D36:D37)+D32+D26</f>
        <v>-3011980</v>
      </c>
    </row>
    <row r="40" spans="1:4" x14ac:dyDescent="0.25">
      <c r="B40" s="2"/>
      <c r="C40" s="2"/>
      <c r="D40" s="2"/>
    </row>
    <row r="41" spans="1:4" ht="15.75" thickBot="1" x14ac:dyDescent="0.3">
      <c r="A41" s="3" t="s">
        <v>23</v>
      </c>
      <c r="B41" s="10">
        <f>+B39+B20</f>
        <v>30856381</v>
      </c>
      <c r="C41" s="10">
        <f>+C39+C20</f>
        <v>31420136</v>
      </c>
      <c r="D41" s="10">
        <f>+B41-C41</f>
        <v>-563755</v>
      </c>
    </row>
    <row r="42" spans="1:4" ht="15.75" thickTop="1" x14ac:dyDescent="0.25">
      <c r="B42" s="7"/>
      <c r="C42" s="7"/>
      <c r="D42" s="7"/>
    </row>
    <row r="43" spans="1:4" x14ac:dyDescent="0.25">
      <c r="B43" s="7"/>
      <c r="C43" s="7"/>
      <c r="D43" s="7"/>
    </row>
    <row r="44" spans="1:4" x14ac:dyDescent="0.25">
      <c r="B44" s="7"/>
      <c r="C44" s="7"/>
      <c r="D44" s="7"/>
    </row>
    <row r="45" spans="1:4" ht="15.75" x14ac:dyDescent="0.25">
      <c r="A45" s="13"/>
      <c r="B45" s="5" t="s">
        <v>42</v>
      </c>
      <c r="D45" s="13"/>
    </row>
    <row r="46" spans="1:4" ht="15.75" x14ac:dyDescent="0.25">
      <c r="A46" s="13"/>
      <c r="B46" s="5" t="s">
        <v>43</v>
      </c>
      <c r="D46" s="13"/>
    </row>
    <row r="47" spans="1:4" ht="15.75" x14ac:dyDescent="0.25">
      <c r="A47" s="13"/>
      <c r="B47" s="14" t="s">
        <v>53</v>
      </c>
      <c r="D47" s="13"/>
    </row>
    <row r="48" spans="1:4" x14ac:dyDescent="0.25">
      <c r="B48" s="7"/>
      <c r="C48" s="7"/>
      <c r="D48" s="7"/>
    </row>
    <row r="49" spans="1:4" x14ac:dyDescent="0.25">
      <c r="B49" s="7"/>
      <c r="C49" s="7"/>
      <c r="D49" s="7"/>
    </row>
    <row r="50" spans="1:4" x14ac:dyDescent="0.25">
      <c r="B50" s="7"/>
      <c r="C50" s="7"/>
      <c r="D50" s="7"/>
    </row>
    <row r="52" spans="1:4" x14ac:dyDescent="0.25">
      <c r="B52" s="4" t="s">
        <v>0</v>
      </c>
      <c r="C52" s="4" t="s">
        <v>0</v>
      </c>
      <c r="D52" s="4" t="s">
        <v>1</v>
      </c>
    </row>
    <row r="53" spans="1:4" x14ac:dyDescent="0.25">
      <c r="B53" s="12">
        <v>42369</v>
      </c>
      <c r="C53" s="12">
        <v>42004</v>
      </c>
      <c r="D53" s="11" t="s">
        <v>2</v>
      </c>
    </row>
    <row r="54" spans="1:4" x14ac:dyDescent="0.25">
      <c r="B54" s="2" t="s">
        <v>41</v>
      </c>
      <c r="C54" s="2" t="s">
        <v>41</v>
      </c>
      <c r="D54" s="2" t="s">
        <v>41</v>
      </c>
    </row>
    <row r="55" spans="1:4" x14ac:dyDescent="0.25">
      <c r="B55" s="2"/>
      <c r="C55" s="2"/>
      <c r="D55" s="2"/>
    </row>
    <row r="56" spans="1:4" x14ac:dyDescent="0.25">
      <c r="A56" s="3" t="s">
        <v>24</v>
      </c>
      <c r="B56" s="2"/>
      <c r="C56" s="2"/>
      <c r="D56" s="2"/>
    </row>
    <row r="57" spans="1:4" x14ac:dyDescent="0.25">
      <c r="A57" t="s">
        <v>47</v>
      </c>
      <c r="B57" s="2">
        <v>0</v>
      </c>
      <c r="C57" s="2">
        <v>2000</v>
      </c>
      <c r="D57" s="2">
        <f>+B57-C57</f>
        <v>-2000</v>
      </c>
    </row>
    <row r="58" spans="1:4" x14ac:dyDescent="0.25">
      <c r="A58" t="s">
        <v>25</v>
      </c>
      <c r="B58" s="2">
        <v>0</v>
      </c>
      <c r="C58" s="2">
        <v>56090</v>
      </c>
      <c r="D58" s="2">
        <f>+B58-C58</f>
        <v>-56090</v>
      </c>
    </row>
    <row r="59" spans="1:4" x14ac:dyDescent="0.25">
      <c r="A59" t="s">
        <v>45</v>
      </c>
      <c r="B59" s="2">
        <v>50848</v>
      </c>
      <c r="C59" s="2">
        <v>50848</v>
      </c>
      <c r="D59" s="2">
        <f>+B59-C59</f>
        <v>0</v>
      </c>
    </row>
    <row r="60" spans="1:4" x14ac:dyDescent="0.25">
      <c r="A60" t="s">
        <v>26</v>
      </c>
      <c r="B60" s="2">
        <v>37000</v>
      </c>
      <c r="C60" s="2">
        <v>45000</v>
      </c>
      <c r="D60" s="2">
        <f>+B60-C60</f>
        <v>-8000</v>
      </c>
    </row>
    <row r="61" spans="1:4" x14ac:dyDescent="0.25">
      <c r="A61" t="s">
        <v>51</v>
      </c>
      <c r="B61" s="6">
        <v>0</v>
      </c>
      <c r="C61" s="6">
        <v>110000</v>
      </c>
      <c r="D61" s="6">
        <f>+B61-C61</f>
        <v>-110000</v>
      </c>
    </row>
    <row r="62" spans="1:4" x14ac:dyDescent="0.25">
      <c r="A62" s="3" t="s">
        <v>27</v>
      </c>
      <c r="B62" s="8">
        <f>SUM(B57:B61)</f>
        <v>87848</v>
      </c>
      <c r="C62" s="8">
        <f>SUM(C57:C61)</f>
        <v>263938</v>
      </c>
      <c r="D62" s="8">
        <f>SUM(D57:D61)</f>
        <v>-176090</v>
      </c>
    </row>
    <row r="63" spans="1:4" x14ac:dyDescent="0.25">
      <c r="A63" s="3"/>
      <c r="B63" s="2"/>
      <c r="C63" s="2"/>
      <c r="D63" s="2"/>
    </row>
    <row r="64" spans="1:4" x14ac:dyDescent="0.25">
      <c r="A64" s="3" t="s">
        <v>28</v>
      </c>
      <c r="B64" s="2"/>
      <c r="C64" s="2"/>
      <c r="D64" s="2"/>
    </row>
    <row r="65" spans="1:4" x14ac:dyDescent="0.25">
      <c r="B65" s="2"/>
      <c r="C65" s="2"/>
      <c r="D65" s="2"/>
    </row>
    <row r="66" spans="1:4" x14ac:dyDescent="0.25">
      <c r="A66" t="s">
        <v>29</v>
      </c>
      <c r="B66" s="2">
        <v>-1946692</v>
      </c>
      <c r="C66" s="2">
        <v>-1052061</v>
      </c>
      <c r="D66" s="2">
        <f>+B66-C66</f>
        <v>-894631</v>
      </c>
    </row>
    <row r="67" spans="1:4" x14ac:dyDescent="0.25">
      <c r="A67" s="15" t="s">
        <v>44</v>
      </c>
      <c r="B67" s="2">
        <v>2411777</v>
      </c>
      <c r="C67" s="2">
        <v>2411777</v>
      </c>
      <c r="D67" s="2">
        <f>+B67-C67</f>
        <v>0</v>
      </c>
    </row>
    <row r="68" spans="1:4" x14ac:dyDescent="0.25">
      <c r="A68" s="15" t="s">
        <v>46</v>
      </c>
      <c r="B68" s="2">
        <v>0</v>
      </c>
      <c r="C68" s="2">
        <v>0</v>
      </c>
      <c r="D68" s="2">
        <f>+B68-C68</f>
        <v>0</v>
      </c>
    </row>
    <row r="69" spans="1:4" x14ac:dyDescent="0.25">
      <c r="A69" t="s">
        <v>30</v>
      </c>
      <c r="B69" s="2">
        <v>0</v>
      </c>
      <c r="C69" s="2">
        <v>1000</v>
      </c>
      <c r="D69" s="2">
        <f>+B69-C69</f>
        <v>-1000</v>
      </c>
    </row>
    <row r="70" spans="1:4" x14ac:dyDescent="0.25">
      <c r="A70" t="s">
        <v>31</v>
      </c>
      <c r="B70" s="6">
        <v>405819</v>
      </c>
      <c r="C70" s="6">
        <v>-69931</v>
      </c>
      <c r="D70" s="6">
        <f>+B70-C70</f>
        <v>475750</v>
      </c>
    </row>
    <row r="71" spans="1:4" x14ac:dyDescent="0.25">
      <c r="A71" s="3" t="s">
        <v>32</v>
      </c>
      <c r="B71" s="9">
        <f>SUM(B66:B70)</f>
        <v>870904</v>
      </c>
      <c r="C71" s="9">
        <f>SUM(C66:C70)</f>
        <v>1290785</v>
      </c>
      <c r="D71" s="9">
        <f>SUM(D66:D70)</f>
        <v>-419881</v>
      </c>
    </row>
    <row r="72" spans="1:4" x14ac:dyDescent="0.25">
      <c r="A72" s="3"/>
      <c r="B72" s="2"/>
      <c r="C72" s="2"/>
      <c r="D72" s="2"/>
    </row>
    <row r="73" spans="1:4" x14ac:dyDescent="0.25">
      <c r="A73" s="3" t="s">
        <v>33</v>
      </c>
      <c r="B73" s="8">
        <f>+B71+B62</f>
        <v>958752</v>
      </c>
      <c r="C73" s="8">
        <f>+C71+C62</f>
        <v>1554723</v>
      </c>
      <c r="D73" s="8">
        <f>+D71+D62</f>
        <v>-595971</v>
      </c>
    </row>
    <row r="74" spans="1:4" x14ac:dyDescent="0.25">
      <c r="B74" s="2"/>
      <c r="C74" s="2"/>
      <c r="D74" s="2"/>
    </row>
    <row r="75" spans="1:4" x14ac:dyDescent="0.25">
      <c r="B75" s="2"/>
      <c r="C75" s="2"/>
      <c r="D75" s="2"/>
    </row>
    <row r="76" spans="1:4" x14ac:dyDescent="0.25">
      <c r="A76" s="3" t="s">
        <v>34</v>
      </c>
      <c r="B76" s="2"/>
      <c r="C76" s="2"/>
      <c r="D76" s="2"/>
    </row>
    <row r="77" spans="1:4" x14ac:dyDescent="0.25">
      <c r="A77" t="s">
        <v>35</v>
      </c>
      <c r="B77" s="2">
        <v>10200</v>
      </c>
      <c r="C77" s="2">
        <v>10200</v>
      </c>
      <c r="D77" s="2">
        <f>+B77-C77</f>
        <v>0</v>
      </c>
    </row>
    <row r="78" spans="1:4" x14ac:dyDescent="0.25">
      <c r="A78" t="s">
        <v>36</v>
      </c>
      <c r="B78" s="2">
        <v>44487244</v>
      </c>
      <c r="C78" s="2">
        <v>44487244</v>
      </c>
      <c r="D78" s="2">
        <f>+B78-C78</f>
        <v>0</v>
      </c>
    </row>
    <row r="79" spans="1:4" x14ac:dyDescent="0.25">
      <c r="A79" t="s">
        <v>37</v>
      </c>
      <c r="B79" s="2">
        <f>-14632031+1</f>
        <v>-14632030</v>
      </c>
      <c r="C79" s="2">
        <f>-16531791</f>
        <v>-16531791</v>
      </c>
      <c r="D79" s="2">
        <f>+B79-C79</f>
        <v>1899761</v>
      </c>
    </row>
    <row r="80" spans="1:4" x14ac:dyDescent="0.25">
      <c r="A80" t="s">
        <v>38</v>
      </c>
      <c r="B80" s="6">
        <v>32215</v>
      </c>
      <c r="C80" s="6">
        <v>1899760</v>
      </c>
      <c r="D80" s="6">
        <f>+B80-C80</f>
        <v>-1867545</v>
      </c>
    </row>
    <row r="81" spans="1:4" x14ac:dyDescent="0.25">
      <c r="B81" s="2"/>
      <c r="C81" s="2"/>
      <c r="D81" s="2"/>
    </row>
    <row r="82" spans="1:4" x14ac:dyDescent="0.25">
      <c r="A82" s="3" t="s">
        <v>39</v>
      </c>
      <c r="B82" s="9">
        <f>SUM(B77:B81)</f>
        <v>29897629</v>
      </c>
      <c r="C82" s="9">
        <f>SUM(C77:C81)</f>
        <v>29865413</v>
      </c>
      <c r="D82" s="9">
        <f>SUM(D77:D81)</f>
        <v>32216</v>
      </c>
    </row>
    <row r="83" spans="1:4" x14ac:dyDescent="0.25">
      <c r="A83" s="3"/>
      <c r="B83" s="8"/>
      <c r="C83" s="8"/>
      <c r="D83" s="8"/>
    </row>
    <row r="84" spans="1:4" ht="15.75" thickBot="1" x14ac:dyDescent="0.3">
      <c r="A84" s="3" t="s">
        <v>40</v>
      </c>
      <c r="B84" s="10">
        <f>+B82+B73</f>
        <v>30856381</v>
      </c>
      <c r="C84" s="10">
        <f>+C82+C73</f>
        <v>31420136</v>
      </c>
      <c r="D84" s="10">
        <f>+D82+D73</f>
        <v>-563755</v>
      </c>
    </row>
    <row r="85" spans="1:4" ht="15.75" thickTop="1" x14ac:dyDescent="0.25">
      <c r="B85" s="2"/>
      <c r="C85" s="2"/>
      <c r="D85" s="2"/>
    </row>
    <row r="86" spans="1:4" x14ac:dyDescent="0.25">
      <c r="B86" s="2"/>
      <c r="C86" s="2"/>
      <c r="D86" s="2"/>
    </row>
    <row r="87" spans="1:4" x14ac:dyDescent="0.25">
      <c r="B87" s="2"/>
      <c r="C87" s="2"/>
      <c r="D87" s="2"/>
    </row>
    <row r="88" spans="1:4" x14ac:dyDescent="0.25">
      <c r="B88" s="2"/>
      <c r="C88" s="2"/>
      <c r="D88" s="2"/>
    </row>
    <row r="89" spans="1:4" x14ac:dyDescent="0.25">
      <c r="B89" s="2"/>
      <c r="C89" s="2"/>
      <c r="D89" s="2"/>
    </row>
    <row r="90" spans="1:4" x14ac:dyDescent="0.25">
      <c r="B90" s="2"/>
      <c r="C90" s="2"/>
      <c r="D90" s="2"/>
    </row>
    <row r="91" spans="1:4" x14ac:dyDescent="0.25">
      <c r="B91" s="2"/>
      <c r="C91" s="2"/>
      <c r="D91" s="2"/>
    </row>
    <row r="92" spans="1:4" x14ac:dyDescent="0.25">
      <c r="B92" s="2"/>
      <c r="C92" s="2"/>
      <c r="D92" s="2"/>
    </row>
    <row r="93" spans="1:4" x14ac:dyDescent="0.25">
      <c r="B93" s="2"/>
      <c r="C93" s="2"/>
      <c r="D93" s="2"/>
    </row>
    <row r="94" spans="1:4" x14ac:dyDescent="0.25">
      <c r="B94" s="2"/>
      <c r="C94" s="2"/>
      <c r="D94" s="2"/>
    </row>
    <row r="95" spans="1:4" x14ac:dyDescent="0.25">
      <c r="B95" s="2"/>
      <c r="C95" s="2"/>
      <c r="D95" s="2"/>
    </row>
    <row r="96" spans="1:4" x14ac:dyDescent="0.25">
      <c r="B96" s="2"/>
      <c r="C96" s="2"/>
      <c r="D96" s="2"/>
    </row>
    <row r="97" spans="2:4" x14ac:dyDescent="0.25">
      <c r="B97" s="2"/>
      <c r="C97" s="2"/>
      <c r="D97" s="2"/>
    </row>
    <row r="98" spans="2:4" x14ac:dyDescent="0.25">
      <c r="B98" s="2"/>
      <c r="C98" s="2"/>
      <c r="D98" s="2"/>
    </row>
    <row r="99" spans="2:4" x14ac:dyDescent="0.25">
      <c r="B99" s="2"/>
      <c r="C99" s="2"/>
      <c r="D99" s="2"/>
    </row>
    <row r="100" spans="2:4" x14ac:dyDescent="0.25">
      <c r="B100" s="2"/>
      <c r="C100" s="2"/>
      <c r="D100" s="2"/>
    </row>
    <row r="101" spans="2:4" x14ac:dyDescent="0.25">
      <c r="B101" s="2"/>
      <c r="C101" s="2"/>
      <c r="D101" s="2"/>
    </row>
    <row r="102" spans="2:4" x14ac:dyDescent="0.25">
      <c r="B102" s="2"/>
      <c r="C102" s="2"/>
      <c r="D102" s="2"/>
    </row>
    <row r="103" spans="2:4" x14ac:dyDescent="0.25">
      <c r="B103" s="2"/>
      <c r="C103" s="2"/>
      <c r="D103" s="2"/>
    </row>
    <row r="104" spans="2:4" x14ac:dyDescent="0.25">
      <c r="B104" s="2"/>
      <c r="C104" s="2"/>
      <c r="D104" s="2"/>
    </row>
    <row r="105" spans="2:4" x14ac:dyDescent="0.25">
      <c r="B105" s="2"/>
      <c r="C105" s="2"/>
      <c r="D105" s="2"/>
    </row>
    <row r="106" spans="2:4" x14ac:dyDescent="0.25">
      <c r="B106" s="2"/>
      <c r="C106" s="2"/>
      <c r="D106" s="2"/>
    </row>
    <row r="107" spans="2:4" x14ac:dyDescent="0.25">
      <c r="B107" s="2"/>
      <c r="C107" s="2"/>
      <c r="D107" s="2"/>
    </row>
    <row r="108" spans="2:4" x14ac:dyDescent="0.25">
      <c r="B108" s="2"/>
      <c r="C108" s="2"/>
      <c r="D108" s="2"/>
    </row>
    <row r="109" spans="2:4" x14ac:dyDescent="0.25">
      <c r="B109" s="2"/>
      <c r="C109" s="2"/>
      <c r="D109" s="2"/>
    </row>
    <row r="110" spans="2:4" x14ac:dyDescent="0.25">
      <c r="B110" s="2"/>
      <c r="C110" s="2"/>
      <c r="D110" s="2"/>
    </row>
    <row r="111" spans="2:4" x14ac:dyDescent="0.25">
      <c r="B111" s="2"/>
      <c r="C111" s="2"/>
      <c r="D111" s="2"/>
    </row>
    <row r="112" spans="2:4" x14ac:dyDescent="0.25">
      <c r="B112" s="2"/>
      <c r="C112" s="2"/>
      <c r="D112" s="2"/>
    </row>
    <row r="113" spans="2:4" x14ac:dyDescent="0.25">
      <c r="B113" s="2"/>
      <c r="C113" s="2"/>
      <c r="D113" s="2"/>
    </row>
    <row r="114" spans="2:4" x14ac:dyDescent="0.25">
      <c r="B114" s="2"/>
      <c r="C114" s="2"/>
      <c r="D114" s="2"/>
    </row>
    <row r="115" spans="2:4" x14ac:dyDescent="0.25">
      <c r="B115" s="2"/>
      <c r="C115" s="2"/>
      <c r="D115" s="2"/>
    </row>
    <row r="116" spans="2:4" x14ac:dyDescent="0.25">
      <c r="B116" s="2"/>
      <c r="C116" s="2"/>
      <c r="D116" s="2"/>
    </row>
    <row r="117" spans="2:4" x14ac:dyDescent="0.25">
      <c r="B117" s="2"/>
      <c r="C117" s="2"/>
      <c r="D117" s="2"/>
    </row>
    <row r="118" spans="2:4" x14ac:dyDescent="0.25">
      <c r="B118" s="2"/>
      <c r="C118" s="2"/>
      <c r="D118" s="2"/>
    </row>
    <row r="119" spans="2:4" x14ac:dyDescent="0.25">
      <c r="B119" s="2"/>
      <c r="C119" s="2"/>
      <c r="D119" s="2"/>
    </row>
    <row r="120" spans="2:4" x14ac:dyDescent="0.25">
      <c r="B120" s="2"/>
      <c r="C120" s="2"/>
      <c r="D120" s="2"/>
    </row>
    <row r="121" spans="2:4" x14ac:dyDescent="0.25">
      <c r="B121" s="2"/>
      <c r="C121" s="2"/>
      <c r="D121" s="2"/>
    </row>
    <row r="122" spans="2:4" x14ac:dyDescent="0.25">
      <c r="B122" s="2"/>
      <c r="C122" s="2"/>
      <c r="D122" s="2"/>
    </row>
    <row r="123" spans="2:4" x14ac:dyDescent="0.25">
      <c r="B123" s="2"/>
      <c r="C123" s="2"/>
      <c r="D123" s="2"/>
    </row>
    <row r="124" spans="2:4" x14ac:dyDescent="0.25">
      <c r="B124" s="2"/>
      <c r="C124" s="2"/>
      <c r="D124" s="2"/>
    </row>
    <row r="125" spans="2:4" x14ac:dyDescent="0.25">
      <c r="B125" s="2"/>
      <c r="C125" s="2"/>
      <c r="D125" s="2"/>
    </row>
    <row r="126" spans="2:4" x14ac:dyDescent="0.25">
      <c r="B126" s="2"/>
      <c r="C126" s="2"/>
      <c r="D126" s="2"/>
    </row>
    <row r="127" spans="2:4" x14ac:dyDescent="0.25">
      <c r="B127" s="2"/>
      <c r="C127" s="2"/>
      <c r="D127" s="2"/>
    </row>
    <row r="128" spans="2:4" x14ac:dyDescent="0.25">
      <c r="B128" s="2"/>
      <c r="C128" s="2"/>
      <c r="D128" s="2"/>
    </row>
    <row r="129" spans="2:4" x14ac:dyDescent="0.25">
      <c r="B129" s="2"/>
      <c r="C129" s="2"/>
      <c r="D129" s="2"/>
    </row>
    <row r="130" spans="2:4" x14ac:dyDescent="0.25">
      <c r="B130" s="2"/>
      <c r="C130" s="2"/>
      <c r="D130" s="2"/>
    </row>
    <row r="131" spans="2:4" x14ac:dyDescent="0.25">
      <c r="B131" s="2"/>
      <c r="C131" s="2"/>
      <c r="D131" s="2"/>
    </row>
    <row r="132" spans="2:4" x14ac:dyDescent="0.25">
      <c r="B132" s="2"/>
      <c r="C132" s="2"/>
      <c r="D132" s="2"/>
    </row>
    <row r="133" spans="2:4" x14ac:dyDescent="0.25">
      <c r="B133" s="2"/>
      <c r="C133" s="2"/>
      <c r="D133" s="2"/>
    </row>
    <row r="134" spans="2:4" x14ac:dyDescent="0.25">
      <c r="B134" s="2"/>
      <c r="C134" s="2"/>
      <c r="D134" s="2"/>
    </row>
    <row r="135" spans="2:4" x14ac:dyDescent="0.25">
      <c r="B135" s="2"/>
      <c r="C135" s="2"/>
      <c r="D135" s="2"/>
    </row>
    <row r="136" spans="2:4" x14ac:dyDescent="0.25">
      <c r="B136" s="2"/>
      <c r="C136" s="2"/>
      <c r="D136" s="2"/>
    </row>
    <row r="137" spans="2:4" x14ac:dyDescent="0.25">
      <c r="B137" s="2"/>
      <c r="C137" s="2"/>
      <c r="D137" s="2"/>
    </row>
    <row r="138" spans="2:4" x14ac:dyDescent="0.25">
      <c r="B138" s="2"/>
      <c r="C138" s="2"/>
      <c r="D138" s="2"/>
    </row>
    <row r="139" spans="2:4" x14ac:dyDescent="0.25">
      <c r="B139" s="2"/>
      <c r="C139" s="2"/>
      <c r="D139" s="2"/>
    </row>
    <row r="140" spans="2:4" x14ac:dyDescent="0.25">
      <c r="B140" s="2"/>
      <c r="C140" s="2"/>
      <c r="D140" s="2"/>
    </row>
    <row r="141" spans="2:4" x14ac:dyDescent="0.25">
      <c r="B141" s="2"/>
      <c r="C141" s="2"/>
      <c r="D141" s="2"/>
    </row>
    <row r="142" spans="2:4" x14ac:dyDescent="0.25">
      <c r="B142" s="2"/>
      <c r="C142" s="2"/>
      <c r="D142" s="2"/>
    </row>
    <row r="143" spans="2:4" x14ac:dyDescent="0.25">
      <c r="B143" s="2"/>
      <c r="C143" s="2"/>
      <c r="D143" s="2"/>
    </row>
    <row r="144" spans="2:4" x14ac:dyDescent="0.25">
      <c r="B144" s="2"/>
      <c r="C144" s="2"/>
      <c r="D144" s="2"/>
    </row>
    <row r="145" spans="2:4" x14ac:dyDescent="0.25">
      <c r="B145" s="2"/>
      <c r="C145" s="2"/>
      <c r="D145" s="2"/>
    </row>
    <row r="146" spans="2:4" x14ac:dyDescent="0.25">
      <c r="B146" s="2"/>
      <c r="C146" s="2"/>
      <c r="D146" s="2"/>
    </row>
    <row r="147" spans="2:4" x14ac:dyDescent="0.25">
      <c r="B147" s="2"/>
      <c r="C147" s="2"/>
      <c r="D147" s="2"/>
    </row>
    <row r="148" spans="2:4" x14ac:dyDescent="0.25">
      <c r="B148" s="2"/>
      <c r="C148" s="2"/>
      <c r="D148" s="2"/>
    </row>
    <row r="149" spans="2:4" x14ac:dyDescent="0.25">
      <c r="B149" s="2"/>
      <c r="C149" s="2"/>
      <c r="D149" s="2"/>
    </row>
    <row r="150" spans="2:4" x14ac:dyDescent="0.25">
      <c r="B150" s="2"/>
      <c r="C150" s="2"/>
      <c r="D150" s="2"/>
    </row>
  </sheetData>
  <pageMargins left="0.75" right="0.75" top="1" bottom="1" header="0.5" footer="0.5"/>
  <pageSetup scale="81" fitToHeight="0" orientation="portrait" verticalDpi="1200" r:id="rId1"/>
  <rowBreaks count="1" manualBreakCount="1">
    <brk id="42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C1CA56742E2EA489F7DC438B003EF93" ma:contentTypeVersion="104" ma:contentTypeDescription="" ma:contentTypeScope="" ma:versionID="bf0fc3834e9d38440192c5c64f580a3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Initial Filing</DocumentSetType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150</IndustryCode>
    <CaseStatus xmlns="dc463f71-b30c-4ab2-9473-d307f9d35888">Closed</CaseStatus>
    <OpenedDate xmlns="dc463f71-b30c-4ab2-9473-d307f9d35888">2016-04-29T07:00:00+00:00</OpenedDate>
    <Date1 xmlns="dc463f71-b30c-4ab2-9473-d307f9d35888">2016-04-29T07:00:00+00:00</Date1>
    <IsDocumentOrder xmlns="dc463f71-b30c-4ab2-9473-d307f9d35888" xsi:nil="true"/>
    <IsHighlyConfidential xmlns="dc463f71-b30c-4ab2-9473-d307f9d35888">false</IsHighlyConfidential>
    <CaseCompanyNames xmlns="dc463f71-b30c-4ab2-9473-d307f9d35888">Puget Sound Energy</CaseCompanyNames>
    <DocketNumber xmlns="dc463f71-b30c-4ab2-9473-d307f9d35888">160471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2C82387E-3B22-4C12-A9D8-08589083BC7A}"/>
</file>

<file path=customXml/itemProps2.xml><?xml version="1.0" encoding="utf-8"?>
<ds:datastoreItem xmlns:ds="http://schemas.openxmlformats.org/officeDocument/2006/customXml" ds:itemID="{3AB5EFC8-B4F7-45AD-9023-882469DF5232}"/>
</file>

<file path=customXml/itemProps3.xml><?xml version="1.0" encoding="utf-8"?>
<ds:datastoreItem xmlns:ds="http://schemas.openxmlformats.org/officeDocument/2006/customXml" ds:itemID="{F782C29F-9A2F-4037-8E69-3DE9491726C0}"/>
</file>

<file path=customXml/itemProps4.xml><?xml version="1.0" encoding="utf-8"?>
<ds:datastoreItem xmlns:ds="http://schemas.openxmlformats.org/officeDocument/2006/customXml" ds:itemID="{78E12F19-A2CF-43DB-9A4F-21853021A92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KYMMM</vt:lpstr>
      <vt:lpstr>KYMMM!Print_Area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KYM MORGAN</dc:creator>
  <cp:lastModifiedBy>Puget Sound Energy</cp:lastModifiedBy>
  <cp:lastPrinted>2015-12-30T21:34:33Z</cp:lastPrinted>
  <dcterms:created xsi:type="dcterms:W3CDTF">2012-05-08T22:16:39Z</dcterms:created>
  <dcterms:modified xsi:type="dcterms:W3CDTF">2016-04-28T19:53:31Z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0x0101006E56B4D1795A2E4DB2F0B01679ED314A00FC1CA56742E2EA489F7DC438B003EF93</vt:lpwstr>
  </property>
  <property fmtid="{D5CDD505-2E9C-101B-9397-08002B2CF9AE}" pid="3" name="_docset_NoMedatataSyncRequired">
    <vt:lpwstr>False</vt:lpwstr>
  </property>
</Properties>
</file>