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05, pg 25" sheetId="5" r:id="rId5"/>
    <sheet name="Item 105, Pg 26" sheetId="6" r:id="rId6"/>
    <sheet name="Item 105, pg 27" sheetId="7" r:id="rId7"/>
    <sheet name="Item 105, pg 28" sheetId="8" r:id="rId8"/>
    <sheet name="Item 120,130,150, pg 32" sheetId="9" r:id="rId9"/>
    <sheet name="Item 230, pg 38" sheetId="10" r:id="rId10"/>
    <sheet name="Item 240 pg 39" sheetId="11" r:id="rId11"/>
    <sheet name="Item 245, pg 40" sheetId="12" r:id="rId12"/>
    <sheet name="Item 255, pg 42" sheetId="13" r:id="rId13"/>
    <sheet name="Item 255, pg 43" sheetId="14" r:id="rId14"/>
    <sheet name="Item 255, pg 44" sheetId="15" r:id="rId15"/>
    <sheet name="Item 255, pg 45" sheetId="16" r:id="rId16"/>
    <sheet name="Item 255, pg 46" sheetId="17" r:id="rId17"/>
    <sheet name="Item 255, pg 47" sheetId="18" r:id="rId18"/>
    <sheet name="Item 255, pg 48" sheetId="19" r:id="rId19"/>
    <sheet name="Item 255, pg 49" sheetId="20" r:id="rId20"/>
  </sheets>
  <definedNames>
    <definedName name="_xlnm.Print_Area" localSheetId="6">'Item 105, pg 27'!$A$1:$J$50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<sst xmlns="http://schemas.openxmlformats.org/spreadsheetml/2006/main" count="1367" uniqueCount="336">
  <si>
    <t>cart or toter more than 5 feet in order to reach the truck.  The charge for this roll-out</t>
  </si>
  <si>
    <t>service is: (see Item 205) per cart or toter, per pickup.</t>
  </si>
  <si>
    <t>toter more than 5 feet in order to reach the truck.  The charge for this roll-out service is: (see Item 205)</t>
  </si>
  <si>
    <t>per cart or toter, per pickup</t>
  </si>
  <si>
    <t>Title Page</t>
  </si>
  <si>
    <t>Item Index</t>
  </si>
  <si>
    <t>Taxes Sheet</t>
  </si>
  <si>
    <t>MG</t>
  </si>
  <si>
    <t>Garbage and</t>
  </si>
  <si>
    <t>Recycling</t>
  </si>
  <si>
    <t>Service*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</si>
  <si>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</si>
  <si>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</si>
  <si>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</si>
  <si>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</si>
  <si>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</si>
  <si>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</si>
  <si>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</si>
  <si>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</si>
  <si>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</si>
  <si>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</si>
  <si>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</si>
  <si>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</si>
  <si>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</si>
  <si>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</si>
  <si>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</si>
  <si>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</si>
  <si>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</si>
  <si>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</si>
  <si>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</si>
  <si>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</si>
  <si>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</si>
  <si>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</si>
  <si>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</si>
  <si>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</si>
  <si>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</si>
  <si>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</si>
  <si>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</si>
  <si>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</si>
  <si>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</si>
  <si>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</si>
  <si>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</si>
  <si>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</si>
  <si>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</si>
  <si>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</si>
  <si>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</si>
  <si>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</si>
  <si>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</si>
  <si>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</si>
  <si>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</si>
  <si>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</si>
  <si>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</si>
  <si>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</si>
  <si>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</si>
  <si>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</si>
  <si>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</si>
  <si>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</si>
  <si>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>Recycl only</t>
  </si>
  <si>
    <t>Revised page No.</t>
  </si>
  <si>
    <t xml:space="preserve">     Revised page No.</t>
  </si>
  <si>
    <t xml:space="preserve">      Revised Page No.</t>
  </si>
  <si>
    <t xml:space="preserve">   Revised Page No.</t>
  </si>
  <si>
    <t>Revised Page No.</t>
  </si>
  <si>
    <t xml:space="preserve">    Revised Page No.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</si>
  <si>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</si>
  <si>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</si>
  <si>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</si>
  <si>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</si>
  <si>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</si>
  <si>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</si>
  <si>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</si>
  <si>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</si>
  <si>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</si>
  <si>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</si>
  <si>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</si>
  <si>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</si>
  <si>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</si>
  <si>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</si>
  <si>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</si>
  <si>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</si>
  <si>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</si>
  <si>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</si>
  <si>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</si>
  <si>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</si>
  <si>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</si>
  <si>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</si>
  <si>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</si>
  <si>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</si>
  <si>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</si>
  <si>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</si>
  <si>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</si>
  <si>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>Stumps</t>
  </si>
  <si>
    <t>Tires (car)</t>
  </si>
  <si>
    <t>Tires (truck)</t>
  </si>
  <si>
    <t>Concrete</t>
  </si>
  <si>
    <t>Timbers and piling</t>
  </si>
  <si>
    <t>Sludge</t>
  </si>
  <si>
    <t>Appliance</t>
  </si>
  <si>
    <t>Asbestos (Regular bag)</t>
  </si>
  <si>
    <t>Clean Barrel (30 gal)</t>
  </si>
  <si>
    <t>Clean Barrel (55 gal)</t>
  </si>
  <si>
    <t>per Unit</t>
  </si>
  <si>
    <t xml:space="preserve"> per Unit</t>
  </si>
  <si>
    <t xml:space="preserve"> per Yard</t>
  </si>
  <si>
    <t xml:space="preserve"> per Ton</t>
  </si>
  <si>
    <t>Demolition Debri</t>
  </si>
  <si>
    <t>Boiler Residue</t>
  </si>
  <si>
    <t>Sheetrock/Plasterboard</t>
  </si>
  <si>
    <t>Fluff</t>
  </si>
  <si>
    <t>$  n/a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</si>
  <si>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</si>
  <si>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</si>
  <si>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</si>
  <si>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</si>
  <si>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</si>
  <si>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</si>
  <si>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</si>
  <si>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</si>
  <si>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</si>
  <si>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</si>
  <si>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</si>
  <si>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</si>
  <si>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</si>
  <si>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</si>
  <si>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  Effective Date:</t>
  </si>
  <si>
    <t xml:space="preserve">            Effective Date:</t>
  </si>
  <si>
    <t xml:space="preserve">    Effective Date:</t>
  </si>
  <si>
    <t>Special Fuel Surcharge</t>
  </si>
  <si>
    <t>***</t>
  </si>
  <si>
    <t xml:space="preserve">           Revised Page No.</t>
  </si>
  <si>
    <t xml:space="preserve">     Effective Date:</t>
  </si>
  <si>
    <t>as described in Item 75.</t>
  </si>
  <si>
    <t xml:space="preserve">A flat monthly charge, per container, for permanent regularly scheduled customers may be made if computed </t>
  </si>
  <si>
    <t xml:space="preserve">   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</si>
  <si>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</si>
  <si>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</si>
  <si>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</si>
  <si>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(A)</t>
  </si>
  <si>
    <t>Service Area: Pierce County as described in Appendix A</t>
  </si>
  <si>
    <t xml:space="preserve"> 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</si>
  <si>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</si>
  <si>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</si>
  <si>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</si>
  <si>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</si>
  <si>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</si>
  <si>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</si>
  <si>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</si>
  <si>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</si>
  <si>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</si>
  <si>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</si>
  <si>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</si>
  <si>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</si>
  <si>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</si>
  <si>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</si>
  <si>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</si>
  <si>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</si>
  <si>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</si>
  <si>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</si>
  <si>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</si>
  <si>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</si>
  <si>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</si>
  <si>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</si>
  <si>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</si>
  <si>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</si>
  <si>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</si>
  <si>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</si>
  <si>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</si>
  <si>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</si>
  <si>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</si>
  <si>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</si>
  <si>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</si>
  <si>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</si>
  <si>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</si>
  <si>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</si>
  <si>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</si>
  <si>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</si>
  <si>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</si>
  <si>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</si>
  <si>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</si>
  <si>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</si>
  <si>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</si>
  <si>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</si>
  <si>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Washingtons Birthday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</si>
  <si>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</si>
  <si>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</si>
  <si>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</si>
  <si>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</si>
  <si>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</si>
  <si>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</si>
  <si>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</si>
  <si>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</si>
  <si>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</si>
  <si>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</si>
  <si>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</si>
  <si>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</si>
  <si>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</si>
  <si>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</si>
  <si>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</si>
  <si>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</si>
  <si>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</si>
  <si>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</si>
  <si>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</si>
  <si>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</si>
  <si>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</si>
  <si>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</si>
  <si>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</si>
  <si>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</si>
  <si>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</si>
  <si>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</si>
  <si>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</si>
  <si>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</si>
  <si>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</si>
  <si>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</si>
  <si>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</si>
  <si>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</si>
  <si>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</si>
  <si>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</si>
  <si>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</si>
  <si>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</si>
  <si>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</si>
  <si>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</si>
  <si>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</si>
  <si>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</si>
  <si>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</si>
  <si>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</si>
  <si>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</si>
  <si>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</si>
  <si>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</si>
  <si>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</si>
  <si>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</si>
  <si>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</si>
  <si>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</si>
  <si>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</si>
  <si>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</si>
  <si>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</si>
  <si>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</si>
  <si>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</si>
  <si>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</si>
  <si>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</si>
  <si>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</si>
  <si>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</si>
  <si>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</si>
  <si>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</si>
  <si>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</si>
  <si>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</si>
  <si>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</si>
  <si>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</si>
  <si>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</si>
  <si>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</si>
  <si>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</si>
  <si>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</si>
  <si>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</si>
  <si>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</si>
  <si>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</si>
  <si>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</si>
  <si>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</si>
  <si>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</si>
  <si>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</si>
  <si>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</si>
  <si>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</si>
  <si>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</si>
  <si>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</si>
  <si>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</si>
  <si>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</si>
  <si>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</si>
  <si>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</si>
  <si>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</si>
  <si>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</si>
  <si>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</si>
  <si>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</si>
  <si>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</si>
  <si>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</si>
  <si>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</si>
  <si>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</si>
  <si>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</si>
  <si>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</si>
  <si>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</si>
  <si>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</si>
  <si>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</si>
  <si>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</si>
  <si>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</si>
  <si>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</si>
  <si>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</si>
  <si>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</si>
  <si>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</si>
  <si>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</si>
  <si>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</si>
  <si>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</si>
  <si>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</si>
  <si>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</si>
  <si>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</si>
  <si>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</si>
  <si>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 xml:space="preserve">  3 Yard</t>
  </si>
  <si>
    <t>Docket No. TG-____________________  Date: ________________  By: ___________________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</si>
  <si>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</si>
  <si>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</si>
  <si>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The charge included in this rate for recycling is $6.00.  Description/rules related to recycling</t>
  </si>
  <si>
    <t xml:space="preserve">*Lost container charge will apply if hauler is unable to retrieve a container from a stopped customer.  Charge </t>
  </si>
  <si>
    <t>Lost Containers:*</t>
  </si>
  <si>
    <t xml:space="preserve">*Lost container charge will apply if hauler is unable to retrieve a container from a stopped customer.  </t>
  </si>
  <si>
    <t>If a container is not ready and the driver must standby, the hourly rate in 15 minute</t>
  </si>
  <si>
    <t xml:space="preserve">Note 3: </t>
  </si>
  <si>
    <t xml:space="preserve">             receptacles out for collection. </t>
  </si>
  <si>
    <t>increments shall apply.</t>
  </si>
  <si>
    <t>Above rates include $3.71 per yard, per pick-up for recycling service.</t>
  </si>
  <si>
    <t xml:space="preserve">$1.00 per pickup for unlatching, unlocking gates and/or containers </t>
  </si>
  <si>
    <t xml:space="preserve"> Charge will be reversed if container is subsequently retrieved within 45-days after charge is applied. </t>
  </si>
  <si>
    <t xml:space="preserve">increments shall apply. </t>
  </si>
  <si>
    <t xml:space="preserve">$1.00 per pickup for unlatching, unlocking gates and/or containers. </t>
  </si>
  <si>
    <t xml:space="preserve"> will be reversed if container is subsequently retrieved within 45-days after charge is applied. </t>
  </si>
  <si>
    <t>If a company employee disconnect/reconnect compactor a charge of $6.55 per haul will be assessed.</t>
  </si>
  <si>
    <t>An initial delivery charge of $39.10 will be assessed of customers request delivery of a compactor.</t>
  </si>
  <si>
    <t>American Disposal Co., Inc  G-87</t>
  </si>
  <si>
    <t xml:space="preserve">         Effective Date:</t>
  </si>
  <si>
    <t xml:space="preserve">    Effective Date:  </t>
  </si>
  <si>
    <t>13th</t>
  </si>
  <si>
    <t>8th</t>
  </si>
  <si>
    <t xml:space="preserve">   Yard</t>
  </si>
  <si>
    <t>$7.44 (A)  per dump.</t>
  </si>
  <si>
    <t>14th</t>
  </si>
  <si>
    <t>Customers receiving service will receive a commodity price adjustment of $4.81** credit per month.  The commodity</t>
  </si>
  <si>
    <t>**Suspended and allowed to become effective on a temporary basis subject to refund pursuant to Order 01 and 06 in Docket TG-111674.(C)</t>
  </si>
  <si>
    <t>Recycling service rates on this page expire on: February 28, 2014</t>
  </si>
  <si>
    <t>15th</t>
  </si>
  <si>
    <t>$12.49 (A) per can/unit.  Service will be rendered on the normal scheduled pickup day for the</t>
  </si>
  <si>
    <t xml:space="preserve">price adjustment of $4.81** credit per month.  The commodity price adjustment will be adjusted </t>
  </si>
  <si>
    <t xml:space="preserve">                   Effective Date:   March 1, 2013</t>
  </si>
  <si>
    <t>$17.69 (A) per can/unit.  Service will be rendered on the normal scheduled pickup day for the</t>
  </si>
  <si>
    <t>price adjustment of $4.81** credit per month.  The commodity price adjustment will be adjusted</t>
  </si>
  <si>
    <t>Customers receiving service will receive a commodity price adjustment of $2.08** credit per yard per pick-up,</t>
  </si>
  <si>
    <t>Minimum monthly charge: $17.08 (A)</t>
  </si>
  <si>
    <t>Occasional extra units shall be charged at $4.04 (A)  per unit.</t>
  </si>
  <si>
    <t>9th</t>
  </si>
  <si>
    <t>Customers receiving service will receive a commodity price adjustment of $2.08** credit per yard per pick-up.</t>
  </si>
  <si>
    <t>Recycling credit/debit (if applicable): Customers receiving service will receive a commodiy</t>
  </si>
  <si>
    <t>41th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</si>
</sst>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3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2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3" fillId="0" borderId="20" xfId="0" applyFon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right"/>
    </xf>
    <xf numFmtId="2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7" fillId="0" borderId="18" xfId="0" applyFont="1" applyBorder="1" applyAlignment="1">
      <alignment horizontal="right"/>
    </xf>
    <xf numFmtId="168" fontId="0" fillId="0" borderId="15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horizontal="right"/>
    </xf>
    <xf numFmtId="0" fontId="2" fillId="0" borderId="0" xfId="0" applyFont="1" applyBorder="1" applyAlignment="1">
      <alignment horizontal="right"/>
    </xf>
    <xf numFmtId="168" fontId="0" fillId="0" borderId="1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0" fontId="0" fillId="20" borderId="19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7" fontId="0" fillId="0" borderId="19" xfId="0" applyNumberFormat="1" applyBorder="1" applyAlignment="1">
      <alignment horizontal="left"/>
    </xf>
    <xf numFmtId="7" fontId="0" fillId="0" borderId="21" xfId="0" applyNumberFormat="1" applyBorder="1" applyAlignment="1">
      <alignment horizontal="center"/>
    </xf>
    <xf numFmtId="0" fontId="0" fillId="20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7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8" fontId="0" fillId="0" borderId="21" xfId="0" applyNumberFormat="1" applyFont="1" applyBorder="1" applyAlignment="1">
      <alignment/>
    </xf>
    <xf numFmtId="7" fontId="0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6" xfId="0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0" fillId="20" borderId="18" xfId="0" applyFill="1" applyBorder="1" applyAlignment="1">
      <alignment/>
    </xf>
    <xf numFmtId="171" fontId="0" fillId="0" borderId="17" xfId="0" applyNumberFormat="1" applyBorder="1" applyAlignment="1">
      <alignment horizontal="left"/>
    </xf>
    <xf numFmtId="171" fontId="0" fillId="0" borderId="16" xfId="0" applyNumberFormat="1" applyBorder="1" applyAlignment="1">
      <alignment horizontal="left"/>
    </xf>
    <xf numFmtId="171" fontId="0" fillId="0" borderId="16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20" borderId="0" xfId="0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20" borderId="12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7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20" borderId="13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168" fontId="0" fillId="0" borderId="19" xfId="0" applyNumberFormat="1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0" fillId="20" borderId="16" xfId="0" applyFill="1" applyBorder="1" applyAlignment="1">
      <alignment/>
    </xf>
    <xf numFmtId="168" fontId="0" fillId="0" borderId="11" xfId="0" applyNumberFormat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21" xfId="0" applyFont="1" applyBorder="1" applyAlignment="1" quotePrefix="1">
      <alignment horizontal="left"/>
    </xf>
    <xf numFmtId="0" fontId="28" fillId="0" borderId="18" xfId="0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 horizontal="left" indent="1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4" fontId="26" fillId="0" borderId="21" xfId="0" applyNumberFormat="1" applyFont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4" fontId="26" fillId="0" borderId="18" xfId="0" applyNumberFormat="1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0" fontId="28" fillId="0" borderId="21" xfId="0" applyFont="1" applyBorder="1" applyAlignment="1">
      <alignment/>
    </xf>
    <xf numFmtId="4" fontId="26" fillId="20" borderId="0" xfId="0" applyNumberFormat="1" applyFont="1" applyFill="1" applyBorder="1" applyAlignment="1">
      <alignment horizontal="right"/>
    </xf>
    <xf numFmtId="4" fontId="26" fillId="20" borderId="19" xfId="0" applyNumberFormat="1" applyFont="1" applyFill="1" applyBorder="1" applyAlignment="1">
      <alignment horizontal="right"/>
    </xf>
    <xf numFmtId="0" fontId="26" fillId="20" borderId="19" xfId="0" applyFont="1" applyFill="1" applyBorder="1" applyAlignment="1">
      <alignment/>
    </xf>
    <xf numFmtId="2" fontId="26" fillId="0" borderId="18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3" xfId="0" applyFont="1" applyBorder="1" applyAlignment="1" quotePrefix="1">
      <alignment horizontal="left"/>
    </xf>
    <xf numFmtId="0" fontId="26" fillId="0" borderId="0" xfId="0" applyFont="1" applyBorder="1" applyAlignment="1" quotePrefix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right"/>
    </xf>
    <xf numFmtId="167" fontId="26" fillId="0" borderId="16" xfId="0" applyNumberFormat="1" applyFont="1" applyBorder="1" applyAlignment="1">
      <alignment horizontal="left"/>
    </xf>
    <xf numFmtId="167" fontId="26" fillId="0" borderId="16" xfId="0" applyNumberFormat="1" applyFont="1" applyBorder="1" applyAlignment="1">
      <alignment/>
    </xf>
    <xf numFmtId="167" fontId="26" fillId="0" borderId="1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26" fillId="0" borderId="0" xfId="0" applyFont="1" applyAlignment="1">
      <alignment/>
    </xf>
    <xf numFmtId="168" fontId="0" fillId="0" borderId="18" xfId="0" applyNumberFormat="1" applyFill="1" applyBorder="1" applyAlignment="1">
      <alignment horizontal="right"/>
    </xf>
    <xf numFmtId="168" fontId="0" fillId="0" borderId="21" xfId="0" applyNumberFormat="1" applyFont="1" applyFill="1" applyBorder="1" applyAlignment="1">
      <alignment horizontal="right"/>
    </xf>
    <xf numFmtId="168" fontId="0" fillId="0" borderId="19" xfId="0" applyNumberFormat="1" applyFill="1" applyBorder="1" applyAlignment="1">
      <alignment horizontal="right"/>
    </xf>
    <xf numFmtId="168" fontId="0" fillId="0" borderId="19" xfId="0" applyNumberFormat="1" applyFill="1" applyBorder="1" applyAlignment="1">
      <alignment horizontal="left"/>
    </xf>
    <xf numFmtId="8" fontId="0" fillId="0" borderId="21" xfId="0" applyNumberFormat="1" applyFill="1" applyBorder="1" applyAlignment="1">
      <alignment/>
    </xf>
    <xf numFmtId="44" fontId="0" fillId="0" borderId="21" xfId="0" applyNumberFormat="1" applyFont="1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32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14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Alignment="1">
      <alignment/>
    </xf>
    <xf numFmtId="0" fontId="34" fillId="0" borderId="23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left"/>
    </xf>
    <xf numFmtId="168" fontId="0" fillId="0" borderId="14" xfId="0" applyNumberFormat="1" applyBorder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17" xfId="0" applyNumberFormat="1" applyFill="1" applyBorder="1" applyAlignment="1">
      <alignment horizontal="left"/>
    </xf>
    <xf numFmtId="168" fontId="0" fillId="0" borderId="15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2" xfId="0" applyNumberFormat="1" applyFill="1" applyBorder="1" applyAlignment="1">
      <alignment/>
    </xf>
    <xf numFmtId="168" fontId="0" fillId="0" borderId="12" xfId="0" applyNumberFormat="1" applyFill="1" applyBorder="1" applyAlignment="1">
      <alignment horizontal="left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6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9.8515625" style="190" customWidth="1"/>
    <col min="2" max="2" width="18.00390625" style="190" bestFit="1" customWidth="1"/>
    <col min="3" max="3" width="10.28125" style="190" customWidth="1"/>
    <col min="4" max="4" width="6.7109375" style="190" customWidth="1"/>
    <col min="5" max="6" width="9.140625" style="190" customWidth="1"/>
    <col min="7" max="7" width="6.8515625" style="190" customWidth="1"/>
    <col min="8" max="9" width="9.140625" style="190" customWidth="1"/>
    <col min="10" max="10" width="13.28125" style="190" customWidth="1"/>
    <col min="11" max="16384" width="9.140625" style="190" customWidth="1"/>
  </cols>
  <sheetData>
    <row r="1" spans="1:10" s="163" customFormat="1" ht="12.75">
      <c r="A1" s="169"/>
      <c r="B1" s="170"/>
      <c r="C1" s="170"/>
      <c r="D1" s="170"/>
      <c r="E1" s="170"/>
      <c r="F1" s="170"/>
      <c r="G1" s="170"/>
      <c r="H1" s="170"/>
      <c r="I1" s="170"/>
      <c r="J1" s="171"/>
    </row>
    <row r="2" spans="1:10" s="163" customFormat="1" ht="12.75">
      <c r="A2" s="149" t="s">
        <v>72</v>
      </c>
      <c r="B2" s="172">
        <v>25</v>
      </c>
      <c r="C2" s="161" t="s">
        <v>178</v>
      </c>
      <c r="D2" s="161"/>
      <c r="E2" s="161"/>
      <c r="F2" s="161"/>
      <c r="G2" s="43" t="s">
        <v>335</v>
      </c>
      <c r="H2" s="321" t="s">
        <v>62</v>
      </c>
      <c r="I2" s="321"/>
      <c r="J2" s="173">
        <v>1</v>
      </c>
    </row>
    <row r="3" spans="1:10" s="163" customFormat="1" ht="12.75">
      <c r="A3" s="149"/>
      <c r="B3" s="161"/>
      <c r="C3" s="161"/>
      <c r="D3" s="161"/>
      <c r="E3" s="161"/>
      <c r="F3" s="161"/>
      <c r="G3" s="161"/>
      <c r="H3" s="161"/>
      <c r="I3" s="161"/>
      <c r="J3" s="162"/>
    </row>
    <row r="4" spans="1:10" s="176" customFormat="1" ht="12.75">
      <c r="A4" s="149" t="s">
        <v>74</v>
      </c>
      <c r="B4" s="161"/>
      <c r="C4" s="156" t="s">
        <v>312</v>
      </c>
      <c r="D4" s="174"/>
      <c r="E4" s="174"/>
      <c r="F4" s="174"/>
      <c r="G4" s="174"/>
      <c r="H4" s="174"/>
      <c r="I4" s="174"/>
      <c r="J4" s="175"/>
    </row>
    <row r="5" spans="1:10" s="176" customFormat="1" ht="12.75">
      <c r="A5" s="177" t="s">
        <v>75</v>
      </c>
      <c r="B5" s="178"/>
      <c r="C5" s="178"/>
      <c r="D5" s="178"/>
      <c r="E5" s="178"/>
      <c r="F5" s="178"/>
      <c r="G5" s="178"/>
      <c r="H5" s="178"/>
      <c r="I5" s="178"/>
      <c r="J5" s="179"/>
    </row>
    <row r="6" spans="1:10" s="176" customFormat="1" ht="12.75">
      <c r="A6" s="180"/>
      <c r="B6" s="174"/>
      <c r="C6" s="174"/>
      <c r="D6" s="174"/>
      <c r="E6" s="174"/>
      <c r="F6" s="174"/>
      <c r="G6" s="174"/>
      <c r="H6" s="174"/>
      <c r="I6" s="174"/>
      <c r="J6" s="175"/>
    </row>
    <row r="7" spans="1:10" s="176" customFormat="1" ht="12.75">
      <c r="A7" s="180"/>
      <c r="B7" s="174"/>
      <c r="C7" s="325" t="s">
        <v>79</v>
      </c>
      <c r="D7" s="325"/>
      <c r="E7" s="325"/>
      <c r="F7" s="325"/>
      <c r="G7" s="325"/>
      <c r="H7" s="325"/>
      <c r="I7" s="174"/>
      <c r="J7" s="175"/>
    </row>
    <row r="8" spans="1:10" s="176" customFormat="1" ht="12.75">
      <c r="A8" s="180"/>
      <c r="B8" s="174" t="s">
        <v>83</v>
      </c>
      <c r="C8" s="174"/>
      <c r="D8" s="174"/>
      <c r="E8" s="174"/>
      <c r="F8" s="174"/>
      <c r="G8" s="174"/>
      <c r="H8" s="174"/>
      <c r="I8" s="174"/>
      <c r="J8" s="175"/>
    </row>
    <row r="9" spans="1:10" s="176" customFormat="1" ht="12.75">
      <c r="A9" s="180"/>
      <c r="B9" s="174" t="s">
        <v>84</v>
      </c>
      <c r="C9" s="174"/>
      <c r="D9" s="174"/>
      <c r="E9" s="174"/>
      <c r="F9" s="174"/>
      <c r="G9" s="174"/>
      <c r="H9" s="174"/>
      <c r="I9" s="174"/>
      <c r="J9" s="175"/>
    </row>
    <row r="10" spans="1:10" s="176" customFormat="1" ht="12.75">
      <c r="A10" s="180"/>
      <c r="B10" s="174" t="s">
        <v>85</v>
      </c>
      <c r="C10" s="174"/>
      <c r="D10" s="174"/>
      <c r="E10" s="174"/>
      <c r="F10" s="174"/>
      <c r="G10" s="174"/>
      <c r="H10" s="174"/>
      <c r="I10" s="174"/>
      <c r="J10" s="175"/>
    </row>
    <row r="11" spans="1:10" s="176" customFormat="1" ht="12.75">
      <c r="A11" s="180"/>
      <c r="B11" s="182" t="s">
        <v>86</v>
      </c>
      <c r="C11" s="174"/>
      <c r="D11" s="174"/>
      <c r="E11" s="174"/>
      <c r="F11" s="174"/>
      <c r="G11" s="174"/>
      <c r="H11" s="174"/>
      <c r="I11" s="174"/>
      <c r="J11" s="175"/>
    </row>
    <row r="12" spans="1:10" s="176" customFormat="1" ht="12.75">
      <c r="A12" s="180"/>
      <c r="B12" s="174"/>
      <c r="C12" s="174"/>
      <c r="D12" s="174"/>
      <c r="E12" s="174"/>
      <c r="F12" s="174"/>
      <c r="G12" s="174"/>
      <c r="H12" s="174"/>
      <c r="I12" s="174"/>
      <c r="J12" s="175"/>
    </row>
    <row r="13" spans="1:10" s="176" customFormat="1" ht="12.75">
      <c r="A13" s="180"/>
      <c r="B13" s="183" t="s">
        <v>87</v>
      </c>
      <c r="C13" s="184" t="s">
        <v>81</v>
      </c>
      <c r="D13" s="174"/>
      <c r="E13" s="183" t="s">
        <v>87</v>
      </c>
      <c r="F13" s="184" t="s">
        <v>81</v>
      </c>
      <c r="G13" s="174"/>
      <c r="H13" s="183" t="s">
        <v>87</v>
      </c>
      <c r="I13" s="184" t="s">
        <v>81</v>
      </c>
      <c r="J13" s="175"/>
    </row>
    <row r="14" spans="1:10" s="176" customFormat="1" ht="12.75">
      <c r="A14" s="180"/>
      <c r="B14" s="185" t="s">
        <v>80</v>
      </c>
      <c r="C14" s="186" t="s">
        <v>82</v>
      </c>
      <c r="D14" s="174"/>
      <c r="E14" s="185" t="s">
        <v>80</v>
      </c>
      <c r="F14" s="186" t="s">
        <v>82</v>
      </c>
      <c r="G14" s="174"/>
      <c r="H14" s="185" t="s">
        <v>80</v>
      </c>
      <c r="I14" s="186" t="s">
        <v>82</v>
      </c>
      <c r="J14" s="175"/>
    </row>
    <row r="15" spans="1:10" s="176" customFormat="1" ht="12.75">
      <c r="A15" s="180"/>
      <c r="B15" s="187" t="s">
        <v>4</v>
      </c>
      <c r="C15" s="188">
        <v>0</v>
      </c>
      <c r="D15" s="174"/>
      <c r="E15" s="187">
        <v>24</v>
      </c>
      <c r="F15" s="188">
        <v>1</v>
      </c>
      <c r="G15" s="174"/>
      <c r="H15" s="187">
        <v>48</v>
      </c>
      <c r="I15" s="188">
        <v>13</v>
      </c>
      <c r="J15" s="175"/>
    </row>
    <row r="16" spans="1:10" s="176" customFormat="1" ht="12.75">
      <c r="A16" s="180"/>
      <c r="B16" s="187" t="s">
        <v>12</v>
      </c>
      <c r="C16" s="304">
        <v>41</v>
      </c>
      <c r="D16" s="174"/>
      <c r="E16" s="187">
        <v>25</v>
      </c>
      <c r="F16" s="188">
        <v>15</v>
      </c>
      <c r="G16" s="174"/>
      <c r="H16" s="187">
        <v>49</v>
      </c>
      <c r="I16" s="188">
        <v>13</v>
      </c>
      <c r="J16" s="175"/>
    </row>
    <row r="17" spans="1:10" s="176" customFormat="1" ht="12.75">
      <c r="A17" s="180"/>
      <c r="B17" s="187" t="s">
        <v>5</v>
      </c>
      <c r="C17" s="188">
        <v>1</v>
      </c>
      <c r="D17" s="174"/>
      <c r="E17" s="187">
        <v>26</v>
      </c>
      <c r="F17" s="188">
        <v>8</v>
      </c>
      <c r="G17" s="174"/>
      <c r="H17" s="187">
        <v>50</v>
      </c>
      <c r="I17" s="188">
        <v>2</v>
      </c>
      <c r="J17" s="175"/>
    </row>
    <row r="18" spans="1:10" s="176" customFormat="1" ht="12.75">
      <c r="A18" s="180"/>
      <c r="B18" s="187" t="s">
        <v>13</v>
      </c>
      <c r="C18" s="188">
        <v>0</v>
      </c>
      <c r="D18" s="174"/>
      <c r="E18" s="187">
        <v>27</v>
      </c>
      <c r="F18" s="188">
        <v>15</v>
      </c>
      <c r="G18" s="174"/>
      <c r="H18" s="187">
        <v>51</v>
      </c>
      <c r="I18" s="188">
        <v>1</v>
      </c>
      <c r="J18" s="175"/>
    </row>
    <row r="19" spans="1:10" s="176" customFormat="1" ht="12.75">
      <c r="A19" s="180"/>
      <c r="B19" s="187" t="s">
        <v>13</v>
      </c>
      <c r="C19" s="188">
        <v>0</v>
      </c>
      <c r="D19" s="174"/>
      <c r="E19" s="187">
        <v>28</v>
      </c>
      <c r="F19" s="188">
        <v>15</v>
      </c>
      <c r="G19" s="174"/>
      <c r="H19" s="187">
        <v>52</v>
      </c>
      <c r="I19" s="188">
        <v>0</v>
      </c>
      <c r="J19" s="175"/>
    </row>
    <row r="20" spans="1:10" s="176" customFormat="1" ht="12.75">
      <c r="A20" s="180"/>
      <c r="B20" s="187" t="s">
        <v>6</v>
      </c>
      <c r="C20" s="188">
        <v>0</v>
      </c>
      <c r="D20" s="174"/>
      <c r="E20" s="187">
        <v>29</v>
      </c>
      <c r="F20" s="188">
        <v>0</v>
      </c>
      <c r="G20" s="174"/>
      <c r="H20" s="187">
        <v>53</v>
      </c>
      <c r="I20" s="188">
        <v>2</v>
      </c>
      <c r="J20" s="175"/>
    </row>
    <row r="21" spans="1:10" s="176" customFormat="1" ht="12.75">
      <c r="A21" s="180"/>
      <c r="B21" s="187" t="s">
        <v>136</v>
      </c>
      <c r="C21" s="188">
        <v>0</v>
      </c>
      <c r="D21" s="174"/>
      <c r="E21" s="187">
        <v>30</v>
      </c>
      <c r="F21" s="188">
        <v>10</v>
      </c>
      <c r="G21" s="174"/>
      <c r="H21" s="187">
        <v>54</v>
      </c>
      <c r="I21" s="188">
        <v>2</v>
      </c>
      <c r="J21" s="175"/>
    </row>
    <row r="22" spans="1:10" s="176" customFormat="1" ht="12.75">
      <c r="A22" s="180"/>
      <c r="B22" s="187">
        <v>6</v>
      </c>
      <c r="C22" s="188">
        <v>0</v>
      </c>
      <c r="D22" s="174"/>
      <c r="E22" s="187">
        <v>31</v>
      </c>
      <c r="F22" s="188">
        <v>1</v>
      </c>
      <c r="G22" s="174"/>
      <c r="H22" s="187">
        <v>55</v>
      </c>
      <c r="I22" s="188">
        <v>0</v>
      </c>
      <c r="J22" s="175"/>
    </row>
    <row r="23" spans="1:10" s="176" customFormat="1" ht="12.75">
      <c r="A23" s="180"/>
      <c r="B23" s="187">
        <v>7</v>
      </c>
      <c r="C23" s="188">
        <v>0</v>
      </c>
      <c r="D23" s="174"/>
      <c r="E23" s="187">
        <v>32</v>
      </c>
      <c r="F23" s="188">
        <v>8</v>
      </c>
      <c r="G23" s="174"/>
      <c r="H23" s="187" t="s">
        <v>178</v>
      </c>
      <c r="I23" s="188" t="s">
        <v>178</v>
      </c>
      <c r="J23" s="175"/>
    </row>
    <row r="24" spans="1:10" s="176" customFormat="1" ht="12.75">
      <c r="A24" s="180"/>
      <c r="B24" s="187">
        <v>8</v>
      </c>
      <c r="C24" s="188">
        <v>0</v>
      </c>
      <c r="D24" s="174"/>
      <c r="E24" s="187">
        <v>33</v>
      </c>
      <c r="F24" s="188">
        <v>2</v>
      </c>
      <c r="G24" s="174"/>
      <c r="H24" s="187" t="s">
        <v>178</v>
      </c>
      <c r="I24" s="188" t="s">
        <v>178</v>
      </c>
      <c r="J24" s="175"/>
    </row>
    <row r="25" spans="1:10" s="176" customFormat="1" ht="12.75">
      <c r="A25" s="180"/>
      <c r="B25" s="187">
        <v>9</v>
      </c>
      <c r="C25" s="188">
        <v>0</v>
      </c>
      <c r="D25" s="174"/>
      <c r="E25" s="187">
        <v>34</v>
      </c>
      <c r="F25" s="188">
        <v>0</v>
      </c>
      <c r="G25" s="174"/>
      <c r="H25" s="187" t="s">
        <v>178</v>
      </c>
      <c r="I25" s="188" t="s">
        <v>178</v>
      </c>
      <c r="J25" s="175"/>
    </row>
    <row r="26" spans="1:10" s="176" customFormat="1" ht="12.75">
      <c r="A26" s="180"/>
      <c r="B26" s="187">
        <v>10</v>
      </c>
      <c r="C26" s="188">
        <v>0</v>
      </c>
      <c r="D26" s="174"/>
      <c r="E26" s="187">
        <v>35</v>
      </c>
      <c r="F26" s="188">
        <v>1</v>
      </c>
      <c r="G26" s="174"/>
      <c r="H26" s="187" t="s">
        <v>178</v>
      </c>
      <c r="I26" s="188" t="s">
        <v>178</v>
      </c>
      <c r="J26" s="175"/>
    </row>
    <row r="27" spans="1:10" s="176" customFormat="1" ht="12.75">
      <c r="A27" s="180"/>
      <c r="B27" s="187">
        <v>11</v>
      </c>
      <c r="C27" s="188">
        <v>0</v>
      </c>
      <c r="D27" s="174"/>
      <c r="E27" s="187">
        <v>36</v>
      </c>
      <c r="F27" s="188">
        <v>2</v>
      </c>
      <c r="G27" s="174"/>
      <c r="H27" s="187" t="s">
        <v>178</v>
      </c>
      <c r="I27" s="188" t="s">
        <v>178</v>
      </c>
      <c r="J27" s="175"/>
    </row>
    <row r="28" spans="1:10" s="176" customFormat="1" ht="12.75">
      <c r="A28" s="180"/>
      <c r="B28" s="187">
        <v>12</v>
      </c>
      <c r="C28" s="188">
        <v>1</v>
      </c>
      <c r="D28" s="174"/>
      <c r="E28" s="187">
        <v>37</v>
      </c>
      <c r="F28" s="188">
        <v>2</v>
      </c>
      <c r="G28" s="174"/>
      <c r="H28" s="187" t="s">
        <v>178</v>
      </c>
      <c r="I28" s="188" t="s">
        <v>178</v>
      </c>
      <c r="J28" s="175"/>
    </row>
    <row r="29" spans="1:10" s="176" customFormat="1" ht="12.75">
      <c r="A29" s="180"/>
      <c r="B29" s="187">
        <v>13</v>
      </c>
      <c r="C29" s="188">
        <v>0</v>
      </c>
      <c r="D29" s="174"/>
      <c r="E29" s="187">
        <v>38</v>
      </c>
      <c r="F29" s="188">
        <v>8</v>
      </c>
      <c r="G29" s="174"/>
      <c r="H29" s="187" t="s">
        <v>178</v>
      </c>
      <c r="I29" s="188" t="s">
        <v>178</v>
      </c>
      <c r="J29" s="175"/>
    </row>
    <row r="30" spans="1:10" s="176" customFormat="1" ht="12.75">
      <c r="A30" s="180"/>
      <c r="B30" s="187">
        <v>14</v>
      </c>
      <c r="C30" s="188">
        <v>0</v>
      </c>
      <c r="D30" s="174"/>
      <c r="E30" s="187">
        <v>39</v>
      </c>
      <c r="F30" s="188">
        <v>8</v>
      </c>
      <c r="G30" s="174"/>
      <c r="H30" s="187" t="s">
        <v>178</v>
      </c>
      <c r="I30" s="188" t="s">
        <v>178</v>
      </c>
      <c r="J30" s="175"/>
    </row>
    <row r="31" spans="1:10" s="176" customFormat="1" ht="12.75">
      <c r="A31" s="180"/>
      <c r="B31" s="187">
        <v>15</v>
      </c>
      <c r="C31" s="188">
        <v>3</v>
      </c>
      <c r="D31" s="174"/>
      <c r="E31" s="187">
        <v>40</v>
      </c>
      <c r="F31" s="188">
        <v>8</v>
      </c>
      <c r="G31" s="174"/>
      <c r="H31" s="187"/>
      <c r="I31" s="187"/>
      <c r="J31" s="175"/>
    </row>
    <row r="32" spans="1:10" s="176" customFormat="1" ht="12.75">
      <c r="A32" s="180"/>
      <c r="B32" s="187">
        <v>16</v>
      </c>
      <c r="C32" s="188">
        <v>8</v>
      </c>
      <c r="D32" s="174"/>
      <c r="E32" s="187">
        <v>41</v>
      </c>
      <c r="F32" s="188">
        <v>0</v>
      </c>
      <c r="G32" s="174"/>
      <c r="H32" s="187"/>
      <c r="I32" s="187"/>
      <c r="J32" s="175"/>
    </row>
    <row r="33" spans="1:10" s="176" customFormat="1" ht="12.75">
      <c r="A33" s="180"/>
      <c r="B33" s="187">
        <v>17</v>
      </c>
      <c r="C33" s="188">
        <v>2</v>
      </c>
      <c r="D33" s="174"/>
      <c r="E33" s="187">
        <v>42</v>
      </c>
      <c r="F33" s="188">
        <v>8</v>
      </c>
      <c r="G33" s="174"/>
      <c r="H33" s="187"/>
      <c r="I33" s="187"/>
      <c r="J33" s="175"/>
    </row>
    <row r="34" spans="1:10" s="176" customFormat="1" ht="12.75">
      <c r="A34" s="180"/>
      <c r="B34" s="187">
        <v>18</v>
      </c>
      <c r="C34" s="188">
        <v>0</v>
      </c>
      <c r="D34" s="174"/>
      <c r="E34" s="187">
        <v>43</v>
      </c>
      <c r="F34" s="188">
        <v>9</v>
      </c>
      <c r="G34" s="198"/>
      <c r="H34" s="187"/>
      <c r="I34" s="187"/>
      <c r="J34" s="175"/>
    </row>
    <row r="35" spans="1:10" s="176" customFormat="1" ht="12.75">
      <c r="A35" s="180"/>
      <c r="B35" s="187">
        <v>19</v>
      </c>
      <c r="C35" s="188">
        <v>2</v>
      </c>
      <c r="D35" s="174"/>
      <c r="E35" s="187">
        <v>44</v>
      </c>
      <c r="F35" s="188">
        <v>8</v>
      </c>
      <c r="G35" s="174"/>
      <c r="H35" s="187"/>
      <c r="I35" s="187"/>
      <c r="J35" s="175"/>
    </row>
    <row r="36" spans="1:10" s="176" customFormat="1" ht="12.75">
      <c r="A36" s="180"/>
      <c r="B36" s="187">
        <v>20</v>
      </c>
      <c r="C36" s="188">
        <v>1</v>
      </c>
      <c r="D36" s="174"/>
      <c r="E36" s="187">
        <v>45</v>
      </c>
      <c r="F36" s="188">
        <v>8</v>
      </c>
      <c r="G36" s="174"/>
      <c r="H36" s="187"/>
      <c r="I36" s="187"/>
      <c r="J36" s="175"/>
    </row>
    <row r="37" spans="1:10" s="176" customFormat="1" ht="12.75">
      <c r="A37" s="180"/>
      <c r="B37" s="187">
        <v>21</v>
      </c>
      <c r="C37" s="188">
        <v>15</v>
      </c>
      <c r="D37" s="174"/>
      <c r="E37" s="187">
        <v>46</v>
      </c>
      <c r="F37" s="188">
        <v>13</v>
      </c>
      <c r="G37" s="174"/>
      <c r="H37" s="187"/>
      <c r="I37" s="187"/>
      <c r="J37" s="175"/>
    </row>
    <row r="38" spans="1:10" s="176" customFormat="1" ht="12.75">
      <c r="A38" s="180"/>
      <c r="B38" s="187">
        <v>22</v>
      </c>
      <c r="C38" s="188">
        <v>8</v>
      </c>
      <c r="D38" s="174"/>
      <c r="E38" s="187">
        <v>47</v>
      </c>
      <c r="F38" s="188">
        <v>14</v>
      </c>
      <c r="G38" s="174"/>
      <c r="H38" s="187"/>
      <c r="I38" s="187"/>
      <c r="J38" s="175"/>
    </row>
    <row r="39" spans="1:10" s="176" customFormat="1" ht="12.75">
      <c r="A39" s="180"/>
      <c r="B39" s="187">
        <v>23</v>
      </c>
      <c r="C39" s="188">
        <v>1</v>
      </c>
      <c r="D39" s="174"/>
      <c r="E39" s="187"/>
      <c r="F39" s="187"/>
      <c r="G39" s="174"/>
      <c r="H39" s="187"/>
      <c r="I39" s="187"/>
      <c r="J39" s="175"/>
    </row>
    <row r="40" spans="1:10" s="176" customFormat="1" ht="12.75">
      <c r="A40" s="180"/>
      <c r="B40" s="187"/>
      <c r="C40" s="187"/>
      <c r="D40" s="174"/>
      <c r="E40" s="187"/>
      <c r="F40" s="187"/>
      <c r="G40" s="174"/>
      <c r="H40" s="187"/>
      <c r="I40" s="187"/>
      <c r="J40" s="175"/>
    </row>
    <row r="41" spans="1:10" s="176" customFormat="1" ht="12.75">
      <c r="A41" s="180"/>
      <c r="B41" s="187"/>
      <c r="C41" s="187"/>
      <c r="D41" s="174"/>
      <c r="E41" s="187"/>
      <c r="F41" s="187"/>
      <c r="G41" s="174"/>
      <c r="H41" s="174"/>
      <c r="I41" s="174"/>
      <c r="J41" s="175"/>
    </row>
    <row r="42" spans="1:10" s="176" customFormat="1" ht="12.75">
      <c r="A42" s="180"/>
      <c r="B42" s="174"/>
      <c r="C42" s="174"/>
      <c r="D42" s="174"/>
      <c r="E42" s="174"/>
      <c r="F42" s="174"/>
      <c r="G42" s="174"/>
      <c r="H42" s="174"/>
      <c r="I42" s="174"/>
      <c r="J42" s="175"/>
    </row>
    <row r="43" spans="1:10" s="176" customFormat="1" ht="12.75">
      <c r="A43" s="180"/>
      <c r="B43" s="174"/>
      <c r="C43" s="174"/>
      <c r="D43" s="174"/>
      <c r="E43" s="174"/>
      <c r="F43" s="174"/>
      <c r="G43" s="174"/>
      <c r="H43" s="174"/>
      <c r="I43" s="174"/>
      <c r="J43" s="175"/>
    </row>
    <row r="44" spans="1:10" s="176" customFormat="1" ht="12.75">
      <c r="A44" s="180"/>
      <c r="B44" s="174"/>
      <c r="C44" s="174"/>
      <c r="D44" s="326" t="s">
        <v>88</v>
      </c>
      <c r="E44" s="326"/>
      <c r="F44" s="326"/>
      <c r="G44" s="326"/>
      <c r="H44" s="174"/>
      <c r="I44" s="174"/>
      <c r="J44" s="175"/>
    </row>
    <row r="45" spans="1:10" s="176" customFormat="1" ht="12.75">
      <c r="A45" s="180"/>
      <c r="B45" s="174"/>
      <c r="C45" s="174"/>
      <c r="D45" s="174"/>
      <c r="E45" s="174"/>
      <c r="F45" s="174"/>
      <c r="G45" s="174"/>
      <c r="H45" s="174"/>
      <c r="I45" s="174"/>
      <c r="J45" s="175"/>
    </row>
    <row r="46" spans="1:10" s="176" customFormat="1" ht="12.75">
      <c r="A46" s="180"/>
      <c r="B46" s="174" t="s">
        <v>178</v>
      </c>
      <c r="C46" s="174"/>
      <c r="D46" s="174"/>
      <c r="E46" s="174"/>
      <c r="F46" s="156" t="s">
        <v>116</v>
      </c>
      <c r="G46" s="174"/>
      <c r="H46" s="156" t="s">
        <v>117</v>
      </c>
      <c r="I46" s="174"/>
      <c r="J46" s="175"/>
    </row>
    <row r="47" spans="1:10" s="176" customFormat="1" ht="12.75">
      <c r="A47" s="180"/>
      <c r="B47" s="174" t="s">
        <v>178</v>
      </c>
      <c r="C47" s="174" t="s">
        <v>127</v>
      </c>
      <c r="D47" s="174"/>
      <c r="E47" s="174"/>
      <c r="F47" s="290">
        <v>26</v>
      </c>
      <c r="G47" s="174" t="s">
        <v>178</v>
      </c>
      <c r="H47" s="181"/>
      <c r="I47" s="174"/>
      <c r="J47" s="175"/>
    </row>
    <row r="48" spans="1:10" s="176" customFormat="1" ht="12.75">
      <c r="A48" s="180"/>
      <c r="B48" s="174" t="s">
        <v>178</v>
      </c>
      <c r="C48" s="174"/>
      <c r="D48" s="174"/>
      <c r="E48" s="174"/>
      <c r="F48" s="290"/>
      <c r="G48" s="174"/>
      <c r="H48" s="174"/>
      <c r="I48" s="174"/>
      <c r="J48" s="175"/>
    </row>
    <row r="49" spans="1:10" s="176" customFormat="1" ht="12.75">
      <c r="A49" s="180"/>
      <c r="B49" s="174"/>
      <c r="C49" s="174"/>
      <c r="D49" s="174"/>
      <c r="E49" s="174"/>
      <c r="F49" s="174"/>
      <c r="G49" s="174"/>
      <c r="H49" s="174"/>
      <c r="I49" s="174"/>
      <c r="J49" s="175"/>
    </row>
    <row r="50" spans="1:10" s="176" customFormat="1" ht="12.75">
      <c r="A50" s="180"/>
      <c r="B50" s="174"/>
      <c r="C50" s="174"/>
      <c r="D50" s="174"/>
      <c r="E50" s="174"/>
      <c r="F50" s="174"/>
      <c r="G50" s="174"/>
      <c r="H50" s="174"/>
      <c r="I50" s="174"/>
      <c r="J50" s="175"/>
    </row>
    <row r="51" spans="1:10" s="176" customFormat="1" ht="12.75">
      <c r="A51" s="180"/>
      <c r="B51" s="174"/>
      <c r="C51" s="174"/>
      <c r="D51" s="174"/>
      <c r="E51" s="174"/>
      <c r="F51" s="174"/>
      <c r="G51" s="174"/>
      <c r="H51" s="174"/>
      <c r="I51" s="174"/>
      <c r="J51" s="175"/>
    </row>
    <row r="52" spans="1:10" s="176" customFormat="1" ht="12.75">
      <c r="A52" s="177"/>
      <c r="B52" s="178"/>
      <c r="C52" s="178"/>
      <c r="D52" s="178"/>
      <c r="E52" s="178"/>
      <c r="F52" s="178"/>
      <c r="G52" s="178"/>
      <c r="H52" s="178"/>
      <c r="I52" s="178"/>
      <c r="J52" s="179"/>
    </row>
    <row r="53" spans="1:10" s="176" customFormat="1" ht="12.75">
      <c r="A53" s="180" t="s">
        <v>78</v>
      </c>
      <c r="B53" s="174" t="s">
        <v>115</v>
      </c>
      <c r="C53" s="174"/>
      <c r="D53" s="174"/>
      <c r="E53" s="174"/>
      <c r="F53" s="174"/>
      <c r="G53" s="174"/>
      <c r="H53" s="174"/>
      <c r="I53" s="174"/>
      <c r="J53" s="175"/>
    </row>
    <row r="54" spans="1:10" s="176" customFormat="1" ht="12.75">
      <c r="A54" s="180"/>
      <c r="B54" s="174"/>
      <c r="C54" s="174"/>
      <c r="D54" s="174"/>
      <c r="E54" s="174"/>
      <c r="F54" s="174"/>
      <c r="G54" s="174"/>
      <c r="H54" s="174"/>
      <c r="I54" s="174"/>
      <c r="J54" s="175"/>
    </row>
    <row r="55" spans="1:10" s="176" customFormat="1" ht="12.75">
      <c r="A55" s="177" t="s">
        <v>77</v>
      </c>
      <c r="B55" s="289">
        <v>41288</v>
      </c>
      <c r="C55" s="178"/>
      <c r="D55" s="178"/>
      <c r="E55" s="178"/>
      <c r="F55" s="178"/>
      <c r="G55" s="178"/>
      <c r="H55" s="178" t="s">
        <v>121</v>
      </c>
      <c r="I55" s="178"/>
      <c r="J55" s="189">
        <v>41334</v>
      </c>
    </row>
    <row r="56" spans="1:10" ht="12.75">
      <c r="A56" s="322" t="s">
        <v>69</v>
      </c>
      <c r="B56" s="323"/>
      <c r="C56" s="323"/>
      <c r="D56" s="323"/>
      <c r="E56" s="323"/>
      <c r="F56" s="323"/>
      <c r="G56" s="323"/>
      <c r="H56" s="323"/>
      <c r="I56" s="323"/>
      <c r="J56" s="324"/>
    </row>
    <row r="57" spans="1:10" ht="12.75">
      <c r="A57" s="191"/>
      <c r="B57" s="192"/>
      <c r="C57" s="192"/>
      <c r="D57" s="192"/>
      <c r="E57" s="192"/>
      <c r="F57" s="192"/>
      <c r="G57" s="192"/>
      <c r="H57" s="192"/>
      <c r="I57" s="192"/>
      <c r="J57" s="193"/>
    </row>
    <row r="58" spans="1:10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3"/>
    </row>
    <row r="59" spans="1:10" ht="12.75">
      <c r="A59" s="194"/>
      <c r="B59" s="195"/>
      <c r="C59" s="195"/>
      <c r="D59" s="195"/>
      <c r="E59" s="195"/>
      <c r="F59" s="195"/>
      <c r="G59" s="195"/>
      <c r="H59" s="195"/>
      <c r="I59" s="195"/>
      <c r="J59" s="196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8.57421875" style="0" customWidth="1"/>
    <col min="5" max="5" width="7.8515625" style="0" customWidth="1"/>
    <col min="6" max="6" width="12.71093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316</v>
      </c>
      <c r="H2" s="327" t="s">
        <v>73</v>
      </c>
      <c r="I2" s="327"/>
      <c r="J2" s="27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74</v>
      </c>
      <c r="B4" s="5"/>
      <c r="C4" s="156" t="str">
        <f>'Item 100, pg 21'!C4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334" t="s">
        <v>15</v>
      </c>
      <c r="B8" s="335"/>
      <c r="C8" s="335"/>
      <c r="D8" s="335"/>
      <c r="E8" s="335"/>
      <c r="F8" s="335"/>
      <c r="G8" s="335"/>
      <c r="H8" s="335"/>
      <c r="I8" s="335"/>
      <c r="J8" s="33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351" t="s">
        <v>17</v>
      </c>
      <c r="B12" s="352"/>
      <c r="C12" s="352"/>
      <c r="D12" s="352"/>
      <c r="E12" s="353"/>
      <c r="F12" s="351" t="s">
        <v>18</v>
      </c>
      <c r="G12" s="353"/>
      <c r="H12" s="351" t="s">
        <v>19</v>
      </c>
      <c r="I12" s="352"/>
      <c r="J12" s="353"/>
    </row>
    <row r="13" spans="1:10" ht="15">
      <c r="A13" s="30"/>
      <c r="B13" s="92" t="s">
        <v>90</v>
      </c>
      <c r="C13" s="14"/>
      <c r="D13" s="14"/>
      <c r="E13" s="17"/>
      <c r="F13" s="30" t="s">
        <v>224</v>
      </c>
      <c r="G13" s="17"/>
      <c r="H13" s="82">
        <v>137.08</v>
      </c>
      <c r="I13" s="14" t="s">
        <v>104</v>
      </c>
      <c r="J13" s="17" t="s">
        <v>139</v>
      </c>
    </row>
    <row r="14" spans="1:10" ht="15">
      <c r="A14" s="30"/>
      <c r="B14" s="92" t="s">
        <v>90</v>
      </c>
      <c r="C14" s="14"/>
      <c r="D14" s="14"/>
      <c r="E14" s="17"/>
      <c r="F14" s="30" t="s">
        <v>91</v>
      </c>
      <c r="G14" s="17"/>
      <c r="H14" s="82">
        <f>+H13</f>
        <v>137.08</v>
      </c>
      <c r="I14" s="14" t="s">
        <v>104</v>
      </c>
      <c r="J14" s="17" t="s">
        <v>139</v>
      </c>
    </row>
    <row r="15" spans="1:10" ht="15">
      <c r="A15" s="30"/>
      <c r="B15" s="92" t="s">
        <v>90</v>
      </c>
      <c r="C15" s="14"/>
      <c r="D15" s="14"/>
      <c r="E15" s="17"/>
      <c r="F15" s="30" t="s">
        <v>92</v>
      </c>
      <c r="G15" s="17"/>
      <c r="H15" s="82">
        <f>+H13</f>
        <v>137.08</v>
      </c>
      <c r="I15" s="14" t="s">
        <v>104</v>
      </c>
      <c r="J15" s="17" t="s">
        <v>139</v>
      </c>
    </row>
    <row r="16" spans="1:10" ht="15">
      <c r="A16" s="30"/>
      <c r="B16" s="92" t="s">
        <v>90</v>
      </c>
      <c r="C16" s="14"/>
      <c r="D16" s="14"/>
      <c r="E16" s="17"/>
      <c r="F16" s="30" t="s">
        <v>93</v>
      </c>
      <c r="G16" s="17"/>
      <c r="H16" s="82">
        <f>+H13</f>
        <v>137.08</v>
      </c>
      <c r="I16" s="14" t="s">
        <v>104</v>
      </c>
      <c r="J16" s="17" t="s">
        <v>139</v>
      </c>
    </row>
    <row r="17" spans="1:10" ht="15">
      <c r="A17" s="30"/>
      <c r="B17" s="92" t="s">
        <v>90</v>
      </c>
      <c r="C17" s="14"/>
      <c r="D17" s="14"/>
      <c r="E17" s="17"/>
      <c r="F17" s="30" t="s">
        <v>94</v>
      </c>
      <c r="G17" s="17"/>
      <c r="H17" s="82">
        <f>+H13</f>
        <v>137.08</v>
      </c>
      <c r="I17" s="14" t="s">
        <v>104</v>
      </c>
      <c r="J17" s="17" t="s">
        <v>139</v>
      </c>
    </row>
    <row r="18" spans="1:10" ht="15">
      <c r="A18" s="30"/>
      <c r="B18" s="92" t="s">
        <v>90</v>
      </c>
      <c r="C18" s="14"/>
      <c r="D18" s="14"/>
      <c r="E18" s="17"/>
      <c r="F18" s="30" t="s">
        <v>95</v>
      </c>
      <c r="G18" s="17"/>
      <c r="H18" s="82">
        <f>+H13</f>
        <v>137.08</v>
      </c>
      <c r="I18" s="14" t="s">
        <v>104</v>
      </c>
      <c r="J18" s="17" t="s">
        <v>139</v>
      </c>
    </row>
    <row r="19" spans="1:10" ht="15">
      <c r="A19" s="30"/>
      <c r="B19" s="92" t="s">
        <v>90</v>
      </c>
      <c r="C19" s="14"/>
      <c r="D19" s="14"/>
      <c r="E19" s="17"/>
      <c r="F19" s="30" t="s">
        <v>96</v>
      </c>
      <c r="G19" s="17"/>
      <c r="H19" s="82">
        <f>+H13</f>
        <v>137.08</v>
      </c>
      <c r="I19" s="14" t="s">
        <v>104</v>
      </c>
      <c r="J19" s="17" t="s">
        <v>139</v>
      </c>
    </row>
    <row r="20" spans="1:10" ht="15">
      <c r="A20" s="30"/>
      <c r="B20" s="92" t="s">
        <v>90</v>
      </c>
      <c r="C20" s="14"/>
      <c r="D20" s="14"/>
      <c r="E20" s="17"/>
      <c r="F20" s="30" t="s">
        <v>97</v>
      </c>
      <c r="G20" s="17"/>
      <c r="H20" s="82">
        <v>30</v>
      </c>
      <c r="I20" s="14" t="s">
        <v>102</v>
      </c>
      <c r="J20" s="17"/>
    </row>
    <row r="21" spans="1:10" ht="15">
      <c r="A21" s="30"/>
      <c r="B21" s="92" t="s">
        <v>90</v>
      </c>
      <c r="C21" s="14"/>
      <c r="D21" s="14"/>
      <c r="E21" s="17"/>
      <c r="F21" s="30" t="s">
        <v>98</v>
      </c>
      <c r="G21" s="17"/>
      <c r="H21" s="82">
        <v>150</v>
      </c>
      <c r="I21" s="14" t="s">
        <v>103</v>
      </c>
      <c r="J21" s="17"/>
    </row>
    <row r="22" spans="1:10" ht="15">
      <c r="A22" s="30"/>
      <c r="B22" s="92" t="s">
        <v>90</v>
      </c>
      <c r="C22" s="14"/>
      <c r="D22" s="14"/>
      <c r="E22" s="17"/>
      <c r="F22" s="30" t="s">
        <v>100</v>
      </c>
      <c r="G22" s="17"/>
      <c r="H22" s="82">
        <v>15</v>
      </c>
      <c r="I22" s="14" t="s">
        <v>101</v>
      </c>
      <c r="J22" s="17"/>
    </row>
    <row r="23" spans="1:10" ht="15">
      <c r="A23" s="30"/>
      <c r="B23" s="92" t="s">
        <v>90</v>
      </c>
      <c r="C23" s="14"/>
      <c r="D23" s="14"/>
      <c r="E23" s="17"/>
      <c r="F23" s="30" t="s">
        <v>99</v>
      </c>
      <c r="G23" s="17"/>
      <c r="H23" s="82">
        <v>11</v>
      </c>
      <c r="I23" s="14" t="s">
        <v>101</v>
      </c>
      <c r="J23" s="17"/>
    </row>
    <row r="24" spans="1:10" ht="15">
      <c r="A24" s="30"/>
      <c r="B24" s="92" t="s">
        <v>90</v>
      </c>
      <c r="C24" s="14"/>
      <c r="D24" s="14"/>
      <c r="E24" s="17"/>
      <c r="F24" s="30" t="s">
        <v>105</v>
      </c>
      <c r="G24" s="17"/>
      <c r="H24" s="82">
        <f>+H13</f>
        <v>137.08</v>
      </c>
      <c r="I24" s="14" t="s">
        <v>104</v>
      </c>
      <c r="J24" s="17" t="s">
        <v>139</v>
      </c>
    </row>
    <row r="25" spans="1:10" ht="15">
      <c r="A25" s="30"/>
      <c r="B25" s="92" t="s">
        <v>90</v>
      </c>
      <c r="C25" s="14"/>
      <c r="D25" s="14"/>
      <c r="E25" s="17"/>
      <c r="F25" s="30" t="s">
        <v>106</v>
      </c>
      <c r="G25" s="17"/>
      <c r="H25" s="82">
        <f>+H13</f>
        <v>137.08</v>
      </c>
      <c r="I25" s="14" t="s">
        <v>104</v>
      </c>
      <c r="J25" s="17" t="s">
        <v>139</v>
      </c>
    </row>
    <row r="26" spans="1:10" ht="15">
      <c r="A26" s="30"/>
      <c r="B26" s="92" t="s">
        <v>90</v>
      </c>
      <c r="C26" s="14"/>
      <c r="D26" s="14"/>
      <c r="E26" s="17"/>
      <c r="F26" s="30" t="s">
        <v>107</v>
      </c>
      <c r="G26" s="17"/>
      <c r="H26" s="82">
        <f>+H13</f>
        <v>137.08</v>
      </c>
      <c r="I26" s="14" t="s">
        <v>104</v>
      </c>
      <c r="J26" s="17" t="s">
        <v>139</v>
      </c>
    </row>
    <row r="27" spans="1:10" ht="15">
      <c r="A27" s="30"/>
      <c r="B27" s="92" t="s">
        <v>90</v>
      </c>
      <c r="C27" s="14"/>
      <c r="D27" s="14"/>
      <c r="E27" s="17"/>
      <c r="F27" s="30" t="s">
        <v>108</v>
      </c>
      <c r="G27" s="17"/>
      <c r="H27" s="82">
        <v>24.75</v>
      </c>
      <c r="I27" s="14" t="s">
        <v>104</v>
      </c>
      <c r="J27" s="17"/>
    </row>
    <row r="28" spans="1:10" ht="12.75">
      <c r="A28" s="30"/>
      <c r="B28" s="14"/>
      <c r="C28" s="14"/>
      <c r="D28" s="14"/>
      <c r="E28" s="17"/>
      <c r="F28" s="30"/>
      <c r="G28" s="17"/>
      <c r="H28" s="30"/>
      <c r="I28" s="14"/>
      <c r="J28" s="17"/>
    </row>
    <row r="29" spans="1:10" ht="12.75">
      <c r="A29" s="30"/>
      <c r="B29" s="14"/>
      <c r="C29" s="14"/>
      <c r="D29" s="14"/>
      <c r="E29" s="17"/>
      <c r="F29" s="30"/>
      <c r="G29" s="17"/>
      <c r="H29" s="30"/>
      <c r="I29" s="14"/>
      <c r="J29" s="17"/>
    </row>
    <row r="30" spans="1:10" ht="12.75">
      <c r="A30" s="30"/>
      <c r="B30" s="14"/>
      <c r="C30" s="14"/>
      <c r="D30" s="14"/>
      <c r="E30" s="17"/>
      <c r="F30" s="30"/>
      <c r="G30" s="17"/>
      <c r="H30" s="30"/>
      <c r="I30" s="14"/>
      <c r="J30" s="17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 t="s">
        <v>20</v>
      </c>
      <c r="B34" s="5"/>
      <c r="C34" s="5"/>
      <c r="D34" s="20"/>
      <c r="E34" s="20"/>
      <c r="F34" s="20"/>
      <c r="G34" s="20"/>
      <c r="H34" s="5"/>
      <c r="I34" s="5"/>
      <c r="J34" s="6"/>
    </row>
    <row r="35" spans="1:10" ht="12.75">
      <c r="A35" s="29" t="s">
        <v>21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10" t="s">
        <v>68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78</v>
      </c>
      <c r="B43" s="5" t="str">
        <f>+'Check Sheet'!$B$53</f>
        <v>Irmgard R Wilcox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77</v>
      </c>
      <c r="B45" s="129">
        <f>+'Check Sheet'!$B$55</f>
        <v>41288</v>
      </c>
      <c r="C45" s="8"/>
      <c r="D45" s="8"/>
      <c r="E45" s="8"/>
      <c r="F45" s="8"/>
      <c r="G45" s="8"/>
      <c r="H45" s="8" t="s">
        <v>123</v>
      </c>
      <c r="I45" s="8"/>
      <c r="J45" s="128">
        <f>'Item 100, pg 21'!P63</f>
        <v>41334</v>
      </c>
    </row>
    <row r="46" spans="1:10" ht="12.75">
      <c r="A46" s="328" t="s">
        <v>69</v>
      </c>
      <c r="B46" s="329"/>
      <c r="C46" s="329"/>
      <c r="D46" s="329"/>
      <c r="E46" s="329"/>
      <c r="F46" s="329"/>
      <c r="G46" s="329"/>
      <c r="H46" s="329"/>
      <c r="I46" s="329"/>
      <c r="J46" s="330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76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6">
    <mergeCell ref="H2:I2"/>
    <mergeCell ref="A46:J46"/>
    <mergeCell ref="A8:J8"/>
    <mergeCell ref="A12:E12"/>
    <mergeCell ref="F12:G12"/>
    <mergeCell ref="H12:J1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2812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1" max="11" width="3.57421875" style="0" customWidth="1"/>
    <col min="13" max="13" width="3.7109375" style="0" customWidth="1"/>
    <col min="14" max="14" width="7.140625" style="0" customWidth="1"/>
    <col min="15" max="15" width="3.28125" style="0" customWidth="1"/>
    <col min="16" max="16" width="12.8515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5"/>
      <c r="J2" s="5"/>
      <c r="K2" s="8" t="s">
        <v>316</v>
      </c>
      <c r="L2" s="327" t="s">
        <v>73</v>
      </c>
      <c r="M2" s="327"/>
      <c r="N2" s="327"/>
      <c r="O2" s="11"/>
      <c r="P2" s="27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74</v>
      </c>
      <c r="B4" s="5"/>
      <c r="C4" s="156" t="str">
        <f>'Item 230, pg 38'!C4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334" t="s">
        <v>22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6"/>
    </row>
    <row r="8" spans="1:16" ht="12.75">
      <c r="A8" s="346" t="s">
        <v>23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47"/>
    </row>
    <row r="9" spans="1:16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47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19"/>
      <c r="C13" s="11"/>
      <c r="D13" s="351" t="s">
        <v>25</v>
      </c>
      <c r="E13" s="360"/>
      <c r="F13" s="352"/>
      <c r="G13" s="360"/>
      <c r="H13" s="352"/>
      <c r="I13" s="360"/>
      <c r="J13" s="352"/>
      <c r="K13" s="360"/>
      <c r="L13" s="352"/>
      <c r="M13" s="360"/>
      <c r="N13" s="352"/>
      <c r="O13" s="360"/>
      <c r="P13" s="353"/>
    </row>
    <row r="14" spans="1:16" ht="12.75">
      <c r="A14" s="70" t="s">
        <v>35</v>
      </c>
      <c r="B14" s="63"/>
      <c r="C14" s="64"/>
      <c r="D14" s="30" t="s">
        <v>249</v>
      </c>
      <c r="E14" s="17"/>
      <c r="F14" s="14" t="s">
        <v>250</v>
      </c>
      <c r="G14" s="17"/>
      <c r="H14" s="14" t="s">
        <v>251</v>
      </c>
      <c r="I14" s="17"/>
      <c r="J14" s="14" t="s">
        <v>252</v>
      </c>
      <c r="K14" s="17"/>
      <c r="L14" s="14" t="s">
        <v>253</v>
      </c>
      <c r="M14" s="17"/>
      <c r="N14" s="14"/>
      <c r="O14" s="17"/>
      <c r="P14" s="17"/>
    </row>
    <row r="15" spans="1:16" ht="12.75">
      <c r="A15" s="59" t="s">
        <v>26</v>
      </c>
      <c r="B15" s="14"/>
      <c r="C15" s="17"/>
      <c r="D15" s="30" t="s">
        <v>109</v>
      </c>
      <c r="E15" s="17"/>
      <c r="F15" s="14" t="s">
        <v>109</v>
      </c>
      <c r="G15" s="17"/>
      <c r="H15" s="14" t="s">
        <v>109</v>
      </c>
      <c r="I15" s="17"/>
      <c r="J15" s="14" t="s">
        <v>109</v>
      </c>
      <c r="K15" s="17"/>
      <c r="L15" s="14" t="s">
        <v>109</v>
      </c>
      <c r="M15" s="17"/>
      <c r="N15" s="14"/>
      <c r="O15" s="17"/>
      <c r="P15" s="17"/>
    </row>
    <row r="16" spans="1:16" ht="12.75">
      <c r="A16" s="59" t="s">
        <v>27</v>
      </c>
      <c r="B16" s="14"/>
      <c r="C16" s="17"/>
      <c r="D16" s="157">
        <v>19.73</v>
      </c>
      <c r="E16" s="111" t="s">
        <v>137</v>
      </c>
      <c r="F16" s="159">
        <v>27.22</v>
      </c>
      <c r="G16" s="111" t="s">
        <v>137</v>
      </c>
      <c r="H16" s="159">
        <v>33.85</v>
      </c>
      <c r="I16" s="111" t="s">
        <v>137</v>
      </c>
      <c r="J16" s="159">
        <v>63.51</v>
      </c>
      <c r="K16" s="111" t="s">
        <v>137</v>
      </c>
      <c r="L16" s="152">
        <v>87.86</v>
      </c>
      <c r="M16" s="111" t="s">
        <v>137</v>
      </c>
      <c r="N16" s="152"/>
      <c r="O16" s="111"/>
      <c r="P16" s="17"/>
    </row>
    <row r="17" spans="1:16" ht="12.75">
      <c r="A17" s="59" t="s">
        <v>28</v>
      </c>
      <c r="B17" s="14"/>
      <c r="C17" s="17"/>
      <c r="D17" s="158">
        <f>+D16</f>
        <v>19.73</v>
      </c>
      <c r="E17" s="111" t="s">
        <v>137</v>
      </c>
      <c r="F17" s="158">
        <f>+F16</f>
        <v>27.22</v>
      </c>
      <c r="G17" s="111" t="s">
        <v>137</v>
      </c>
      <c r="H17" s="158">
        <f>+H16</f>
        <v>33.85</v>
      </c>
      <c r="I17" s="111" t="s">
        <v>137</v>
      </c>
      <c r="J17" s="158">
        <f>+J16</f>
        <v>63.51</v>
      </c>
      <c r="K17" s="111" t="s">
        <v>137</v>
      </c>
      <c r="L17" s="158">
        <f>+L16</f>
        <v>87.86</v>
      </c>
      <c r="M17" s="111" t="s">
        <v>137</v>
      </c>
      <c r="N17" s="158"/>
      <c r="O17" s="111"/>
      <c r="P17" s="17"/>
    </row>
    <row r="18" spans="1:16" ht="12.75">
      <c r="A18" s="65" t="s">
        <v>29</v>
      </c>
      <c r="B18" s="66"/>
      <c r="C18" s="67"/>
      <c r="D18" s="158">
        <f>D17+2</f>
        <v>21.73</v>
      </c>
      <c r="E18" s="111" t="s">
        <v>137</v>
      </c>
      <c r="F18" s="159">
        <f>F17+2</f>
        <v>29.22</v>
      </c>
      <c r="G18" s="111" t="s">
        <v>137</v>
      </c>
      <c r="H18" s="159">
        <f>H17+2</f>
        <v>35.85</v>
      </c>
      <c r="I18" s="111" t="s">
        <v>137</v>
      </c>
      <c r="J18" s="159">
        <f>J17+2</f>
        <v>65.50999999999999</v>
      </c>
      <c r="K18" s="111" t="s">
        <v>137</v>
      </c>
      <c r="L18" s="159">
        <f>L17+2</f>
        <v>89.86</v>
      </c>
      <c r="M18" s="111" t="s">
        <v>137</v>
      </c>
      <c r="N18" s="159"/>
      <c r="O18" s="111"/>
      <c r="P18" s="17"/>
    </row>
    <row r="19" spans="1:16" ht="12.75">
      <c r="A19" s="65" t="s">
        <v>157</v>
      </c>
      <c r="B19" s="66"/>
      <c r="C19" s="67"/>
      <c r="D19" s="95" t="s">
        <v>109</v>
      </c>
      <c r="E19" s="17"/>
      <c r="F19" s="160" t="s">
        <v>109</v>
      </c>
      <c r="G19" s="17"/>
      <c r="H19" s="160" t="s">
        <v>109</v>
      </c>
      <c r="I19" s="17"/>
      <c r="J19" s="160" t="s">
        <v>109</v>
      </c>
      <c r="K19" s="17"/>
      <c r="L19" s="160" t="s">
        <v>109</v>
      </c>
      <c r="M19" s="17"/>
      <c r="N19" s="160"/>
      <c r="O19" s="17"/>
      <c r="P19" s="17"/>
    </row>
    <row r="20" spans="1:16" ht="12.75">
      <c r="A20" s="65" t="s">
        <v>254</v>
      </c>
      <c r="B20" s="66"/>
      <c r="C20" s="67"/>
      <c r="D20" s="95" t="s">
        <v>109</v>
      </c>
      <c r="E20" s="17"/>
      <c r="F20" s="160" t="s">
        <v>109</v>
      </c>
      <c r="G20" s="17"/>
      <c r="H20" s="160" t="s">
        <v>109</v>
      </c>
      <c r="I20" s="17"/>
      <c r="J20" s="160" t="s">
        <v>109</v>
      </c>
      <c r="K20" s="17"/>
      <c r="L20" s="160" t="s">
        <v>109</v>
      </c>
      <c r="M20" s="17"/>
      <c r="N20" s="160"/>
      <c r="O20" s="17"/>
      <c r="P20" s="17"/>
    </row>
    <row r="21" spans="1:16" ht="12.75">
      <c r="A21" s="62" t="s">
        <v>30</v>
      </c>
      <c r="B21" s="14"/>
      <c r="C21" s="17"/>
      <c r="D21" s="151"/>
      <c r="E21" s="113"/>
      <c r="F21" s="151"/>
      <c r="G21" s="113"/>
      <c r="H21" s="151"/>
      <c r="I21" s="113"/>
      <c r="J21" s="151"/>
      <c r="K21" s="113"/>
      <c r="L21" s="151"/>
      <c r="M21" s="113"/>
      <c r="N21" s="151"/>
      <c r="O21" s="113"/>
      <c r="P21" s="69"/>
    </row>
    <row r="22" spans="1:16" ht="12.75">
      <c r="A22" s="59" t="s">
        <v>259</v>
      </c>
      <c r="B22" s="14"/>
      <c r="C22" s="17"/>
      <c r="D22" s="83">
        <v>39.1</v>
      </c>
      <c r="E22" s="111"/>
      <c r="F22" s="83">
        <v>39.1</v>
      </c>
      <c r="G22" s="111"/>
      <c r="H22" s="83">
        <v>39.1</v>
      </c>
      <c r="I22" s="111"/>
      <c r="J22" s="83">
        <v>39.1</v>
      </c>
      <c r="K22" s="111"/>
      <c r="L22" s="83">
        <v>39.1</v>
      </c>
      <c r="M22" s="111"/>
      <c r="N22" s="152"/>
      <c r="O22" s="112"/>
      <c r="P22" s="17"/>
    </row>
    <row r="23" spans="1:16" ht="12.75">
      <c r="A23" s="59" t="s">
        <v>31</v>
      </c>
      <c r="B23" s="14"/>
      <c r="C23" s="17"/>
      <c r="D23" s="83">
        <f>+D18</f>
        <v>21.73</v>
      </c>
      <c r="E23" s="111" t="s">
        <v>137</v>
      </c>
      <c r="F23" s="152">
        <f>+F18</f>
        <v>29.22</v>
      </c>
      <c r="G23" s="111" t="s">
        <v>137</v>
      </c>
      <c r="H23" s="152">
        <f>+H18</f>
        <v>35.85</v>
      </c>
      <c r="I23" s="111" t="s">
        <v>137</v>
      </c>
      <c r="J23" s="152">
        <f>+J18</f>
        <v>65.50999999999999</v>
      </c>
      <c r="K23" s="111" t="s">
        <v>137</v>
      </c>
      <c r="L23" s="152">
        <f>+L18</f>
        <v>89.86</v>
      </c>
      <c r="M23" s="111" t="s">
        <v>137</v>
      </c>
      <c r="N23" s="152"/>
      <c r="O23" s="111"/>
      <c r="P23" s="17"/>
    </row>
    <row r="24" spans="1:16" ht="12.75">
      <c r="A24" s="59" t="s">
        <v>32</v>
      </c>
      <c r="B24" s="14"/>
      <c r="C24" s="17"/>
      <c r="D24" s="95" t="s">
        <v>109</v>
      </c>
      <c r="E24" s="17"/>
      <c r="F24" s="160" t="s">
        <v>109</v>
      </c>
      <c r="G24" s="17"/>
      <c r="H24" s="160" t="s">
        <v>109</v>
      </c>
      <c r="I24" s="17"/>
      <c r="J24" s="160" t="s">
        <v>109</v>
      </c>
      <c r="K24" s="17"/>
      <c r="L24" s="160" t="s">
        <v>109</v>
      </c>
      <c r="M24" s="17"/>
      <c r="N24" s="160"/>
      <c r="O24" s="17"/>
      <c r="P24" s="17"/>
    </row>
    <row r="25" spans="1:16" ht="12.75">
      <c r="A25" s="59" t="s">
        <v>33</v>
      </c>
      <c r="B25" s="14"/>
      <c r="C25" s="17"/>
      <c r="D25" s="95" t="s">
        <v>109</v>
      </c>
      <c r="E25" s="17"/>
      <c r="F25" s="160" t="s">
        <v>109</v>
      </c>
      <c r="G25" s="17"/>
      <c r="H25" s="160" t="s">
        <v>109</v>
      </c>
      <c r="I25" s="17"/>
      <c r="J25" s="160" t="s">
        <v>109</v>
      </c>
      <c r="K25" s="17"/>
      <c r="L25" s="160" t="s">
        <v>109</v>
      </c>
      <c r="M25" s="17"/>
      <c r="N25" s="160"/>
      <c r="O25" s="17"/>
      <c r="P25" s="17"/>
    </row>
    <row r="26" spans="1:16" ht="12.75">
      <c r="A26" s="166" t="s">
        <v>298</v>
      </c>
      <c r="B26" s="5"/>
      <c r="C26" s="17"/>
      <c r="D26" s="151"/>
      <c r="E26" s="167"/>
      <c r="F26" s="151"/>
      <c r="G26" s="167"/>
      <c r="H26" s="151"/>
      <c r="I26" s="167"/>
      <c r="J26" s="151"/>
      <c r="K26" s="167"/>
      <c r="L26" s="151"/>
      <c r="M26" s="167"/>
      <c r="N26" s="151"/>
      <c r="O26" s="167"/>
      <c r="P26" s="69"/>
    </row>
    <row r="27" spans="1:16" ht="12.75">
      <c r="A27" s="59"/>
      <c r="B27" s="14"/>
      <c r="C27" s="14"/>
      <c r="D27" s="142">
        <v>600</v>
      </c>
      <c r="E27" s="168"/>
      <c r="F27" s="142">
        <v>650</v>
      </c>
      <c r="G27" s="168"/>
      <c r="H27" s="142">
        <v>700</v>
      </c>
      <c r="I27" s="168"/>
      <c r="J27" s="142">
        <v>850</v>
      </c>
      <c r="K27" s="168"/>
      <c r="L27" s="142">
        <v>1050</v>
      </c>
      <c r="M27" s="168"/>
      <c r="N27" s="95"/>
      <c r="O27" s="17"/>
      <c r="P27" s="17"/>
    </row>
    <row r="28" spans="1:16" ht="12.75">
      <c r="A28" s="35"/>
      <c r="B28" s="5"/>
      <c r="C28" s="5"/>
      <c r="D28" s="13"/>
      <c r="E28" s="5"/>
      <c r="F28" s="13"/>
      <c r="G28" s="5"/>
      <c r="H28" s="13"/>
      <c r="I28" s="5"/>
      <c r="J28" s="13"/>
      <c r="K28" s="5"/>
      <c r="L28" s="13"/>
      <c r="M28" s="5"/>
      <c r="N28" s="13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29" t="s">
        <v>151</v>
      </c>
      <c r="B31" s="22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29"/>
      <c r="B32" s="22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29"/>
      <c r="B33" s="22" t="s">
        <v>39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29"/>
      <c r="B34" s="22" t="s">
        <v>40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29"/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71" t="s">
        <v>261</v>
      </c>
      <c r="B36" s="57" t="s">
        <v>255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8"/>
    </row>
    <row r="37" spans="1:16" ht="12.75">
      <c r="A37" s="29"/>
      <c r="B37" s="22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0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0" t="s">
        <v>301</v>
      </c>
      <c r="B39" s="22" t="s">
        <v>300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0"/>
      <c r="B40" s="22" t="s">
        <v>307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29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29" t="s">
        <v>158</v>
      </c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29" t="s">
        <v>178</v>
      </c>
      <c r="B43" s="22" t="s">
        <v>178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29" t="s">
        <v>42</v>
      </c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29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29"/>
      <c r="B46" s="22" t="s">
        <v>308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29"/>
      <c r="B47" s="22" t="s">
        <v>178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297</v>
      </c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 t="s">
        <v>309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</row>
    <row r="55" spans="1:16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6" ht="12.75">
      <c r="A56" s="4" t="s">
        <v>78</v>
      </c>
      <c r="B56" s="5" t="str">
        <f>+'Check Sheet'!$B$53</f>
        <v>Irmgard R Wilcox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</row>
    <row r="58" spans="1:16" ht="12.75">
      <c r="A58" s="7" t="s">
        <v>77</v>
      </c>
      <c r="B58" s="129">
        <f>+'Check Sheet'!$B$55</f>
        <v>41288</v>
      </c>
      <c r="C58" s="8"/>
      <c r="D58" s="8"/>
      <c r="E58" s="8"/>
      <c r="F58" s="8"/>
      <c r="G58" s="8"/>
      <c r="H58" s="8"/>
      <c r="I58" s="8"/>
      <c r="J58" s="8"/>
      <c r="K58" s="8"/>
      <c r="L58" s="8" t="s">
        <v>122</v>
      </c>
      <c r="M58" s="8"/>
      <c r="N58" s="8"/>
      <c r="O58" s="8"/>
      <c r="P58" s="128">
        <f>'Item 230, pg 38'!J45</f>
        <v>41334</v>
      </c>
    </row>
    <row r="59" spans="1:16" ht="12.75">
      <c r="A59" s="328" t="s">
        <v>69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30"/>
    </row>
    <row r="60" spans="1:16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4" t="s">
        <v>76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</row>
    <row r="62" spans="1:16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</row>
  </sheetData>
  <sheetProtection/>
  <mergeCells count="6">
    <mergeCell ref="L2:N2"/>
    <mergeCell ref="A59:P59"/>
    <mergeCell ref="A7:P7"/>
    <mergeCell ref="A8:P8"/>
    <mergeCell ref="A9:P9"/>
    <mergeCell ref="D13:P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3.8515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43" t="s">
        <v>316</v>
      </c>
      <c r="I2" s="327" t="s">
        <v>73</v>
      </c>
      <c r="J2" s="327"/>
      <c r="K2" s="27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74</v>
      </c>
      <c r="B4" s="5"/>
      <c r="C4" s="156" t="str">
        <f>'Item 240 pg 39'!C4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31" t="s">
        <v>43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12.75">
      <c r="A8" s="361" t="s">
        <v>44</v>
      </c>
      <c r="B8" s="327"/>
      <c r="C8" s="327"/>
      <c r="D8" s="327"/>
      <c r="E8" s="327"/>
      <c r="F8" s="327"/>
      <c r="G8" s="327"/>
      <c r="H8" s="327"/>
      <c r="I8" s="327"/>
      <c r="J8" s="327"/>
      <c r="K8" s="347"/>
    </row>
    <row r="9" spans="1:11" ht="12.75">
      <c r="A9" s="346" t="s">
        <v>45</v>
      </c>
      <c r="B9" s="362"/>
      <c r="C9" s="362"/>
      <c r="D9" s="362"/>
      <c r="E9" s="362"/>
      <c r="F9" s="362"/>
      <c r="G9" s="362"/>
      <c r="H9" s="362"/>
      <c r="I9" s="362"/>
      <c r="J9" s="362"/>
      <c r="K9" s="363"/>
    </row>
    <row r="10" spans="1:11" ht="12.75">
      <c r="A10" s="346" t="s">
        <v>24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47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138</v>
      </c>
      <c r="B12" s="12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19"/>
      <c r="C14" s="11"/>
      <c r="D14" s="351" t="s">
        <v>25</v>
      </c>
      <c r="E14" s="360"/>
      <c r="F14" s="352"/>
      <c r="G14" s="352"/>
      <c r="H14" s="352"/>
      <c r="I14" s="352"/>
      <c r="J14" s="352"/>
      <c r="K14" s="353"/>
    </row>
    <row r="15" spans="1:11" ht="12.75">
      <c r="A15" s="70" t="s">
        <v>35</v>
      </c>
      <c r="B15" s="63"/>
      <c r="C15" s="64"/>
      <c r="D15" s="114" t="s">
        <v>47</v>
      </c>
      <c r="E15" s="115"/>
      <c r="F15" s="115" t="s">
        <v>48</v>
      </c>
      <c r="G15" s="18" t="s">
        <v>34</v>
      </c>
      <c r="H15" s="18" t="s">
        <v>34</v>
      </c>
      <c r="I15" s="18" t="s">
        <v>149</v>
      </c>
      <c r="J15" s="18" t="s">
        <v>34</v>
      </c>
      <c r="K15" s="18" t="s">
        <v>34</v>
      </c>
    </row>
    <row r="16" spans="1:11" ht="12.75">
      <c r="A16" s="72" t="s">
        <v>46</v>
      </c>
      <c r="B16" s="14"/>
      <c r="C16" s="17"/>
      <c r="D16" s="136">
        <v>3.82</v>
      </c>
      <c r="E16" s="116" t="s">
        <v>137</v>
      </c>
      <c r="F16" s="17" t="s">
        <v>175</v>
      </c>
      <c r="G16" s="18" t="s">
        <v>175</v>
      </c>
      <c r="H16" s="18" t="s">
        <v>175</v>
      </c>
      <c r="I16" s="18" t="s">
        <v>175</v>
      </c>
      <c r="J16" s="18" t="s">
        <v>175</v>
      </c>
      <c r="K16" s="18" t="s">
        <v>175</v>
      </c>
    </row>
    <row r="17" spans="1:11" ht="12.75">
      <c r="A17" s="65" t="s">
        <v>29</v>
      </c>
      <c r="B17" s="66"/>
      <c r="C17" s="67"/>
      <c r="D17" s="117">
        <f>+D16</f>
        <v>3.82</v>
      </c>
      <c r="E17" s="116" t="s">
        <v>137</v>
      </c>
      <c r="F17" s="17" t="s">
        <v>175</v>
      </c>
      <c r="G17" s="18" t="s">
        <v>175</v>
      </c>
      <c r="H17" s="18" t="s">
        <v>175</v>
      </c>
      <c r="I17" s="18" t="s">
        <v>175</v>
      </c>
      <c r="J17" s="18" t="s">
        <v>175</v>
      </c>
      <c r="K17" s="18" t="s">
        <v>175</v>
      </c>
    </row>
    <row r="18" spans="1:11" ht="12.75">
      <c r="A18" s="62" t="s">
        <v>30</v>
      </c>
      <c r="B18" s="14"/>
      <c r="C18" s="17"/>
      <c r="D18" s="118"/>
      <c r="E18" s="68"/>
      <c r="F18" s="68"/>
      <c r="G18" s="68"/>
      <c r="H18" s="68"/>
      <c r="I18" s="68"/>
      <c r="J18" s="68"/>
      <c r="K18" s="69"/>
    </row>
    <row r="19" spans="1:11" ht="12.75">
      <c r="A19" s="59" t="s">
        <v>31</v>
      </c>
      <c r="B19" s="14"/>
      <c r="C19" s="17"/>
      <c r="D19" s="117">
        <f>+D17</f>
        <v>3.82</v>
      </c>
      <c r="E19" s="116" t="s">
        <v>137</v>
      </c>
      <c r="F19" s="17" t="s">
        <v>175</v>
      </c>
      <c r="G19" s="18" t="s">
        <v>175</v>
      </c>
      <c r="H19" s="18" t="s">
        <v>175</v>
      </c>
      <c r="I19" s="18" t="s">
        <v>175</v>
      </c>
      <c r="J19" s="18" t="s">
        <v>175</v>
      </c>
      <c r="K19" s="18" t="s">
        <v>175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29" t="s">
        <v>151</v>
      </c>
      <c r="B22" s="22" t="s">
        <v>37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/>
      <c r="B23" s="22" t="s">
        <v>38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39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40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1" t="s">
        <v>178</v>
      </c>
      <c r="B27" s="55" t="s">
        <v>178</v>
      </c>
      <c r="C27" s="20"/>
      <c r="D27" s="20"/>
      <c r="E27" s="20"/>
      <c r="F27" s="20"/>
      <c r="G27" s="20"/>
      <c r="H27" s="20"/>
      <c r="I27" s="20"/>
      <c r="J27" s="20"/>
      <c r="K27" s="28"/>
    </row>
    <row r="28" spans="1:11" ht="12.75">
      <c r="A28" s="41"/>
      <c r="B28" s="55" t="s">
        <v>148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41"/>
      <c r="B29" s="55" t="s">
        <v>178</v>
      </c>
      <c r="C29" s="20"/>
      <c r="D29" s="20"/>
      <c r="E29" s="20"/>
      <c r="F29" s="20"/>
      <c r="G29" s="20"/>
      <c r="H29" s="20"/>
      <c r="I29" s="20"/>
      <c r="J29" s="20"/>
      <c r="K29" s="28"/>
    </row>
    <row r="30" spans="1:11" ht="12.75">
      <c r="A30" s="41"/>
      <c r="B30" s="55"/>
      <c r="C30" s="20"/>
      <c r="D30" s="20"/>
      <c r="E30" s="20"/>
      <c r="F30" s="20"/>
      <c r="G30" s="20"/>
      <c r="H30" s="20"/>
      <c r="I30" s="20"/>
      <c r="J30" s="20"/>
      <c r="K30" s="28"/>
    </row>
    <row r="31" spans="1:11" ht="12.75">
      <c r="A31" s="29"/>
      <c r="B31" s="55" t="s">
        <v>330</v>
      </c>
      <c r="C31" s="126"/>
      <c r="D31" s="5"/>
      <c r="E31" s="5"/>
      <c r="F31" s="5" t="s">
        <v>178</v>
      </c>
      <c r="G31" s="5"/>
      <c r="H31" s="5"/>
      <c r="I31" s="5"/>
      <c r="J31" s="5"/>
      <c r="K31" s="6"/>
    </row>
    <row r="32" spans="1:11" ht="12.75">
      <c r="A32" s="40"/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 t="s">
        <v>178</v>
      </c>
      <c r="B33" s="22" t="s">
        <v>159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/>
      <c r="B34" s="22" t="s">
        <v>178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29"/>
      <c r="B35" s="127" t="s">
        <v>331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0"/>
      <c r="E36" s="20"/>
      <c r="F36" s="20"/>
      <c r="G36" s="20"/>
      <c r="H36" s="20"/>
      <c r="I36" s="5"/>
      <c r="J36" s="5"/>
      <c r="K36" s="6"/>
    </row>
    <row r="37" spans="1:11" ht="12.75">
      <c r="A37" s="29" t="s">
        <v>178</v>
      </c>
      <c r="B37" s="5" t="s">
        <v>178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9" t="s">
        <v>42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22" t="s">
        <v>308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 ht="12.75">
      <c r="A44" s="4" t="s">
        <v>78</v>
      </c>
      <c r="B44" s="5" t="str">
        <f>+'Check Sheet'!$B$53</f>
        <v>Irmgard R Wilcox</v>
      </c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 t="s">
        <v>77</v>
      </c>
      <c r="B46" s="129">
        <f>+'Check Sheet'!$B$55</f>
        <v>41288</v>
      </c>
      <c r="C46" s="8"/>
      <c r="D46" s="8"/>
      <c r="E46" s="8"/>
      <c r="F46" s="8"/>
      <c r="G46" s="8"/>
      <c r="H46" s="8"/>
      <c r="I46" s="8" t="s">
        <v>130</v>
      </c>
      <c r="J46" s="8"/>
      <c r="K46" s="128">
        <f>'Item 240 pg 39'!P58</f>
        <v>41334</v>
      </c>
    </row>
    <row r="47" spans="1:11" ht="12.75">
      <c r="A47" s="328" t="s">
        <v>69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30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 t="s">
        <v>76</v>
      </c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</sheetData>
  <sheetProtection/>
  <mergeCells count="7">
    <mergeCell ref="I2:J2"/>
    <mergeCell ref="A47:K47"/>
    <mergeCell ref="A7:K7"/>
    <mergeCell ref="A8:K8"/>
    <mergeCell ref="A10:K10"/>
    <mergeCell ref="D14:K14"/>
    <mergeCell ref="A9:K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57421875" style="0" customWidth="1"/>
    <col min="10" max="10" width="4.00390625" style="0" customWidth="1"/>
    <col min="11" max="11" width="14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316</v>
      </c>
      <c r="H2" s="5" t="s">
        <v>58</v>
      </c>
      <c r="I2" s="5"/>
      <c r="J2" s="5"/>
      <c r="K2" s="27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74</v>
      </c>
      <c r="B4" s="5"/>
      <c r="C4" s="156" t="str">
        <f>'Item 245, pg 40'!C4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12.75">
      <c r="A8" s="361" t="s">
        <v>49</v>
      </c>
      <c r="B8" s="327"/>
      <c r="C8" s="327"/>
      <c r="D8" s="327"/>
      <c r="E8" s="327"/>
      <c r="F8" s="327"/>
      <c r="G8" s="327"/>
      <c r="H8" s="327"/>
      <c r="I8" s="327"/>
      <c r="J8" s="327"/>
      <c r="K8" s="347"/>
    </row>
    <row r="9" spans="1:11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47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112</v>
      </c>
      <c r="B13" s="19"/>
      <c r="C13" s="11"/>
      <c r="D13" s="351" t="s">
        <v>25</v>
      </c>
      <c r="E13" s="352"/>
      <c r="F13" s="360"/>
      <c r="G13" s="352"/>
      <c r="H13" s="360"/>
      <c r="I13" s="352"/>
      <c r="J13" s="360"/>
      <c r="K13" s="353"/>
    </row>
    <row r="14" spans="1:11" ht="12.75">
      <c r="A14" s="70" t="s">
        <v>35</v>
      </c>
      <c r="B14" s="63"/>
      <c r="C14" s="64"/>
      <c r="D14" s="73" t="s">
        <v>47</v>
      </c>
      <c r="E14" s="30" t="s">
        <v>251</v>
      </c>
      <c r="F14" s="17"/>
      <c r="G14" s="14" t="s">
        <v>252</v>
      </c>
      <c r="H14" s="17"/>
      <c r="I14" s="14" t="s">
        <v>253</v>
      </c>
      <c r="J14" s="17"/>
      <c r="K14" s="17" t="s">
        <v>34</v>
      </c>
    </row>
    <row r="15" spans="1:11" ht="12.75">
      <c r="A15" s="72" t="s">
        <v>46</v>
      </c>
      <c r="B15" s="14"/>
      <c r="C15" s="17"/>
      <c r="D15" s="18" t="s">
        <v>175</v>
      </c>
      <c r="E15" s="150">
        <v>71.78</v>
      </c>
      <c r="F15" s="112" t="s">
        <v>137</v>
      </c>
      <c r="G15" s="265">
        <v>129.78</v>
      </c>
      <c r="H15" s="112" t="s">
        <v>137</v>
      </c>
      <c r="I15" s="152">
        <v>182.88</v>
      </c>
      <c r="J15" s="112" t="s">
        <v>137</v>
      </c>
      <c r="K15" s="17" t="s">
        <v>175</v>
      </c>
    </row>
    <row r="16" spans="1:11" ht="12.75">
      <c r="A16" s="65" t="s">
        <v>29</v>
      </c>
      <c r="B16" s="66"/>
      <c r="C16" s="67"/>
      <c r="D16" s="18" t="s">
        <v>175</v>
      </c>
      <c r="E16" s="83">
        <f>+E15+6</f>
        <v>77.78</v>
      </c>
      <c r="F16" s="112" t="s">
        <v>137</v>
      </c>
      <c r="G16" s="83">
        <f>+G15+6</f>
        <v>135.78</v>
      </c>
      <c r="H16" s="112" t="s">
        <v>137</v>
      </c>
      <c r="I16" s="83">
        <f>+I15+6</f>
        <v>188.88</v>
      </c>
      <c r="J16" s="112" t="s">
        <v>137</v>
      </c>
      <c r="K16" s="17" t="s">
        <v>175</v>
      </c>
    </row>
    <row r="17" spans="1:11" ht="12.75">
      <c r="A17" s="62" t="s">
        <v>30</v>
      </c>
      <c r="B17" s="14"/>
      <c r="C17" s="17"/>
      <c r="D17" s="68"/>
      <c r="E17" s="151"/>
      <c r="F17" s="206" t="s">
        <v>178</v>
      </c>
      <c r="G17" s="151"/>
      <c r="H17" s="206"/>
      <c r="I17" s="151"/>
      <c r="J17" s="113"/>
      <c r="K17" s="69"/>
    </row>
    <row r="18" spans="1:11" ht="12.75">
      <c r="A18" s="59" t="s">
        <v>31</v>
      </c>
      <c r="B18" s="14"/>
      <c r="C18" s="17"/>
      <c r="D18" s="18" t="s">
        <v>175</v>
      </c>
      <c r="E18" s="83">
        <f>+E16</f>
        <v>77.78</v>
      </c>
      <c r="F18" s="112" t="s">
        <v>137</v>
      </c>
      <c r="G18" s="83">
        <f>+G16</f>
        <v>135.78</v>
      </c>
      <c r="H18" s="112" t="s">
        <v>137</v>
      </c>
      <c r="I18" s="83">
        <f>+I16</f>
        <v>188.88</v>
      </c>
      <c r="J18" s="112" t="s">
        <v>137</v>
      </c>
      <c r="K18" s="17" t="s">
        <v>175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151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132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131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0"/>
      <c r="E38" s="20"/>
      <c r="F38" s="20"/>
      <c r="G38" s="20"/>
      <c r="H38" s="20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78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77</v>
      </c>
      <c r="B49" s="129">
        <f>+'Check Sheet'!$B$55</f>
        <v>41288</v>
      </c>
      <c r="C49" s="8"/>
      <c r="D49" s="8"/>
      <c r="E49" s="8"/>
      <c r="F49" s="8"/>
      <c r="G49" s="8" t="s">
        <v>124</v>
      </c>
      <c r="H49" s="5"/>
      <c r="K49" s="128">
        <f>'Item 245, pg 40'!K46</f>
        <v>41334</v>
      </c>
    </row>
    <row r="50" spans="1:11" ht="12.75">
      <c r="A50" s="328" t="s">
        <v>69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30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50:K50"/>
    <mergeCell ref="A7:K7"/>
    <mergeCell ref="A8:K8"/>
    <mergeCell ref="A9:K9"/>
    <mergeCell ref="D13:K13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140625" style="0" customWidth="1"/>
    <col min="6" max="6" width="10.140625" style="0" customWidth="1"/>
    <col min="7" max="7" width="3.28125" style="0" customWidth="1"/>
    <col min="8" max="8" width="8.28125" style="0" customWidth="1"/>
    <col min="9" max="9" width="3.421875" style="0" customWidth="1"/>
    <col min="11" max="11" width="7.7109375" style="0" customWidth="1"/>
    <col min="12" max="12" width="1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11" t="s">
        <v>178</v>
      </c>
      <c r="I2" s="43" t="s">
        <v>332</v>
      </c>
      <c r="J2" s="327" t="s">
        <v>73</v>
      </c>
      <c r="K2" s="327"/>
      <c r="L2" s="27">
        <v>43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74</v>
      </c>
      <c r="B4" s="5"/>
      <c r="C4" s="156" t="str">
        <f>'Item 255, pg 42'!C4</f>
        <v>American Disposal Co., Inc  G-87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6"/>
    </row>
    <row r="8" spans="1:12" ht="12.75">
      <c r="A8" s="361" t="s">
        <v>49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47"/>
    </row>
    <row r="9" spans="1:12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47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256</v>
      </c>
      <c r="B13" s="19"/>
      <c r="C13" s="11"/>
      <c r="D13" s="351" t="s">
        <v>25</v>
      </c>
      <c r="E13" s="352"/>
      <c r="F13" s="352"/>
      <c r="G13" s="352"/>
      <c r="H13" s="352"/>
      <c r="I13" s="360"/>
      <c r="J13" s="352"/>
      <c r="K13" s="360"/>
      <c r="L13" s="353"/>
    </row>
    <row r="14" spans="1:12" ht="12.75">
      <c r="A14" s="70" t="s">
        <v>35</v>
      </c>
      <c r="B14" s="63"/>
      <c r="C14" s="64"/>
      <c r="D14" s="95" t="s">
        <v>251</v>
      </c>
      <c r="E14" s="17"/>
      <c r="F14" s="30" t="s">
        <v>292</v>
      </c>
      <c r="G14" s="14"/>
      <c r="H14" s="30" t="s">
        <v>252</v>
      </c>
      <c r="I14" s="17"/>
      <c r="J14" s="14" t="s">
        <v>253</v>
      </c>
      <c r="K14" s="17"/>
      <c r="L14" s="18" t="s">
        <v>34</v>
      </c>
    </row>
    <row r="15" spans="1:12" ht="12.75">
      <c r="A15" s="72" t="s">
        <v>46</v>
      </c>
      <c r="B15" s="14"/>
      <c r="C15" s="17"/>
      <c r="D15" s="91">
        <v>91</v>
      </c>
      <c r="E15" s="200" t="s">
        <v>137</v>
      </c>
      <c r="F15" s="91">
        <v>123.42</v>
      </c>
      <c r="G15" s="201" t="s">
        <v>137</v>
      </c>
      <c r="H15" s="266">
        <v>152.43</v>
      </c>
      <c r="I15" s="267" t="s">
        <v>137</v>
      </c>
      <c r="J15" s="265">
        <v>228.63</v>
      </c>
      <c r="K15" s="112" t="s">
        <v>137</v>
      </c>
      <c r="L15" s="18" t="s">
        <v>175</v>
      </c>
    </row>
    <row r="16" spans="1:12" ht="12.75">
      <c r="A16" s="65" t="s">
        <v>29</v>
      </c>
      <c r="B16" s="66"/>
      <c r="C16" s="67"/>
      <c r="D16" s="91">
        <f>D15+6</f>
        <v>97</v>
      </c>
      <c r="E16" s="200" t="s">
        <v>137</v>
      </c>
      <c r="F16" s="91">
        <f>F15+6</f>
        <v>129.42000000000002</v>
      </c>
      <c r="G16" s="201" t="s">
        <v>137</v>
      </c>
      <c r="H16" s="83">
        <f>+H15+6</f>
        <v>158.43</v>
      </c>
      <c r="I16" s="202" t="s">
        <v>137</v>
      </c>
      <c r="J16" s="83">
        <f>+J15+6</f>
        <v>234.63</v>
      </c>
      <c r="K16" s="112" t="s">
        <v>137</v>
      </c>
      <c r="L16" s="18" t="s">
        <v>175</v>
      </c>
    </row>
    <row r="17" spans="1:12" ht="12.75">
      <c r="A17" s="62" t="s">
        <v>30</v>
      </c>
      <c r="B17" s="14"/>
      <c r="C17" s="17"/>
      <c r="D17" s="199"/>
      <c r="E17" s="68"/>
      <c r="F17" s="68"/>
      <c r="G17" s="68"/>
      <c r="H17" s="151"/>
      <c r="I17" s="203" t="s">
        <v>178</v>
      </c>
      <c r="J17" s="151"/>
      <c r="K17" s="68"/>
      <c r="L17" s="69"/>
    </row>
    <row r="18" spans="1:12" ht="12.75">
      <c r="A18" s="59" t="s">
        <v>31</v>
      </c>
      <c r="B18" s="14"/>
      <c r="C18" s="17"/>
      <c r="D18" s="91">
        <f>D16</f>
        <v>97</v>
      </c>
      <c r="E18" s="200" t="s">
        <v>137</v>
      </c>
      <c r="F18" s="91">
        <f>F16</f>
        <v>129.42000000000002</v>
      </c>
      <c r="G18" s="201" t="s">
        <v>137</v>
      </c>
      <c r="H18" s="83">
        <f>+H16</f>
        <v>158.43</v>
      </c>
      <c r="I18" s="202" t="s">
        <v>137</v>
      </c>
      <c r="J18" s="83">
        <f>+J16</f>
        <v>234.63</v>
      </c>
      <c r="K18" s="112" t="s">
        <v>137</v>
      </c>
      <c r="L18" s="18" t="s">
        <v>175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0"/>
      <c r="L28" s="28"/>
    </row>
    <row r="29" spans="1:12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0"/>
      <c r="E38" s="20"/>
      <c r="F38" s="20"/>
      <c r="G38" s="20"/>
      <c r="H38" s="20"/>
      <c r="I38" s="20"/>
      <c r="J38" s="20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78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77</v>
      </c>
      <c r="B49" s="129">
        <f>+'Check Sheet'!$B$55</f>
        <v>41288</v>
      </c>
      <c r="C49" s="8"/>
      <c r="D49" s="8"/>
      <c r="E49" s="8"/>
      <c r="F49" s="8"/>
      <c r="G49" s="8"/>
      <c r="H49" s="8"/>
      <c r="I49" s="8"/>
      <c r="J49" s="8" t="s">
        <v>71</v>
      </c>
      <c r="K49" s="8"/>
      <c r="L49" s="128">
        <f>'Item 255, pg 42'!K49</f>
        <v>41334</v>
      </c>
    </row>
    <row r="50" spans="1:12" ht="12.75">
      <c r="A50" s="328" t="s">
        <v>69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3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D13:L13"/>
    <mergeCell ref="A50:L50"/>
    <mergeCell ref="J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3.8515625" style="0" customWidth="1"/>
    <col min="10" max="10" width="3.57421875" style="0" customWidth="1"/>
    <col min="12" max="12" width="1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43" t="s">
        <v>316</v>
      </c>
      <c r="I2" s="327" t="s">
        <v>73</v>
      </c>
      <c r="J2" s="327"/>
      <c r="K2" s="327"/>
      <c r="L2" s="27">
        <v>44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74</v>
      </c>
      <c r="B4" s="5"/>
      <c r="C4" s="156" t="str">
        <f>'Item 255, pg 43'!C4</f>
        <v>American Disposal Co., Inc  G-87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6"/>
    </row>
    <row r="8" spans="1:12" ht="12.75">
      <c r="A8" s="361" t="s">
        <v>49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47"/>
    </row>
    <row r="9" spans="1:12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47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113</v>
      </c>
      <c r="B13" s="19"/>
      <c r="C13" s="11"/>
      <c r="D13" s="351" t="s">
        <v>25</v>
      </c>
      <c r="E13" s="352"/>
      <c r="F13" s="352"/>
      <c r="G13" s="352"/>
      <c r="H13" s="360"/>
      <c r="I13" s="352"/>
      <c r="J13" s="360"/>
      <c r="K13" s="352"/>
      <c r="L13" s="353"/>
    </row>
    <row r="14" spans="1:12" ht="12.75">
      <c r="A14" s="70" t="s">
        <v>35</v>
      </c>
      <c r="B14" s="63"/>
      <c r="C14" s="64"/>
      <c r="D14" s="18" t="s">
        <v>251</v>
      </c>
      <c r="E14" s="30" t="s">
        <v>292</v>
      </c>
      <c r="F14" s="14"/>
      <c r="G14" s="30" t="s">
        <v>252</v>
      </c>
      <c r="H14" s="17"/>
      <c r="I14" s="14" t="s">
        <v>253</v>
      </c>
      <c r="J14" s="17"/>
      <c r="K14" s="17" t="s">
        <v>34</v>
      </c>
      <c r="L14" s="18" t="s">
        <v>34</v>
      </c>
    </row>
    <row r="15" spans="1:12" ht="12.75">
      <c r="A15" s="72" t="s">
        <v>46</v>
      </c>
      <c r="B15" s="14"/>
      <c r="C15" s="17"/>
      <c r="D15" s="18" t="s">
        <v>175</v>
      </c>
      <c r="E15" s="266">
        <v>155.89</v>
      </c>
      <c r="F15" s="268" t="s">
        <v>137</v>
      </c>
      <c r="G15" s="266">
        <v>205.33</v>
      </c>
      <c r="H15" s="268" t="s">
        <v>137</v>
      </c>
      <c r="I15" s="265">
        <v>293.59</v>
      </c>
      <c r="J15" s="112" t="s">
        <v>137</v>
      </c>
      <c r="K15" s="17" t="s">
        <v>175</v>
      </c>
      <c r="L15" s="18" t="s">
        <v>175</v>
      </c>
    </row>
    <row r="16" spans="1:12" ht="12.75">
      <c r="A16" s="65" t="s">
        <v>29</v>
      </c>
      <c r="B16" s="66"/>
      <c r="C16" s="67"/>
      <c r="D16" s="18" t="s">
        <v>175</v>
      </c>
      <c r="E16" s="150">
        <f>E15+6</f>
        <v>161.89</v>
      </c>
      <c r="F16" s="112" t="s">
        <v>137</v>
      </c>
      <c r="G16" s="83">
        <f>+G15+6</f>
        <v>211.33</v>
      </c>
      <c r="H16" s="112" t="s">
        <v>137</v>
      </c>
      <c r="I16" s="83">
        <f>+I15+6</f>
        <v>299.59</v>
      </c>
      <c r="J16" s="112" t="s">
        <v>137</v>
      </c>
      <c r="K16" s="17" t="s">
        <v>175</v>
      </c>
      <c r="L16" s="18" t="s">
        <v>175</v>
      </c>
    </row>
    <row r="17" spans="1:12" ht="12.75">
      <c r="A17" s="62" t="s">
        <v>30</v>
      </c>
      <c r="B17" s="14"/>
      <c r="C17" s="17"/>
      <c r="D17" s="68"/>
      <c r="E17" s="204"/>
      <c r="F17" s="68"/>
      <c r="G17" s="151"/>
      <c r="H17" s="206"/>
      <c r="I17" s="151"/>
      <c r="J17" s="113" t="s">
        <v>178</v>
      </c>
      <c r="K17" s="68"/>
      <c r="L17" s="69"/>
    </row>
    <row r="18" spans="1:12" ht="12.75">
      <c r="A18" s="59" t="s">
        <v>31</v>
      </c>
      <c r="B18" s="14"/>
      <c r="C18" s="17"/>
      <c r="D18" s="18" t="s">
        <v>175</v>
      </c>
      <c r="E18" s="79">
        <f>E16</f>
        <v>161.89</v>
      </c>
      <c r="F18" s="112" t="s">
        <v>137</v>
      </c>
      <c r="G18" s="83">
        <f>+G16</f>
        <v>211.33</v>
      </c>
      <c r="H18" s="112" t="s">
        <v>137</v>
      </c>
      <c r="I18" s="83">
        <f>+I16</f>
        <v>299.59</v>
      </c>
      <c r="J18" s="112" t="s">
        <v>137</v>
      </c>
      <c r="K18" s="17" t="s">
        <v>175</v>
      </c>
      <c r="L18" s="18" t="s">
        <v>175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0"/>
      <c r="L28" s="28"/>
    </row>
    <row r="29" spans="1:12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0"/>
      <c r="E38" s="20"/>
      <c r="F38" s="20"/>
      <c r="G38" s="20"/>
      <c r="H38" s="20"/>
      <c r="I38" s="20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78</v>
      </c>
      <c r="B47" s="5" t="str">
        <f>+'Check Sheet'!$B$53</f>
        <v>Irmgard R Wilcox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77</v>
      </c>
      <c r="B49" s="129">
        <f>+'Check Sheet'!$B$55</f>
        <v>41288</v>
      </c>
      <c r="C49" s="8"/>
      <c r="D49" s="8"/>
      <c r="E49" s="8"/>
      <c r="F49" s="8"/>
      <c r="G49" s="8"/>
      <c r="H49" s="8"/>
      <c r="I49" s="8" t="s">
        <v>125</v>
      </c>
      <c r="J49" s="8"/>
      <c r="K49" s="8"/>
      <c r="L49" s="128">
        <f>'Item 255, pg 43'!L49</f>
        <v>41334</v>
      </c>
    </row>
    <row r="50" spans="1:12" ht="12.75">
      <c r="A50" s="328" t="s">
        <v>69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3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D13:L13"/>
    <mergeCell ref="A50:L50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7" max="7" width="3.57421875" style="0" customWidth="1"/>
    <col min="8" max="8" width="8.28125" style="0" customWidth="1"/>
    <col min="9" max="9" width="3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8" t="s">
        <v>316</v>
      </c>
      <c r="H2" s="327" t="s">
        <v>73</v>
      </c>
      <c r="I2" s="327"/>
      <c r="J2" s="327"/>
      <c r="K2" s="27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74</v>
      </c>
      <c r="B4" s="5"/>
      <c r="C4" s="156" t="str">
        <f>'Item 255, pg 44'!C4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12.75">
      <c r="A8" s="361" t="s">
        <v>49</v>
      </c>
      <c r="B8" s="327"/>
      <c r="C8" s="327"/>
      <c r="D8" s="327"/>
      <c r="E8" s="327"/>
      <c r="F8" s="327"/>
      <c r="G8" s="327"/>
      <c r="H8" s="327"/>
      <c r="I8" s="327"/>
      <c r="J8" s="327"/>
      <c r="K8" s="347"/>
    </row>
    <row r="9" spans="1:11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47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257</v>
      </c>
      <c r="B13" s="19"/>
      <c r="C13" s="11"/>
      <c r="D13" s="351" t="s">
        <v>25</v>
      </c>
      <c r="E13" s="352"/>
      <c r="F13" s="352"/>
      <c r="G13" s="360"/>
      <c r="H13" s="352"/>
      <c r="I13" s="360"/>
      <c r="J13" s="352"/>
      <c r="K13" s="353"/>
    </row>
    <row r="14" spans="1:11" ht="12.75">
      <c r="A14" s="70" t="s">
        <v>35</v>
      </c>
      <c r="B14" s="63"/>
      <c r="C14" s="64"/>
      <c r="D14" s="73" t="s">
        <v>47</v>
      </c>
      <c r="E14" s="18" t="s">
        <v>251</v>
      </c>
      <c r="F14" s="30" t="s">
        <v>252</v>
      </c>
      <c r="G14" s="17"/>
      <c r="H14" s="14" t="s">
        <v>253</v>
      </c>
      <c r="I14" s="17"/>
      <c r="J14" s="17" t="s">
        <v>34</v>
      </c>
      <c r="K14" s="18" t="s">
        <v>34</v>
      </c>
    </row>
    <row r="15" spans="1:11" ht="12.75">
      <c r="A15" s="72" t="s">
        <v>46</v>
      </c>
      <c r="B15" s="14"/>
      <c r="C15" s="17"/>
      <c r="D15" s="18" t="s">
        <v>175</v>
      </c>
      <c r="E15" s="18" t="s">
        <v>175</v>
      </c>
      <c r="F15" s="150">
        <v>228.94</v>
      </c>
      <c r="G15" s="112" t="s">
        <v>137</v>
      </c>
      <c r="H15" s="265">
        <v>327.37</v>
      </c>
      <c r="I15" s="112" t="s">
        <v>137</v>
      </c>
      <c r="J15" s="17" t="s">
        <v>175</v>
      </c>
      <c r="K15" s="18" t="s">
        <v>175</v>
      </c>
    </row>
    <row r="16" spans="1:11" ht="12.75">
      <c r="A16" s="65" t="s">
        <v>29</v>
      </c>
      <c r="B16" s="66"/>
      <c r="C16" s="67"/>
      <c r="D16" s="18" t="s">
        <v>175</v>
      </c>
      <c r="E16" s="18" t="s">
        <v>175</v>
      </c>
      <c r="F16" s="83">
        <f>+F15+6</f>
        <v>234.94</v>
      </c>
      <c r="G16" s="112" t="s">
        <v>137</v>
      </c>
      <c r="H16" s="83">
        <f>+H15+6</f>
        <v>333.37</v>
      </c>
      <c r="I16" s="112" t="s">
        <v>137</v>
      </c>
      <c r="J16" s="17" t="s">
        <v>175</v>
      </c>
      <c r="K16" s="18" t="s">
        <v>175</v>
      </c>
    </row>
    <row r="17" spans="1:11" ht="12.75">
      <c r="A17" s="62" t="s">
        <v>30</v>
      </c>
      <c r="B17" s="14"/>
      <c r="C17" s="17"/>
      <c r="D17" s="68"/>
      <c r="E17" s="68"/>
      <c r="F17" s="151"/>
      <c r="G17" s="206"/>
      <c r="H17" s="151"/>
      <c r="I17" s="113"/>
      <c r="J17" s="68"/>
      <c r="K17" s="69"/>
    </row>
    <row r="18" spans="1:11" ht="12.75">
      <c r="A18" s="59" t="s">
        <v>31</v>
      </c>
      <c r="B18" s="14"/>
      <c r="C18" s="17"/>
      <c r="D18" s="18" t="s">
        <v>175</v>
      </c>
      <c r="E18" s="18" t="s">
        <v>175</v>
      </c>
      <c r="F18" s="83">
        <f>+F16</f>
        <v>234.94</v>
      </c>
      <c r="G18" s="112" t="s">
        <v>137</v>
      </c>
      <c r="H18" s="83">
        <f>+H16</f>
        <v>333.37</v>
      </c>
      <c r="I18" s="112" t="s">
        <v>137</v>
      </c>
      <c r="J18" s="17" t="s">
        <v>175</v>
      </c>
      <c r="K18" s="18" t="s">
        <v>175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 t="s">
        <v>160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0"/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42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311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29"/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29" t="s">
        <v>110</v>
      </c>
      <c r="B36" s="22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111</v>
      </c>
      <c r="B37" s="22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310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0"/>
      <c r="E40" s="20"/>
      <c r="F40" s="20"/>
      <c r="G40" s="20"/>
      <c r="H40" s="20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78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77</v>
      </c>
      <c r="B51" s="129">
        <f>+'Check Sheet'!$B$55</f>
        <v>41288</v>
      </c>
      <c r="C51" s="8"/>
      <c r="D51" s="8"/>
      <c r="E51" s="8"/>
      <c r="F51" s="8"/>
      <c r="G51" s="8"/>
      <c r="H51" s="8" t="s">
        <v>122</v>
      </c>
      <c r="I51" s="8"/>
      <c r="J51" s="8"/>
      <c r="K51" s="128">
        <f>'Item 255, pg 44'!L49</f>
        <v>41334</v>
      </c>
    </row>
    <row r="52" spans="1:11" ht="12.75">
      <c r="A52" s="328" t="s">
        <v>69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30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140625" style="0" customWidth="1"/>
    <col min="3" max="3" width="2.57421875" style="0" customWidth="1"/>
    <col min="4" max="4" width="10.28125" style="0" customWidth="1"/>
    <col min="5" max="5" width="8.57421875" style="0" customWidth="1"/>
    <col min="6" max="6" width="4.421875" style="0" customWidth="1"/>
    <col min="8" max="8" width="3.57421875" style="0" customWidth="1"/>
    <col min="10" max="10" width="4.00390625" style="0" customWidth="1"/>
    <col min="11" max="11" width="15.00390625" style="0" customWidth="1"/>
    <col min="12" max="12" width="4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43" t="s">
        <v>315</v>
      </c>
      <c r="J2" s="5" t="s">
        <v>63</v>
      </c>
      <c r="K2" s="5"/>
      <c r="L2" s="137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74</v>
      </c>
      <c r="B4" s="5"/>
      <c r="C4" s="5"/>
      <c r="D4" s="156" t="str">
        <f>'Item 255, pg 45'!C4</f>
        <v>American Disposal Co., Inc  G-87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6"/>
    </row>
    <row r="8" spans="1:12" ht="12.75">
      <c r="A8" s="361" t="s">
        <v>114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6"/>
    </row>
    <row r="9" spans="1:12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112</v>
      </c>
      <c r="B13" s="19"/>
      <c r="C13" s="11"/>
      <c r="D13" s="351" t="s">
        <v>25</v>
      </c>
      <c r="E13" s="352"/>
      <c r="F13" s="360"/>
      <c r="G13" s="352"/>
      <c r="H13" s="360"/>
      <c r="I13" s="352"/>
      <c r="J13" s="360"/>
      <c r="K13" s="360"/>
      <c r="L13" s="6"/>
    </row>
    <row r="14" spans="1:12" ht="12.75">
      <c r="A14" s="70" t="s">
        <v>35</v>
      </c>
      <c r="B14" s="63"/>
      <c r="C14" s="64"/>
      <c r="D14" s="73" t="s">
        <v>47</v>
      </c>
      <c r="E14" s="30" t="s">
        <v>251</v>
      </c>
      <c r="F14" s="17"/>
      <c r="G14" s="14" t="s">
        <v>252</v>
      </c>
      <c r="H14" s="17"/>
      <c r="I14" s="14" t="s">
        <v>253</v>
      </c>
      <c r="J14" s="17"/>
      <c r="K14" s="14" t="s">
        <v>253</v>
      </c>
      <c r="L14" s="17"/>
    </row>
    <row r="15" spans="1:12" ht="12.75">
      <c r="A15" s="72" t="s">
        <v>46</v>
      </c>
      <c r="B15" s="14"/>
      <c r="C15" s="17"/>
      <c r="D15" s="18" t="s">
        <v>175</v>
      </c>
      <c r="E15" s="266">
        <v>89.13</v>
      </c>
      <c r="F15" s="268" t="s">
        <v>137</v>
      </c>
      <c r="G15" s="265">
        <v>164.5</v>
      </c>
      <c r="H15" s="268" t="s">
        <v>137</v>
      </c>
      <c r="I15" s="265">
        <v>234.98</v>
      </c>
      <c r="J15" s="112" t="s">
        <v>137</v>
      </c>
      <c r="K15" s="8" t="s">
        <v>175</v>
      </c>
      <c r="L15" s="9"/>
    </row>
    <row r="16" spans="1:12" ht="12.75">
      <c r="A16" s="65" t="s">
        <v>29</v>
      </c>
      <c r="B16" s="66"/>
      <c r="C16" s="67"/>
      <c r="D16" s="18" t="s">
        <v>175</v>
      </c>
      <c r="E16" s="83">
        <f>+E15+6</f>
        <v>95.13</v>
      </c>
      <c r="F16" s="112" t="s">
        <v>137</v>
      </c>
      <c r="G16" s="83">
        <f>+G15+6</f>
        <v>170.5</v>
      </c>
      <c r="H16" s="112" t="s">
        <v>137</v>
      </c>
      <c r="I16" s="83">
        <f>+I15+6</f>
        <v>240.98</v>
      </c>
      <c r="J16" s="112" t="s">
        <v>137</v>
      </c>
      <c r="K16" s="14" t="s">
        <v>175</v>
      </c>
      <c r="L16" s="17"/>
    </row>
    <row r="17" spans="1:12" ht="12.75">
      <c r="A17" s="62" t="s">
        <v>30</v>
      </c>
      <c r="B17" s="14"/>
      <c r="C17" s="17"/>
      <c r="D17" s="68"/>
      <c r="E17" s="151"/>
      <c r="F17" s="206"/>
      <c r="G17" s="151"/>
      <c r="H17" s="206"/>
      <c r="I17" s="151"/>
      <c r="J17" s="113"/>
      <c r="K17" s="143"/>
      <c r="L17" s="113"/>
    </row>
    <row r="18" spans="1:12" ht="12.75">
      <c r="A18" s="59" t="s">
        <v>31</v>
      </c>
      <c r="B18" s="14"/>
      <c r="C18" s="17"/>
      <c r="D18" s="18" t="s">
        <v>175</v>
      </c>
      <c r="E18" s="83">
        <f>+E16</f>
        <v>95.13</v>
      </c>
      <c r="F18" s="112" t="s">
        <v>137</v>
      </c>
      <c r="G18" s="83">
        <f>+G16</f>
        <v>170.5</v>
      </c>
      <c r="H18" s="112" t="s">
        <v>137</v>
      </c>
      <c r="I18" s="83">
        <f>+I16</f>
        <v>240.98</v>
      </c>
      <c r="J18" s="112" t="s">
        <v>137</v>
      </c>
      <c r="K18" s="14" t="s">
        <v>175</v>
      </c>
      <c r="L18" s="17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0"/>
      <c r="L28" s="6"/>
    </row>
    <row r="29" spans="1:12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89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196</v>
      </c>
      <c r="B40" s="5"/>
      <c r="C40" s="5"/>
      <c r="D40" s="20"/>
      <c r="E40" s="20"/>
      <c r="F40" s="20"/>
      <c r="G40" s="20"/>
      <c r="H40" s="20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304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287" customFormat="1" ht="11.25">
      <c r="A44" s="54" t="s">
        <v>321</v>
      </c>
      <c r="B44" s="285"/>
      <c r="C44" s="285"/>
      <c r="D44" s="285"/>
      <c r="E44" s="285"/>
      <c r="F44" s="285"/>
      <c r="G44" s="285"/>
      <c r="H44" s="285"/>
      <c r="I44" s="285"/>
      <c r="J44" s="286"/>
      <c r="K44" s="285"/>
      <c r="L44" s="28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36"/>
      <c r="F46" s="36"/>
      <c r="G46" s="5"/>
      <c r="H46" s="5"/>
      <c r="I46" s="5"/>
      <c r="J46" s="5"/>
      <c r="K46" s="5"/>
      <c r="L46" s="53" t="s">
        <v>322</v>
      </c>
    </row>
    <row r="47" spans="1:12" ht="12.75">
      <c r="A47" s="4"/>
      <c r="B47" s="5"/>
      <c r="C47" s="5"/>
      <c r="D47" s="5"/>
      <c r="E47" s="36"/>
      <c r="F47" s="36"/>
      <c r="G47" s="5"/>
      <c r="H47" s="5"/>
      <c r="I47" s="5"/>
      <c r="J47" s="5"/>
      <c r="K47" s="5"/>
      <c r="L47" s="6"/>
    </row>
    <row r="48" spans="1:12" ht="12.75">
      <c r="A48" s="278"/>
      <c r="B48" s="52"/>
      <c r="C48" s="52"/>
      <c r="D48" s="52"/>
      <c r="E48" s="52"/>
      <c r="F48" s="260"/>
      <c r="G48" s="260"/>
      <c r="H48" s="261"/>
      <c r="I48" s="260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78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77</v>
      </c>
      <c r="B52" s="129">
        <f>+'Check Sheet'!$B$55</f>
        <v>41288</v>
      </c>
      <c r="C52" s="8"/>
      <c r="D52" s="8"/>
      <c r="E52" s="8"/>
      <c r="F52" s="8"/>
      <c r="G52" s="8"/>
      <c r="H52" s="8" t="s">
        <v>314</v>
      </c>
      <c r="I52" s="8"/>
      <c r="J52" s="8"/>
      <c r="K52" s="145">
        <f>'Item 255, pg 45'!K51</f>
        <v>41334</v>
      </c>
      <c r="L52" s="144"/>
    </row>
    <row r="53" spans="1:12" ht="12.75">
      <c r="A53" s="328" t="s">
        <v>69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37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5">
    <mergeCell ref="D13:K13"/>
    <mergeCell ref="A53:K53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10.28125" style="0" customWidth="1"/>
    <col min="5" max="5" width="3.57421875" style="0" customWidth="1"/>
    <col min="6" max="6" width="9.57421875" style="0" customWidth="1"/>
    <col min="7" max="7" width="3.421875" style="0" bestFit="1" customWidth="1"/>
    <col min="8" max="8" width="9.8515625" style="0" customWidth="1"/>
    <col min="9" max="9" width="4.28125" style="0" customWidth="1"/>
    <col min="10" max="10" width="9.28125" style="0" customWidth="1"/>
    <col min="11" max="11" width="4.8515625" style="0" customWidth="1"/>
    <col min="13" max="13" width="16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5"/>
      <c r="I2" s="8" t="s">
        <v>319</v>
      </c>
      <c r="J2" s="327" t="s">
        <v>73</v>
      </c>
      <c r="K2" s="327"/>
      <c r="L2" s="327"/>
      <c r="M2" s="27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74</v>
      </c>
      <c r="B4" s="5"/>
      <c r="C4" s="156" t="str">
        <f>'Item 255, pg 46'!D4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6"/>
    </row>
    <row r="8" spans="1:13" ht="12.75">
      <c r="A8" s="361" t="s">
        <v>114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47"/>
    </row>
    <row r="9" spans="1:13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47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 t="s">
        <v>256</v>
      </c>
      <c r="B13" s="19"/>
      <c r="C13" s="11"/>
      <c r="D13" s="351" t="s">
        <v>25</v>
      </c>
      <c r="E13" s="352"/>
      <c r="F13" s="352"/>
      <c r="G13" s="352"/>
      <c r="H13" s="352"/>
      <c r="I13" s="360"/>
      <c r="J13" s="352"/>
      <c r="K13" s="360"/>
      <c r="L13" s="352"/>
      <c r="M13" s="353"/>
    </row>
    <row r="14" spans="1:13" ht="12.75">
      <c r="A14" s="70" t="s">
        <v>35</v>
      </c>
      <c r="B14" s="63"/>
      <c r="C14" s="64"/>
      <c r="D14" s="30" t="s">
        <v>251</v>
      </c>
      <c r="E14" s="17"/>
      <c r="F14" s="30" t="s">
        <v>292</v>
      </c>
      <c r="G14" s="14"/>
      <c r="H14" s="30" t="s">
        <v>252</v>
      </c>
      <c r="I14" s="17"/>
      <c r="J14" s="14" t="s">
        <v>253</v>
      </c>
      <c r="K14" s="17"/>
      <c r="L14" s="17" t="s">
        <v>34</v>
      </c>
      <c r="M14" s="18" t="s">
        <v>34</v>
      </c>
    </row>
    <row r="15" spans="1:13" ht="12.75">
      <c r="A15" s="72" t="s">
        <v>46</v>
      </c>
      <c r="B15" s="14"/>
      <c r="C15" s="17"/>
      <c r="D15" s="269">
        <v>114.28</v>
      </c>
      <c r="E15" s="268" t="s">
        <v>137</v>
      </c>
      <c r="F15" s="269">
        <v>158.35</v>
      </c>
      <c r="G15" s="268" t="s">
        <v>137</v>
      </c>
      <c r="H15" s="266">
        <v>198.99</v>
      </c>
      <c r="I15" s="268" t="s">
        <v>137</v>
      </c>
      <c r="J15" s="265">
        <v>298.48</v>
      </c>
      <c r="K15" s="112" t="s">
        <v>137</v>
      </c>
      <c r="L15" s="17" t="s">
        <v>175</v>
      </c>
      <c r="M15" s="18" t="s">
        <v>175</v>
      </c>
    </row>
    <row r="16" spans="1:13" ht="12.75">
      <c r="A16" s="65" t="s">
        <v>29</v>
      </c>
      <c r="B16" s="66"/>
      <c r="C16" s="67"/>
      <c r="D16" s="91">
        <f>D15+6</f>
        <v>120.28</v>
      </c>
      <c r="E16" s="112" t="s">
        <v>137</v>
      </c>
      <c r="F16" s="91">
        <f>F15+6</f>
        <v>164.35</v>
      </c>
      <c r="G16" s="112" t="s">
        <v>137</v>
      </c>
      <c r="H16" s="83">
        <f>+H15+6</f>
        <v>204.99</v>
      </c>
      <c r="I16" s="112" t="s">
        <v>137</v>
      </c>
      <c r="J16" s="83">
        <f>+J15+6</f>
        <v>304.48</v>
      </c>
      <c r="K16" s="112" t="s">
        <v>137</v>
      </c>
      <c r="L16" s="17" t="s">
        <v>175</v>
      </c>
      <c r="M16" s="18" t="s">
        <v>175</v>
      </c>
    </row>
    <row r="17" spans="1:13" ht="12.75">
      <c r="A17" s="62" t="s">
        <v>30</v>
      </c>
      <c r="B17" s="14"/>
      <c r="C17" s="17"/>
      <c r="D17" s="199"/>
      <c r="E17" s="68"/>
      <c r="F17" s="68"/>
      <c r="G17" s="68"/>
      <c r="H17" s="151"/>
      <c r="I17" s="113"/>
      <c r="J17" s="151"/>
      <c r="K17" s="113"/>
      <c r="L17" s="68"/>
      <c r="M17" s="69"/>
    </row>
    <row r="18" spans="1:13" ht="12.75">
      <c r="A18" s="59" t="s">
        <v>31</v>
      </c>
      <c r="B18" s="14"/>
      <c r="C18" s="17"/>
      <c r="D18" s="91">
        <f>D16</f>
        <v>120.28</v>
      </c>
      <c r="E18" s="112" t="s">
        <v>137</v>
      </c>
      <c r="F18" s="91">
        <f>F16</f>
        <v>164.35</v>
      </c>
      <c r="G18" s="112" t="s">
        <v>137</v>
      </c>
      <c r="H18" s="83">
        <f>+H16</f>
        <v>204.99</v>
      </c>
      <c r="I18" s="112" t="s">
        <v>137</v>
      </c>
      <c r="J18" s="83">
        <f>+J16</f>
        <v>304.48</v>
      </c>
      <c r="K18" s="112" t="s">
        <v>137</v>
      </c>
      <c r="L18" s="17" t="s">
        <v>175</v>
      </c>
      <c r="M18" s="18" t="s">
        <v>175</v>
      </c>
    </row>
    <row r="19" spans="1:13" ht="12.75">
      <c r="A19" s="4"/>
      <c r="B19" s="5"/>
      <c r="C19" s="5"/>
      <c r="D19" s="5"/>
      <c r="E19" s="205"/>
      <c r="F19" s="5"/>
      <c r="G19" s="5"/>
      <c r="H19" s="5"/>
      <c r="I19" s="5"/>
      <c r="J19" s="5"/>
      <c r="K19" s="5"/>
      <c r="L19" s="5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8"/>
    </row>
    <row r="29" spans="1:13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89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89"/>
      <c r="B40" s="5"/>
      <c r="C40" s="5"/>
      <c r="D40" s="20"/>
      <c r="E40" s="20"/>
      <c r="F40" s="20"/>
      <c r="G40" s="20"/>
      <c r="H40" s="20"/>
      <c r="I40" s="20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 t="s">
        <v>304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s="276" customFormat="1" ht="12.75">
      <c r="A44" s="54" t="s">
        <v>321</v>
      </c>
      <c r="B44" s="261"/>
      <c r="C44" s="261"/>
      <c r="D44" s="261"/>
      <c r="E44" s="261"/>
      <c r="F44" s="261"/>
      <c r="G44" s="261"/>
      <c r="H44" s="261"/>
      <c r="I44" s="261"/>
      <c r="J44" s="261"/>
      <c r="K44" s="36"/>
      <c r="L44" s="36"/>
      <c r="M44" s="275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36"/>
      <c r="I46" s="5"/>
      <c r="J46" s="5"/>
      <c r="K46" s="5"/>
      <c r="L46" s="5"/>
      <c r="M46" s="53" t="s">
        <v>322</v>
      </c>
    </row>
    <row r="47" spans="1:13" ht="12.75">
      <c r="A47" s="4"/>
      <c r="B47" s="5"/>
      <c r="C47" s="5"/>
      <c r="D47" s="5"/>
      <c r="E47" s="5"/>
      <c r="F47" s="5"/>
      <c r="G47" s="5"/>
      <c r="H47" s="36"/>
      <c r="I47" s="5"/>
      <c r="J47" s="5"/>
      <c r="K47" s="5"/>
      <c r="L47" s="5"/>
      <c r="M47" s="6"/>
    </row>
    <row r="48" spans="1:13" s="276" customFormat="1" ht="12.75">
      <c r="A48" s="278"/>
      <c r="B48" s="261"/>
      <c r="C48" s="261"/>
      <c r="D48" s="261"/>
      <c r="E48" s="261"/>
      <c r="F48" s="279"/>
      <c r="G48" s="279"/>
      <c r="H48" s="261"/>
      <c r="I48" s="279"/>
      <c r="J48" s="36"/>
      <c r="K48" s="36"/>
      <c r="L48" s="36"/>
      <c r="M48" s="275"/>
    </row>
    <row r="49" spans="1:13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</row>
    <row r="50" spans="1:13" ht="12.75">
      <c r="A50" s="4" t="s">
        <v>78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7" t="s">
        <v>77</v>
      </c>
      <c r="B52" s="129">
        <f>+'Check Sheet'!$B$55</f>
        <v>41288</v>
      </c>
      <c r="C52" s="8"/>
      <c r="D52" s="8"/>
      <c r="E52" s="8"/>
      <c r="F52" s="8"/>
      <c r="G52" s="8"/>
      <c r="H52" s="8"/>
      <c r="I52" s="8"/>
      <c r="J52" s="8" t="s">
        <v>122</v>
      </c>
      <c r="K52" s="8"/>
      <c r="L52" s="8"/>
      <c r="M52" s="128">
        <f>'Item 255, pg 46'!K52</f>
        <v>41334</v>
      </c>
    </row>
    <row r="53" spans="1:13" ht="12.75">
      <c r="A53" s="328" t="s">
        <v>69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30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4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</sheetData>
  <sheetProtection/>
  <mergeCells count="6">
    <mergeCell ref="D13:M13"/>
    <mergeCell ref="A53:M53"/>
    <mergeCell ref="J2:L2"/>
    <mergeCell ref="A7:M7"/>
    <mergeCell ref="A8:M8"/>
    <mergeCell ref="A9:M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5.00390625" style="0" customWidth="1"/>
    <col min="5" max="5" width="9.7109375" style="0" customWidth="1"/>
    <col min="6" max="6" width="4.28125" style="0" customWidth="1"/>
    <col min="8" max="8" width="4.7109375" style="0" customWidth="1"/>
    <col min="10" max="10" width="5.00390625" style="0" customWidth="1"/>
    <col min="11" max="11" width="11.421875" style="0" customWidth="1"/>
    <col min="12" max="12" width="15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5"/>
      <c r="H2" s="8" t="s">
        <v>315</v>
      </c>
      <c r="I2" s="327" t="s">
        <v>73</v>
      </c>
      <c r="J2" s="327"/>
      <c r="K2" s="327"/>
      <c r="L2" s="27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74</v>
      </c>
      <c r="B4" s="5"/>
      <c r="C4" s="156" t="str">
        <f>'Item 255, pg 47'!C4</f>
        <v>American Disposal Co., Inc  G-87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6"/>
    </row>
    <row r="8" spans="1:12" ht="12.75">
      <c r="A8" s="361" t="s">
        <v>114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47"/>
    </row>
    <row r="9" spans="1:12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47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113</v>
      </c>
      <c r="B13" s="19"/>
      <c r="C13" s="11"/>
      <c r="D13" s="351" t="s">
        <v>25</v>
      </c>
      <c r="E13" s="352"/>
      <c r="F13" s="352"/>
      <c r="G13" s="352"/>
      <c r="H13" s="360"/>
      <c r="I13" s="352"/>
      <c r="J13" s="360"/>
      <c r="K13" s="352"/>
      <c r="L13" s="353"/>
    </row>
    <row r="14" spans="1:12" ht="12.75">
      <c r="A14" s="70" t="s">
        <v>35</v>
      </c>
      <c r="B14" s="63"/>
      <c r="C14" s="64"/>
      <c r="D14" s="73" t="s">
        <v>47</v>
      </c>
      <c r="E14" s="30" t="s">
        <v>292</v>
      </c>
      <c r="F14" s="14"/>
      <c r="G14" s="30" t="s">
        <v>252</v>
      </c>
      <c r="H14" s="17"/>
      <c r="I14" s="14" t="s">
        <v>253</v>
      </c>
      <c r="J14" s="17"/>
      <c r="K14" s="17" t="s">
        <v>34</v>
      </c>
      <c r="L14" s="18" t="s">
        <v>34</v>
      </c>
    </row>
    <row r="15" spans="1:12" ht="12.75">
      <c r="A15" s="72" t="s">
        <v>46</v>
      </c>
      <c r="B15" s="14"/>
      <c r="C15" s="17"/>
      <c r="D15" s="18" t="s">
        <v>175</v>
      </c>
      <c r="E15" s="91">
        <v>202.45</v>
      </c>
      <c r="F15" s="201" t="s">
        <v>137</v>
      </c>
      <c r="G15" s="150">
        <v>267.41</v>
      </c>
      <c r="H15" s="112" t="s">
        <v>137</v>
      </c>
      <c r="I15" s="152">
        <v>386.72</v>
      </c>
      <c r="J15" s="112" t="s">
        <v>137</v>
      </c>
      <c r="K15" s="17" t="s">
        <v>175</v>
      </c>
      <c r="L15" s="18" t="s">
        <v>175</v>
      </c>
    </row>
    <row r="16" spans="1:12" ht="12.75">
      <c r="A16" s="65" t="s">
        <v>29</v>
      </c>
      <c r="B16" s="66"/>
      <c r="C16" s="67"/>
      <c r="D16" s="18" t="s">
        <v>175</v>
      </c>
      <c r="E16" s="91">
        <f>E15+6</f>
        <v>208.45</v>
      </c>
      <c r="F16" s="201" t="s">
        <v>137</v>
      </c>
      <c r="G16" s="83">
        <f>+G15+6</f>
        <v>273.41</v>
      </c>
      <c r="H16" s="112" t="s">
        <v>137</v>
      </c>
      <c r="I16" s="83">
        <f>+I15+6</f>
        <v>392.72</v>
      </c>
      <c r="J16" s="112" t="s">
        <v>137</v>
      </c>
      <c r="K16" s="17" t="s">
        <v>175</v>
      </c>
      <c r="L16" s="18" t="s">
        <v>175</v>
      </c>
    </row>
    <row r="17" spans="1:12" ht="12.75">
      <c r="A17" s="62" t="s">
        <v>30</v>
      </c>
      <c r="B17" s="14"/>
      <c r="C17" s="17"/>
      <c r="D17" s="68"/>
      <c r="E17" s="68"/>
      <c r="F17" s="68"/>
      <c r="G17" s="151"/>
      <c r="H17" s="113"/>
      <c r="I17" s="151"/>
      <c r="J17" s="113"/>
      <c r="K17" s="68"/>
      <c r="L17" s="69"/>
    </row>
    <row r="18" spans="1:12" ht="12.75">
      <c r="A18" s="59" t="s">
        <v>31</v>
      </c>
      <c r="B18" s="14"/>
      <c r="C18" s="17"/>
      <c r="D18" s="18" t="s">
        <v>175</v>
      </c>
      <c r="E18" s="91">
        <f>E16</f>
        <v>208.45</v>
      </c>
      <c r="F18" s="201" t="s">
        <v>137</v>
      </c>
      <c r="G18" s="83">
        <f>+G16</f>
        <v>273.41</v>
      </c>
      <c r="H18" s="112" t="s">
        <v>137</v>
      </c>
      <c r="I18" s="83">
        <f>+I16</f>
        <v>392.72</v>
      </c>
      <c r="J18" s="112" t="s">
        <v>137</v>
      </c>
      <c r="K18" s="17" t="s">
        <v>175</v>
      </c>
      <c r="L18" s="18" t="s">
        <v>175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0"/>
      <c r="L28" s="28"/>
    </row>
    <row r="29" spans="1:12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89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 t="s">
        <v>196</v>
      </c>
      <c r="B40" s="5"/>
      <c r="C40" s="5"/>
      <c r="D40" s="20"/>
      <c r="E40" s="20"/>
      <c r="F40" s="20"/>
      <c r="G40" s="20"/>
      <c r="H40" s="20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 t="s">
        <v>304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4" s="276" customFormat="1" ht="12.75">
      <c r="A44" s="54" t="s">
        <v>321</v>
      </c>
      <c r="B44" s="261"/>
      <c r="C44" s="261"/>
      <c r="D44" s="261"/>
      <c r="E44" s="261"/>
      <c r="F44" s="261"/>
      <c r="G44" s="261"/>
      <c r="H44" s="261"/>
      <c r="I44" s="261"/>
      <c r="J44" s="280"/>
      <c r="K44" s="36"/>
      <c r="L44" s="275"/>
      <c r="M44" s="36"/>
      <c r="N44" s="3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36"/>
      <c r="H47" s="5"/>
      <c r="I47" s="5"/>
      <c r="J47" s="5"/>
      <c r="K47" s="5"/>
      <c r="L47" s="53" t="s">
        <v>322</v>
      </c>
    </row>
    <row r="48" spans="1:12" ht="12.75">
      <c r="A48" s="4"/>
      <c r="B48" s="5"/>
      <c r="C48" s="5"/>
      <c r="D48" s="5"/>
      <c r="E48" s="5"/>
      <c r="F48" s="5"/>
      <c r="G48" s="36"/>
      <c r="H48" s="5"/>
      <c r="I48" s="5"/>
      <c r="J48" s="5"/>
      <c r="K48" s="5"/>
      <c r="L48" s="6"/>
    </row>
    <row r="49" spans="1:12" s="276" customFormat="1" ht="12.75">
      <c r="A49" s="278"/>
      <c r="B49" s="261"/>
      <c r="C49" s="261"/>
      <c r="D49" s="261"/>
      <c r="E49" s="261"/>
      <c r="F49" s="279"/>
      <c r="G49" s="279"/>
      <c r="H49" s="261"/>
      <c r="I49" s="279"/>
      <c r="J49" s="36"/>
      <c r="K49" s="36"/>
      <c r="L49" s="275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78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77</v>
      </c>
      <c r="B53" s="129">
        <f>+'Check Sheet'!$B$55</f>
        <v>41288</v>
      </c>
      <c r="C53" s="8"/>
      <c r="D53" s="8"/>
      <c r="E53" s="8"/>
      <c r="F53" s="8"/>
      <c r="G53" s="8"/>
      <c r="H53" s="8"/>
      <c r="I53" s="8" t="s">
        <v>133</v>
      </c>
      <c r="J53" s="8"/>
      <c r="K53" s="8"/>
      <c r="L53" s="128">
        <f>'Item 255, pg 47'!M52</f>
        <v>41334</v>
      </c>
    </row>
    <row r="54" spans="1:12" ht="12.75">
      <c r="A54" s="328" t="s">
        <v>69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30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D13:L13"/>
    <mergeCell ref="A54:L54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316</v>
      </c>
      <c r="H2" s="327" t="s">
        <v>73</v>
      </c>
      <c r="I2" s="327"/>
      <c r="J2" s="27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74</v>
      </c>
      <c r="B4" s="5"/>
      <c r="C4" s="156" t="str">
        <f>'Check Sheet'!C4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31" t="s">
        <v>161</v>
      </c>
      <c r="B7" s="332"/>
      <c r="C7" s="332"/>
      <c r="D7" s="332"/>
      <c r="E7" s="332"/>
      <c r="F7" s="332"/>
      <c r="G7" s="332"/>
      <c r="H7" s="332"/>
      <c r="I7" s="332"/>
      <c r="J7" s="33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163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162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164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5" t="s">
        <v>166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165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127" t="s">
        <v>318</v>
      </c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7" t="s">
        <v>167</v>
      </c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34" t="s">
        <v>168</v>
      </c>
      <c r="B20" s="335"/>
      <c r="C20" s="335"/>
      <c r="D20" s="335"/>
      <c r="E20" s="335"/>
      <c r="F20" s="335"/>
      <c r="G20" s="335"/>
      <c r="H20" s="335"/>
      <c r="I20" s="335"/>
      <c r="J20" s="33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9" t="s">
        <v>169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29" t="s">
        <v>170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181</v>
      </c>
      <c r="C25" s="5"/>
      <c r="D25" s="5"/>
      <c r="E25" s="5" t="s">
        <v>52</v>
      </c>
      <c r="F25" s="5"/>
      <c r="G25" s="5"/>
      <c r="H25" s="5"/>
      <c r="I25" s="5"/>
      <c r="J25" s="6"/>
    </row>
    <row r="26" spans="1:10" ht="12.75">
      <c r="A26" s="4"/>
      <c r="B26" s="5" t="s">
        <v>182</v>
      </c>
      <c r="C26" s="5"/>
      <c r="D26" s="5"/>
      <c r="E26" s="5" t="s">
        <v>53</v>
      </c>
      <c r="F26" s="5"/>
      <c r="G26" s="5"/>
      <c r="H26" s="5"/>
      <c r="I26" s="5"/>
      <c r="J26" s="6"/>
    </row>
    <row r="27" spans="1:10" ht="12.75">
      <c r="A27" s="4"/>
      <c r="B27" s="5" t="s">
        <v>51</v>
      </c>
      <c r="C27" s="5"/>
      <c r="D27" s="5"/>
      <c r="E27" s="5" t="s">
        <v>54</v>
      </c>
      <c r="F27" s="5"/>
      <c r="G27" s="5"/>
      <c r="H27" s="5"/>
      <c r="I27" s="5"/>
      <c r="J27" s="6"/>
    </row>
    <row r="28" spans="1:10" ht="12.75">
      <c r="A28" s="4"/>
      <c r="B28" s="5" t="s">
        <v>183</v>
      </c>
      <c r="C28" s="5"/>
      <c r="D28" s="5"/>
      <c r="E28" s="5" t="s">
        <v>184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56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55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1" t="s">
        <v>171</v>
      </c>
      <c r="B34" s="20"/>
      <c r="C34" s="20"/>
      <c r="D34" s="20"/>
      <c r="E34" s="20"/>
      <c r="F34" s="20"/>
      <c r="G34" s="20"/>
      <c r="H34" s="20"/>
      <c r="I34" s="20"/>
      <c r="J34" s="28"/>
    </row>
    <row r="35" spans="1:10" ht="12.75">
      <c r="A35" s="29" t="s">
        <v>172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0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9" t="s">
        <v>150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9" t="s">
        <v>173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9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174</v>
      </c>
      <c r="D41" s="5"/>
      <c r="E41" s="197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176</v>
      </c>
      <c r="D42" s="5"/>
      <c r="E42" s="197"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78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77</v>
      </c>
      <c r="B54" s="129">
        <f>+'Check Sheet'!$B$55</f>
        <v>41288</v>
      </c>
      <c r="C54" s="8"/>
      <c r="D54" s="8"/>
      <c r="E54" s="8"/>
      <c r="F54" s="8"/>
      <c r="G54" s="8"/>
      <c r="H54" s="8" t="s">
        <v>71</v>
      </c>
      <c r="I54" s="8"/>
      <c r="J54" s="128">
        <f>'Check Sheet'!J55</f>
        <v>41334</v>
      </c>
    </row>
    <row r="55" spans="1:10" ht="12.75">
      <c r="A55" s="328" t="s">
        <v>69</v>
      </c>
      <c r="B55" s="329"/>
      <c r="C55" s="329"/>
      <c r="D55" s="329"/>
      <c r="E55" s="329"/>
      <c r="F55" s="329"/>
      <c r="G55" s="329"/>
      <c r="H55" s="329"/>
      <c r="I55" s="329"/>
      <c r="J55" s="33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10.00390625" style="0" customWidth="1"/>
    <col min="5" max="5" width="9.7109375" style="0" customWidth="1"/>
    <col min="6" max="6" width="10.421875" style="0" customWidth="1"/>
    <col min="7" max="7" width="4.140625" style="0" customWidth="1"/>
    <col min="9" max="9" width="4.00390625" style="0" customWidth="1"/>
    <col min="11" max="11" width="15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315</v>
      </c>
      <c r="H2" s="327" t="s">
        <v>73</v>
      </c>
      <c r="I2" s="327"/>
      <c r="J2" s="327"/>
      <c r="K2" s="27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74</v>
      </c>
      <c r="B4" s="5"/>
      <c r="C4" s="156" t="str">
        <f>'Item 255, pg 48'!C4</f>
        <v>American Disposal Co., Inc  G-87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31" t="s">
        <v>50</v>
      </c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12.75">
      <c r="A8" s="361" t="s">
        <v>114</v>
      </c>
      <c r="B8" s="327"/>
      <c r="C8" s="327"/>
      <c r="D8" s="327"/>
      <c r="E8" s="327"/>
      <c r="F8" s="327"/>
      <c r="G8" s="327"/>
      <c r="H8" s="327"/>
      <c r="I8" s="327"/>
      <c r="J8" s="327"/>
      <c r="K8" s="347"/>
    </row>
    <row r="9" spans="1:11" ht="12.75">
      <c r="A9" s="346" t="s">
        <v>24</v>
      </c>
      <c r="B9" s="327"/>
      <c r="C9" s="327"/>
      <c r="D9" s="327"/>
      <c r="E9" s="327"/>
      <c r="F9" s="327"/>
      <c r="G9" s="327"/>
      <c r="H9" s="327"/>
      <c r="I9" s="327"/>
      <c r="J9" s="327"/>
      <c r="K9" s="347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138</v>
      </c>
      <c r="B11" s="12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257</v>
      </c>
      <c r="B13" s="19"/>
      <c r="C13" s="11"/>
      <c r="D13" s="351" t="s">
        <v>25</v>
      </c>
      <c r="E13" s="352"/>
      <c r="F13" s="352"/>
      <c r="G13" s="360"/>
      <c r="H13" s="352"/>
      <c r="I13" s="360"/>
      <c r="J13" s="360"/>
      <c r="K13" s="353"/>
    </row>
    <row r="14" spans="1:11" ht="12.75">
      <c r="A14" s="70" t="s">
        <v>35</v>
      </c>
      <c r="B14" s="63"/>
      <c r="C14" s="64"/>
      <c r="D14" s="73" t="s">
        <v>47</v>
      </c>
      <c r="E14" s="18" t="s">
        <v>251</v>
      </c>
      <c r="F14" s="30" t="s">
        <v>252</v>
      </c>
      <c r="G14" s="17"/>
      <c r="H14" s="14" t="s">
        <v>253</v>
      </c>
      <c r="I14" s="17"/>
      <c r="J14" s="17" t="s">
        <v>317</v>
      </c>
      <c r="K14" s="17" t="s">
        <v>317</v>
      </c>
    </row>
    <row r="15" spans="1:11" ht="12.75">
      <c r="A15" s="72" t="s">
        <v>46</v>
      </c>
      <c r="B15" s="14"/>
      <c r="C15" s="17"/>
      <c r="D15" s="18" t="s">
        <v>175</v>
      </c>
      <c r="E15" s="18" t="s">
        <v>175</v>
      </c>
      <c r="F15" s="150">
        <v>306.55</v>
      </c>
      <c r="G15" s="112" t="s">
        <v>137</v>
      </c>
      <c r="H15" s="152">
        <v>443.78</v>
      </c>
      <c r="I15" s="112" t="s">
        <v>137</v>
      </c>
      <c r="J15" s="9" t="s">
        <v>175</v>
      </c>
      <c r="K15" s="18" t="s">
        <v>175</v>
      </c>
    </row>
    <row r="16" spans="1:11" ht="12.75">
      <c r="A16" s="65" t="s">
        <v>29</v>
      </c>
      <c r="B16" s="66"/>
      <c r="C16" s="67"/>
      <c r="D16" s="18" t="s">
        <v>175</v>
      </c>
      <c r="E16" s="18" t="s">
        <v>175</v>
      </c>
      <c r="F16" s="83">
        <f>+F15+6</f>
        <v>312.55</v>
      </c>
      <c r="G16" s="112" t="s">
        <v>137</v>
      </c>
      <c r="H16" s="152">
        <f>+H15+6</f>
        <v>449.78</v>
      </c>
      <c r="I16" s="112" t="s">
        <v>137</v>
      </c>
      <c r="J16" s="17" t="s">
        <v>175</v>
      </c>
      <c r="K16" s="18" t="s">
        <v>175</v>
      </c>
    </row>
    <row r="17" spans="1:11" ht="12.75">
      <c r="A17" s="62" t="s">
        <v>30</v>
      </c>
      <c r="B17" s="14"/>
      <c r="C17" s="17"/>
      <c r="D17" s="68"/>
      <c r="E17" s="68"/>
      <c r="F17" s="151"/>
      <c r="G17" s="113"/>
      <c r="H17" s="151"/>
      <c r="I17" s="113"/>
      <c r="J17" s="68"/>
      <c r="K17" s="69"/>
    </row>
    <row r="18" spans="1:11" ht="12.75">
      <c r="A18" s="59" t="s">
        <v>31</v>
      </c>
      <c r="B18" s="14"/>
      <c r="C18" s="17"/>
      <c r="D18" s="18" t="s">
        <v>175</v>
      </c>
      <c r="E18" s="18" t="s">
        <v>175</v>
      </c>
      <c r="F18" s="83">
        <f>+F16</f>
        <v>312.55</v>
      </c>
      <c r="G18" s="112" t="s">
        <v>137</v>
      </c>
      <c r="H18" s="152">
        <f>+H16</f>
        <v>449.78</v>
      </c>
      <c r="I18" s="112" t="s">
        <v>137</v>
      </c>
      <c r="J18" s="17" t="s">
        <v>175</v>
      </c>
      <c r="K18" s="18" t="s">
        <v>175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5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5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29" t="s">
        <v>36</v>
      </c>
      <c r="B23" s="22" t="s">
        <v>37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9"/>
      <c r="B24" s="22" t="s">
        <v>38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9"/>
      <c r="B25" s="22" t="s">
        <v>39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9"/>
      <c r="B26" s="22" t="s">
        <v>40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9"/>
      <c r="B27" s="22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1" t="s">
        <v>178</v>
      </c>
      <c r="B28" s="55" t="s">
        <v>178</v>
      </c>
      <c r="C28" s="20"/>
      <c r="D28" s="20"/>
      <c r="E28" s="20"/>
      <c r="F28" s="20"/>
      <c r="G28" s="20"/>
      <c r="H28" s="20"/>
      <c r="I28" s="20"/>
      <c r="J28" s="20"/>
      <c r="K28" s="28"/>
    </row>
    <row r="29" spans="1:11" ht="12.75">
      <c r="A29" s="29"/>
      <c r="B29" s="22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9" t="s">
        <v>42</v>
      </c>
      <c r="B30" s="22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9"/>
      <c r="B31" s="22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9" t="s">
        <v>311</v>
      </c>
      <c r="B32" s="22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9"/>
      <c r="B33" s="22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9" t="s">
        <v>110</v>
      </c>
      <c r="B34" s="22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111</v>
      </c>
      <c r="B35" s="22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310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196</v>
      </c>
      <c r="B40" s="5"/>
      <c r="C40" s="5"/>
      <c r="D40" s="20"/>
      <c r="E40" s="20"/>
      <c r="F40" s="20"/>
      <c r="G40" s="20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 t="s">
        <v>304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3" s="284" customFormat="1" ht="11.25">
      <c r="A44" s="54" t="s">
        <v>321</v>
      </c>
      <c r="B44" s="281"/>
      <c r="C44" s="281"/>
      <c r="D44" s="281"/>
      <c r="E44" s="281"/>
      <c r="F44" s="281"/>
      <c r="G44" s="281"/>
      <c r="H44" s="281"/>
      <c r="I44" s="281"/>
      <c r="J44" s="283"/>
      <c r="K44" s="288"/>
      <c r="L44" s="281"/>
      <c r="M44" s="281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6"/>
      <c r="G46" s="5"/>
      <c r="H46" s="5"/>
      <c r="I46" s="5"/>
      <c r="J46" s="5"/>
      <c r="K46" s="53" t="s">
        <v>322</v>
      </c>
    </row>
    <row r="47" spans="1:11" ht="12.75">
      <c r="A47" s="4"/>
      <c r="B47" s="5"/>
      <c r="C47" s="5"/>
      <c r="D47" s="5"/>
      <c r="E47" s="5"/>
      <c r="F47" s="36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78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77</v>
      </c>
      <c r="B51" s="129">
        <f>+'Check Sheet'!$B$55</f>
        <v>41288</v>
      </c>
      <c r="C51" s="8"/>
      <c r="D51" s="8"/>
      <c r="E51" s="8"/>
      <c r="F51" s="8"/>
      <c r="G51" s="8"/>
      <c r="I51" s="8" t="s">
        <v>71</v>
      </c>
      <c r="J51" s="8"/>
      <c r="K51" s="128">
        <f>'Item 255, pg 48'!L53</f>
        <v>41334</v>
      </c>
    </row>
    <row r="52" spans="1:11" ht="12.75">
      <c r="A52" s="328" t="s">
        <v>69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30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76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1.421875" style="0" customWidth="1"/>
    <col min="7" max="7" width="10.281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3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72</v>
      </c>
      <c r="B2" s="43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11" t="s">
        <v>178</v>
      </c>
      <c r="M2" s="43" t="s">
        <v>323</v>
      </c>
      <c r="N2" s="5" t="s">
        <v>129</v>
      </c>
      <c r="O2" s="5"/>
      <c r="P2" s="5"/>
      <c r="Q2" s="27">
        <v>21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74</v>
      </c>
      <c r="B4" s="5"/>
      <c r="C4" s="156" t="str">
        <f>'Item 55,60, pg 16'!C4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338" t="s">
        <v>213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12.75">
      <c r="A7" s="41" t="s">
        <v>214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9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5" t="s">
        <v>215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45" t="s">
        <v>216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217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6" t="s">
        <v>218</v>
      </c>
      <c r="B13" s="19"/>
      <c r="C13" s="11"/>
      <c r="D13" s="11"/>
      <c r="E13" s="5"/>
      <c r="F13" s="5"/>
      <c r="G13" s="5"/>
      <c r="H13" s="19"/>
      <c r="I13" s="19"/>
      <c r="J13" s="11"/>
      <c r="K13" s="5"/>
      <c r="L13" s="19"/>
      <c r="M13" s="19"/>
      <c r="N13" s="11"/>
      <c r="O13" s="11"/>
      <c r="P13" s="11"/>
      <c r="Q13" s="6"/>
    </row>
    <row r="14" spans="1:17" ht="12.75">
      <c r="A14" s="46" t="s">
        <v>134</v>
      </c>
      <c r="B14" s="19"/>
      <c r="C14" s="11"/>
      <c r="D14" s="11"/>
      <c r="E14" s="5"/>
      <c r="F14" s="5"/>
      <c r="G14" s="5"/>
      <c r="H14" s="19"/>
      <c r="I14" s="19"/>
      <c r="J14" s="11"/>
      <c r="K14" s="5"/>
      <c r="L14" s="19"/>
      <c r="M14" s="19"/>
      <c r="N14" s="11"/>
      <c r="O14" s="11"/>
      <c r="P14" s="11"/>
      <c r="Q14" s="6"/>
    </row>
    <row r="15" spans="1:17" ht="12.75">
      <c r="A15" s="46" t="s">
        <v>227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2.75">
      <c r="A18" s="4" t="s">
        <v>219</v>
      </c>
      <c r="B18" s="5"/>
      <c r="C18" s="5"/>
      <c r="D18" s="5"/>
      <c r="E18" s="5" t="s">
        <v>135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1"/>
      <c r="B19" s="20"/>
      <c r="C19" s="20"/>
      <c r="D19" s="38"/>
      <c r="E19" s="20"/>
      <c r="F19" s="20"/>
      <c r="G19" s="20"/>
      <c r="H19" s="20"/>
      <c r="I19" s="20"/>
      <c r="J19" s="20"/>
      <c r="K19" s="20"/>
      <c r="L19" s="20"/>
      <c r="M19" s="38"/>
      <c r="N19" s="20"/>
      <c r="O19" s="20"/>
      <c r="P19" s="20"/>
      <c r="Q19" s="28"/>
    </row>
    <row r="20" spans="1:17" ht="12.75">
      <c r="A20" s="47" t="s">
        <v>220</v>
      </c>
      <c r="B20" s="47" t="s">
        <v>223</v>
      </c>
      <c r="C20" s="98" t="s">
        <v>224</v>
      </c>
      <c r="D20" s="105"/>
      <c r="E20" s="104" t="s">
        <v>225</v>
      </c>
      <c r="F20" s="104"/>
      <c r="G20" s="47" t="s">
        <v>8</v>
      </c>
      <c r="H20" s="47" t="s">
        <v>226</v>
      </c>
      <c r="I20" s="16"/>
      <c r="J20" s="47" t="s">
        <v>220</v>
      </c>
      <c r="K20" s="47" t="s">
        <v>223</v>
      </c>
      <c r="L20" s="98" t="s">
        <v>224</v>
      </c>
      <c r="M20" s="104"/>
      <c r="N20" s="104" t="s">
        <v>225</v>
      </c>
      <c r="O20" s="104"/>
      <c r="P20" s="47" t="s">
        <v>8</v>
      </c>
      <c r="Q20" s="47" t="s">
        <v>226</v>
      </c>
    </row>
    <row r="21" spans="1:17" ht="12.75">
      <c r="A21" s="48" t="s">
        <v>221</v>
      </c>
      <c r="B21" s="48" t="s">
        <v>70</v>
      </c>
      <c r="C21" s="99" t="s">
        <v>212</v>
      </c>
      <c r="D21" s="105"/>
      <c r="E21" s="105" t="s">
        <v>212</v>
      </c>
      <c r="F21" s="105"/>
      <c r="G21" s="48" t="s">
        <v>9</v>
      </c>
      <c r="H21" s="48" t="s">
        <v>212</v>
      </c>
      <c r="I21" s="16"/>
      <c r="J21" s="48" t="s">
        <v>221</v>
      </c>
      <c r="K21" s="48" t="s">
        <v>70</v>
      </c>
      <c r="L21" s="99" t="s">
        <v>212</v>
      </c>
      <c r="M21" s="105"/>
      <c r="N21" s="105" t="s">
        <v>212</v>
      </c>
      <c r="O21" s="105"/>
      <c r="P21" s="48" t="s">
        <v>9</v>
      </c>
      <c r="Q21" s="48" t="s">
        <v>212</v>
      </c>
    </row>
    <row r="22" spans="1:17" ht="12.75">
      <c r="A22" s="49" t="s">
        <v>222</v>
      </c>
      <c r="B22" s="49" t="s">
        <v>212</v>
      </c>
      <c r="C22" s="100" t="s">
        <v>180</v>
      </c>
      <c r="D22" s="106"/>
      <c r="E22" s="106" t="s">
        <v>180</v>
      </c>
      <c r="F22" s="106"/>
      <c r="G22" s="49" t="s">
        <v>10</v>
      </c>
      <c r="H22" s="49" t="s">
        <v>180</v>
      </c>
      <c r="I22" s="16"/>
      <c r="J22" s="49" t="s">
        <v>222</v>
      </c>
      <c r="K22" s="49" t="s">
        <v>212</v>
      </c>
      <c r="L22" s="99" t="s">
        <v>180</v>
      </c>
      <c r="M22" s="106"/>
      <c r="N22" s="106" t="s">
        <v>180</v>
      </c>
      <c r="O22" s="105"/>
      <c r="P22" s="49" t="s">
        <v>10</v>
      </c>
      <c r="Q22" s="49" t="s">
        <v>180</v>
      </c>
    </row>
    <row r="23" spans="1:17" ht="12.75">
      <c r="A23" s="77" t="s">
        <v>241</v>
      </c>
      <c r="B23" s="18" t="s">
        <v>201</v>
      </c>
      <c r="C23" s="132">
        <v>13.03</v>
      </c>
      <c r="D23" s="107" t="s">
        <v>137</v>
      </c>
      <c r="E23" s="97">
        <v>6</v>
      </c>
      <c r="F23" s="107"/>
      <c r="G23" s="79">
        <f>+C23+E23</f>
        <v>19.03</v>
      </c>
      <c r="H23" s="147">
        <v>5.91</v>
      </c>
      <c r="I23" s="5"/>
      <c r="J23" s="18" t="s">
        <v>205</v>
      </c>
      <c r="K23" s="18" t="s">
        <v>201</v>
      </c>
      <c r="L23" s="79">
        <v>43.26</v>
      </c>
      <c r="M23" s="107" t="s">
        <v>137</v>
      </c>
      <c r="N23" s="87">
        <f>E23</f>
        <v>6</v>
      </c>
      <c r="O23" s="76"/>
      <c r="P23" s="97">
        <f>+L23+N23</f>
        <v>49.26</v>
      </c>
      <c r="Q23" s="87">
        <f>H23</f>
        <v>5.91</v>
      </c>
    </row>
    <row r="24" spans="1:17" ht="12.75">
      <c r="A24" s="77" t="s">
        <v>241</v>
      </c>
      <c r="B24" s="18" t="s">
        <v>202</v>
      </c>
      <c r="C24" s="101">
        <f>C23+1</f>
        <v>14.03</v>
      </c>
      <c r="D24" s="107" t="s">
        <v>137</v>
      </c>
      <c r="E24" s="107">
        <f>E23</f>
        <v>6</v>
      </c>
      <c r="F24" s="107"/>
      <c r="G24" s="80">
        <f aca="true" t="shared" si="0" ref="G24:G31">C24+E24</f>
        <v>20.03</v>
      </c>
      <c r="H24" s="148">
        <f>H23</f>
        <v>5.91</v>
      </c>
      <c r="I24" s="5"/>
      <c r="J24" s="18" t="s">
        <v>205</v>
      </c>
      <c r="K24" s="18" t="s">
        <v>202</v>
      </c>
      <c r="L24" s="94">
        <f>L23+4</f>
        <v>47.26</v>
      </c>
      <c r="M24" s="107" t="s">
        <v>137</v>
      </c>
      <c r="N24" s="86">
        <f>E23</f>
        <v>6</v>
      </c>
      <c r="O24" s="76"/>
      <c r="P24" s="107">
        <f>L24+N24</f>
        <v>53.26</v>
      </c>
      <c r="Q24" s="86">
        <f>H24</f>
        <v>5.91</v>
      </c>
    </row>
    <row r="25" spans="1:17" ht="12.75">
      <c r="A25" s="77" t="s">
        <v>198</v>
      </c>
      <c r="B25" s="18" t="s">
        <v>201</v>
      </c>
      <c r="C25" s="101">
        <v>16.17</v>
      </c>
      <c r="D25" s="107" t="s">
        <v>137</v>
      </c>
      <c r="E25" s="107">
        <f>E24</f>
        <v>6</v>
      </c>
      <c r="F25" s="107"/>
      <c r="G25" s="80">
        <f t="shared" si="0"/>
        <v>22.17</v>
      </c>
      <c r="H25" s="148">
        <f>H23</f>
        <v>5.91</v>
      </c>
      <c r="I25" s="5"/>
      <c r="J25" s="18" t="s">
        <v>206</v>
      </c>
      <c r="K25" s="18" t="s">
        <v>201</v>
      </c>
      <c r="L25" s="94">
        <v>52.54</v>
      </c>
      <c r="M25" s="107" t="s">
        <v>137</v>
      </c>
      <c r="N25" s="86">
        <f>E23</f>
        <v>6</v>
      </c>
      <c r="O25" s="76"/>
      <c r="P25" s="107">
        <f>L25+N25</f>
        <v>58.54</v>
      </c>
      <c r="Q25" s="86">
        <f>Q24</f>
        <v>5.91</v>
      </c>
    </row>
    <row r="26" spans="1:17" ht="12.75">
      <c r="A26" s="77" t="s">
        <v>198</v>
      </c>
      <c r="B26" s="18" t="s">
        <v>202</v>
      </c>
      <c r="C26" s="101">
        <f>C25+1</f>
        <v>17.17</v>
      </c>
      <c r="D26" s="107" t="s">
        <v>137</v>
      </c>
      <c r="E26" s="107">
        <f aca="true" t="shared" si="1" ref="E26:E31">E25</f>
        <v>6</v>
      </c>
      <c r="F26" s="107"/>
      <c r="G26" s="80">
        <f t="shared" si="0"/>
        <v>23.17</v>
      </c>
      <c r="H26" s="148">
        <f aca="true" t="shared" si="2" ref="H26:H31">H25</f>
        <v>5.91</v>
      </c>
      <c r="I26" s="5"/>
      <c r="J26" s="18" t="s">
        <v>206</v>
      </c>
      <c r="K26" s="18" t="s">
        <v>202</v>
      </c>
      <c r="L26" s="94">
        <f>L25+5</f>
        <v>57.54</v>
      </c>
      <c r="M26" s="107" t="s">
        <v>137</v>
      </c>
      <c r="N26" s="86">
        <f>E23</f>
        <v>6</v>
      </c>
      <c r="O26" s="76"/>
      <c r="P26" s="107">
        <f>L26+N26</f>
        <v>63.54</v>
      </c>
      <c r="Q26" s="86">
        <f>Q25</f>
        <v>5.91</v>
      </c>
    </row>
    <row r="27" spans="1:17" ht="12.75">
      <c r="A27" s="18" t="s">
        <v>199</v>
      </c>
      <c r="B27" s="18" t="s">
        <v>201</v>
      </c>
      <c r="C27" s="90">
        <v>23.74</v>
      </c>
      <c r="D27" s="107" t="s">
        <v>137</v>
      </c>
      <c r="E27" s="107">
        <f t="shared" si="1"/>
        <v>6</v>
      </c>
      <c r="F27" s="107"/>
      <c r="G27" s="80">
        <f t="shared" si="0"/>
        <v>29.74</v>
      </c>
      <c r="H27" s="148">
        <f t="shared" si="2"/>
        <v>5.91</v>
      </c>
      <c r="I27" s="5"/>
      <c r="J27" s="18" t="s">
        <v>207</v>
      </c>
      <c r="K27" s="18" t="s">
        <v>201</v>
      </c>
      <c r="L27" s="94">
        <v>56.68</v>
      </c>
      <c r="M27" s="107" t="s">
        <v>137</v>
      </c>
      <c r="N27" s="86">
        <f>E23</f>
        <v>6</v>
      </c>
      <c r="O27" s="76"/>
      <c r="P27" s="107">
        <f>L27+N27</f>
        <v>62.68</v>
      </c>
      <c r="Q27" s="86">
        <f>Q26</f>
        <v>5.91</v>
      </c>
    </row>
    <row r="28" spans="1:17" ht="12.75">
      <c r="A28" s="18" t="s">
        <v>199</v>
      </c>
      <c r="B28" s="18" t="s">
        <v>202</v>
      </c>
      <c r="C28" s="90">
        <f>C27+2</f>
        <v>25.74</v>
      </c>
      <c r="D28" s="107" t="s">
        <v>137</v>
      </c>
      <c r="E28" s="107">
        <f t="shared" si="1"/>
        <v>6</v>
      </c>
      <c r="F28" s="107"/>
      <c r="G28" s="80">
        <f t="shared" si="0"/>
        <v>31.74</v>
      </c>
      <c r="H28" s="148">
        <f t="shared" si="2"/>
        <v>5.91</v>
      </c>
      <c r="I28" s="5"/>
      <c r="J28" s="18" t="s">
        <v>207</v>
      </c>
      <c r="K28" s="18" t="s">
        <v>202</v>
      </c>
      <c r="L28" s="94">
        <f>L27+6</f>
        <v>62.68</v>
      </c>
      <c r="M28" s="107" t="s">
        <v>137</v>
      </c>
      <c r="N28" s="86">
        <f>E23</f>
        <v>6</v>
      </c>
      <c r="O28" s="76"/>
      <c r="P28" s="107">
        <f>L28+N28</f>
        <v>68.68</v>
      </c>
      <c r="Q28" s="86">
        <f>Q27</f>
        <v>5.91</v>
      </c>
    </row>
    <row r="29" spans="1:17" ht="12.75">
      <c r="A29" s="18" t="s">
        <v>200</v>
      </c>
      <c r="B29" s="18" t="s">
        <v>201</v>
      </c>
      <c r="C29" s="90">
        <v>32.86</v>
      </c>
      <c r="D29" s="107" t="s">
        <v>137</v>
      </c>
      <c r="E29" s="107">
        <f t="shared" si="1"/>
        <v>6</v>
      </c>
      <c r="F29" s="107"/>
      <c r="G29" s="80">
        <f t="shared" si="0"/>
        <v>38.86</v>
      </c>
      <c r="H29" s="148">
        <f t="shared" si="2"/>
        <v>5.91</v>
      </c>
      <c r="I29" s="5"/>
      <c r="J29" s="18"/>
      <c r="K29" s="18"/>
      <c r="L29" s="18" t="s">
        <v>178</v>
      </c>
      <c r="M29" s="79" t="s">
        <v>178</v>
      </c>
      <c r="N29" s="18" t="s">
        <v>178</v>
      </c>
      <c r="O29" s="76" t="s">
        <v>178</v>
      </c>
      <c r="P29" s="18"/>
      <c r="Q29" s="18"/>
    </row>
    <row r="30" spans="1:17" ht="12.75">
      <c r="A30" s="18" t="s">
        <v>200</v>
      </c>
      <c r="B30" s="18" t="s">
        <v>202</v>
      </c>
      <c r="C30" s="103">
        <f>C29+3</f>
        <v>35.86</v>
      </c>
      <c r="D30" s="107" t="s">
        <v>137</v>
      </c>
      <c r="E30" s="107">
        <f t="shared" si="1"/>
        <v>6</v>
      </c>
      <c r="F30" s="107"/>
      <c r="G30" s="80">
        <f t="shared" si="0"/>
        <v>41.86</v>
      </c>
      <c r="H30" s="148">
        <f t="shared" si="2"/>
        <v>5.91</v>
      </c>
      <c r="I30" s="5"/>
      <c r="J30" s="18"/>
      <c r="K30" s="18"/>
      <c r="L30" s="18" t="s">
        <v>178</v>
      </c>
      <c r="M30" s="79" t="s">
        <v>178</v>
      </c>
      <c r="N30" s="18" t="s">
        <v>178</v>
      </c>
      <c r="O30" s="76" t="s">
        <v>178</v>
      </c>
      <c r="P30" s="18"/>
      <c r="Q30" s="18"/>
    </row>
    <row r="31" spans="1:17" ht="12.75">
      <c r="A31" s="77" t="s">
        <v>198</v>
      </c>
      <c r="B31" s="18" t="s">
        <v>7</v>
      </c>
      <c r="C31" s="90">
        <v>10.2</v>
      </c>
      <c r="D31" s="107" t="s">
        <v>137</v>
      </c>
      <c r="E31" s="107">
        <f t="shared" si="1"/>
        <v>6</v>
      </c>
      <c r="F31" s="107"/>
      <c r="G31" s="80">
        <f t="shared" si="0"/>
        <v>16.2</v>
      </c>
      <c r="H31" s="148">
        <f t="shared" si="2"/>
        <v>5.91</v>
      </c>
      <c r="I31" s="5"/>
      <c r="J31" s="18"/>
      <c r="K31" s="18"/>
      <c r="L31" s="18"/>
      <c r="M31" s="79" t="s">
        <v>178</v>
      </c>
      <c r="N31" s="18"/>
      <c r="O31" s="76" t="s">
        <v>178</v>
      </c>
      <c r="P31" s="18"/>
      <c r="Q31" s="18"/>
    </row>
    <row r="32" spans="1:17" ht="12.75">
      <c r="A32" s="77" t="s">
        <v>197</v>
      </c>
      <c r="B32" s="18" t="s">
        <v>203</v>
      </c>
      <c r="C32" s="102" t="s">
        <v>204</v>
      </c>
      <c r="D32" s="107"/>
      <c r="E32" s="107">
        <v>9</v>
      </c>
      <c r="F32" s="107"/>
      <c r="G32" s="86" t="s">
        <v>204</v>
      </c>
      <c r="H32" s="86" t="s">
        <v>204</v>
      </c>
      <c r="I32" s="20"/>
      <c r="J32" s="50"/>
      <c r="K32" s="50"/>
      <c r="L32" s="50"/>
      <c r="M32" s="79" t="s">
        <v>178</v>
      </c>
      <c r="N32" s="50"/>
      <c r="O32" s="76" t="s">
        <v>178</v>
      </c>
      <c r="P32" s="50"/>
      <c r="Q32" s="50"/>
    </row>
    <row r="33" spans="1:17" ht="12.75">
      <c r="A33" s="77"/>
      <c r="B33" s="18"/>
      <c r="C33" s="102"/>
      <c r="D33" s="107"/>
      <c r="E33" s="107"/>
      <c r="F33" s="107"/>
      <c r="G33" s="86"/>
      <c r="H33" s="148"/>
      <c r="I33" s="5"/>
      <c r="J33" s="18"/>
      <c r="K33" s="18"/>
      <c r="L33" s="18"/>
      <c r="M33" s="18" t="s">
        <v>178</v>
      </c>
      <c r="N33" s="18"/>
      <c r="O33" s="17" t="s">
        <v>178</v>
      </c>
      <c r="P33" s="18"/>
      <c r="Q33" s="18"/>
    </row>
    <row r="34" spans="1:17" ht="12.75">
      <c r="A34" s="51"/>
      <c r="B34" s="18"/>
      <c r="C34" s="30"/>
      <c r="D34" s="17"/>
      <c r="E34" s="17"/>
      <c r="F34" s="17"/>
      <c r="G34" s="18"/>
      <c r="H34" s="18"/>
      <c r="I34" s="5"/>
      <c r="J34" s="18"/>
      <c r="K34" s="18"/>
      <c r="L34" s="18"/>
      <c r="M34" s="18"/>
      <c r="N34" s="18"/>
      <c r="O34" s="17"/>
      <c r="P34" s="18"/>
      <c r="Q34" s="18"/>
    </row>
    <row r="35" spans="1:17" ht="12.75">
      <c r="A35" s="18"/>
      <c r="B35" s="18"/>
      <c r="C35" s="30"/>
      <c r="D35" s="9"/>
      <c r="E35" s="17"/>
      <c r="F35" s="17"/>
      <c r="G35" s="18"/>
      <c r="H35" s="18"/>
      <c r="I35" s="5"/>
      <c r="J35" s="18"/>
      <c r="K35" s="18"/>
      <c r="L35" s="18"/>
      <c r="M35" s="18"/>
      <c r="N35" s="18"/>
      <c r="O35" s="17"/>
      <c r="P35" s="18"/>
      <c r="Q35" s="18"/>
    </row>
    <row r="36" spans="1:17" ht="12.75">
      <c r="A36" s="54" t="s">
        <v>64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52" t="s">
        <v>228</v>
      </c>
      <c r="D37" s="5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52" t="s">
        <v>208</v>
      </c>
      <c r="D38" s="5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52"/>
      <c r="D39" s="5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118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119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29" t="s">
        <v>294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9" t="s">
        <v>295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29" t="s">
        <v>302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128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 t="s">
        <v>128</v>
      </c>
      <c r="B50" s="300"/>
      <c r="C50" s="5"/>
      <c r="D50" s="5"/>
      <c r="E50" s="5"/>
      <c r="F50" s="5"/>
      <c r="G50" s="301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 t="s">
        <v>320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 t="s">
        <v>120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s="274" customFormat="1" ht="12">
      <c r="A55" s="302" t="s">
        <v>321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77"/>
      <c r="O55" s="258"/>
      <c r="P55" s="258"/>
      <c r="Q55" s="273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3" t="s">
        <v>322</v>
      </c>
    </row>
    <row r="58" spans="1:17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s="264" customFormat="1" ht="12">
      <c r="A59" s="272"/>
      <c r="B59" s="256"/>
      <c r="C59" s="256"/>
      <c r="D59" s="256"/>
      <c r="E59" s="256"/>
      <c r="F59" s="257"/>
      <c r="G59" s="257"/>
      <c r="H59" s="258"/>
      <c r="I59" s="257"/>
      <c r="J59" s="257"/>
      <c r="K59" s="257"/>
      <c r="L59" s="259"/>
      <c r="M59" s="256"/>
      <c r="N59" s="256"/>
      <c r="O59" s="256"/>
      <c r="P59" s="256"/>
      <c r="Q59" s="262"/>
    </row>
    <row r="60" spans="1:17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ht="12.75">
      <c r="A61" s="4" t="s">
        <v>78</v>
      </c>
      <c r="B61" s="5" t="str">
        <f>+'Check Sheet'!$B$53</f>
        <v>Irmgard R Wilcox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2.75">
      <c r="A63" s="7" t="s">
        <v>77</v>
      </c>
      <c r="B63" s="129">
        <f>+'Check Sheet'!$B$55</f>
        <v>41288</v>
      </c>
      <c r="C63" s="8"/>
      <c r="D63" s="8"/>
      <c r="E63" s="8"/>
      <c r="F63" s="8"/>
      <c r="G63" s="8"/>
      <c r="H63" s="8"/>
      <c r="I63" s="8"/>
      <c r="J63" s="8"/>
      <c r="K63" s="8"/>
      <c r="L63" s="8" t="s">
        <v>121</v>
      </c>
      <c r="M63" s="8"/>
      <c r="N63" s="8"/>
      <c r="O63" s="8"/>
      <c r="P63" s="129">
        <f>'Item 55,60, pg 16'!J54</f>
        <v>41334</v>
      </c>
      <c r="Q63" s="9"/>
    </row>
    <row r="64" spans="1:17" ht="12.75">
      <c r="A64" s="328" t="s">
        <v>69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37"/>
      <c r="P64" s="337"/>
      <c r="Q64" s="330"/>
    </row>
    <row r="65" spans="1:17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2.75">
      <c r="A66" s="4" t="s">
        <v>76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</row>
  </sheetData>
  <sheetProtection/>
  <mergeCells count="2">
    <mergeCell ref="A64:Q64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2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316</v>
      </c>
      <c r="H2" s="327" t="s">
        <v>73</v>
      </c>
      <c r="I2" s="327"/>
      <c r="J2" s="27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74</v>
      </c>
      <c r="B4" s="5"/>
      <c r="C4" s="156" t="str">
        <f>'Item 100, pg 21'!C4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34" t="s">
        <v>229</v>
      </c>
      <c r="B7" s="335"/>
      <c r="C7" s="335"/>
      <c r="D7" s="335"/>
      <c r="E7" s="335"/>
      <c r="F7" s="335"/>
      <c r="G7" s="335"/>
      <c r="H7" s="335"/>
      <c r="I7" s="335"/>
      <c r="J7" s="33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230</v>
      </c>
      <c r="B9" s="24" t="s">
        <v>66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67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231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232</v>
      </c>
      <c r="B13" s="23" t="s">
        <v>233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3" t="s">
        <v>234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2" t="s">
        <v>0</v>
      </c>
      <c r="C15" s="5"/>
      <c r="D15" s="5"/>
      <c r="E15" s="5"/>
      <c r="F15" s="5"/>
      <c r="G15" s="5"/>
      <c r="H15" s="5"/>
      <c r="I15" s="5"/>
      <c r="J15" s="6"/>
    </row>
    <row r="16" spans="1:10" s="155" customFormat="1" ht="12.75">
      <c r="A16" s="165"/>
      <c r="B16" s="164" t="s">
        <v>1</v>
      </c>
      <c r="C16" s="153"/>
      <c r="D16" s="153"/>
      <c r="E16" s="153"/>
      <c r="F16" s="153"/>
      <c r="G16" s="153"/>
      <c r="H16" s="153"/>
      <c r="I16" s="153"/>
      <c r="J16" s="154"/>
    </row>
    <row r="17" spans="1:10" ht="12.75">
      <c r="A17" s="4"/>
      <c r="B17" s="22"/>
      <c r="C17" s="5"/>
      <c r="D17" s="5"/>
      <c r="E17" s="5"/>
      <c r="F17" s="5"/>
      <c r="G17" s="5"/>
      <c r="H17" s="5"/>
      <c r="I17" s="5"/>
      <c r="J17" s="6"/>
    </row>
    <row r="18" spans="1:10" ht="12.75">
      <c r="A18" s="41" t="s">
        <v>235</v>
      </c>
      <c r="B18" s="55" t="s">
        <v>236</v>
      </c>
      <c r="C18" s="20"/>
      <c r="D18" s="20"/>
      <c r="E18" s="20"/>
      <c r="F18" s="20"/>
      <c r="G18" s="20"/>
      <c r="H18" s="20"/>
      <c r="I18" s="20"/>
      <c r="J18" s="28"/>
    </row>
    <row r="19" spans="1:10" ht="12.75">
      <c r="A19" s="4"/>
      <c r="B19" s="22" t="s">
        <v>237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2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2"/>
      <c r="C21" s="1"/>
      <c r="D21" s="3"/>
      <c r="E21" s="343" t="s">
        <v>238</v>
      </c>
      <c r="F21" s="310"/>
      <c r="G21" s="5"/>
      <c r="H21" s="5"/>
      <c r="I21" s="5"/>
      <c r="J21" s="6"/>
    </row>
    <row r="22" spans="1:10" ht="12.75">
      <c r="A22" s="4"/>
      <c r="B22" s="22"/>
      <c r="C22" s="341" t="s">
        <v>177</v>
      </c>
      <c r="D22" s="342"/>
      <c r="E22" s="341" t="s">
        <v>239</v>
      </c>
      <c r="F22" s="342"/>
      <c r="G22" s="5"/>
      <c r="H22" s="5"/>
      <c r="I22" s="5"/>
      <c r="J22" s="6"/>
    </row>
    <row r="23" spans="1:10" ht="12.75">
      <c r="A23" s="4"/>
      <c r="B23" s="22"/>
      <c r="C23" s="30" t="s">
        <v>240</v>
      </c>
      <c r="D23" s="17"/>
      <c r="E23" s="270">
        <v>4.04</v>
      </c>
      <c r="F23" s="17" t="s">
        <v>137</v>
      </c>
      <c r="G23" s="5"/>
      <c r="H23" s="5"/>
      <c r="I23" s="5"/>
      <c r="J23" s="6"/>
    </row>
    <row r="24" spans="1:10" ht="12.75">
      <c r="A24" s="4"/>
      <c r="B24" s="5"/>
      <c r="C24" s="30" t="s">
        <v>241</v>
      </c>
      <c r="D24" s="17"/>
      <c r="E24" s="271">
        <f>E23</f>
        <v>4.04</v>
      </c>
      <c r="F24" s="17" t="s">
        <v>137</v>
      </c>
      <c r="G24" s="5"/>
      <c r="H24" s="5"/>
      <c r="I24" s="5"/>
      <c r="J24" s="6"/>
    </row>
    <row r="25" spans="1:10" ht="12.75">
      <c r="A25" s="4"/>
      <c r="B25" s="5"/>
      <c r="C25" s="30" t="s">
        <v>242</v>
      </c>
      <c r="D25" s="17"/>
      <c r="E25" s="271">
        <f>E23</f>
        <v>4.04</v>
      </c>
      <c r="F25" s="17" t="s">
        <v>137</v>
      </c>
      <c r="G25" s="5"/>
      <c r="H25" s="5"/>
      <c r="I25" s="5"/>
      <c r="J25" s="6"/>
    </row>
    <row r="26" spans="1:10" ht="12.75">
      <c r="A26" s="4"/>
      <c r="B26" s="5"/>
      <c r="C26" s="56" t="s">
        <v>243</v>
      </c>
      <c r="D26" s="17"/>
      <c r="E26" s="271" t="s">
        <v>209</v>
      </c>
      <c r="F26" s="17"/>
      <c r="G26" s="5"/>
      <c r="H26" s="5"/>
      <c r="I26" s="5"/>
      <c r="J26" s="6"/>
    </row>
    <row r="27" spans="1:10" ht="12.75">
      <c r="A27" s="4"/>
      <c r="B27" s="5"/>
      <c r="C27" s="56" t="s">
        <v>244</v>
      </c>
      <c r="D27" s="17"/>
      <c r="E27" s="271" t="s">
        <v>209</v>
      </c>
      <c r="F27" s="17"/>
      <c r="G27" s="5"/>
      <c r="H27" s="5"/>
      <c r="I27" s="5"/>
      <c r="J27" s="6"/>
    </row>
    <row r="28" spans="1:10" ht="12.75">
      <c r="A28" s="4"/>
      <c r="B28" s="5"/>
      <c r="C28" s="56" t="s">
        <v>245</v>
      </c>
      <c r="D28" s="17"/>
      <c r="E28" s="271">
        <f>E23</f>
        <v>4.04</v>
      </c>
      <c r="F28" s="17" t="s">
        <v>137</v>
      </c>
      <c r="G28" s="5"/>
      <c r="H28" s="5"/>
      <c r="I28" s="5"/>
      <c r="J28" s="6"/>
    </row>
    <row r="29" spans="1:10" ht="12.75">
      <c r="A29" s="4"/>
      <c r="B29" s="5"/>
      <c r="C29" s="56" t="s">
        <v>210</v>
      </c>
      <c r="D29" s="17"/>
      <c r="E29" s="271">
        <v>1.9</v>
      </c>
      <c r="F29" s="17"/>
      <c r="G29" s="5"/>
      <c r="H29" s="5"/>
      <c r="I29" s="5"/>
      <c r="J29" s="6"/>
    </row>
    <row r="30" spans="1:10" ht="12.75">
      <c r="A30" s="4"/>
      <c r="B30" s="5"/>
      <c r="C30" s="56" t="s">
        <v>179</v>
      </c>
      <c r="D30" s="17"/>
      <c r="E30" s="30"/>
      <c r="F30" s="17"/>
      <c r="G30" s="5"/>
      <c r="H30" s="5"/>
      <c r="I30" s="5"/>
      <c r="J30" s="6"/>
    </row>
    <row r="31" spans="1:10" ht="12.75">
      <c r="A31" s="21"/>
      <c r="B31" s="20"/>
      <c r="C31" s="20"/>
      <c r="D31" s="20"/>
      <c r="E31" s="20"/>
      <c r="F31" s="20"/>
      <c r="G31" s="20"/>
      <c r="H31" s="20"/>
      <c r="I31" s="20"/>
      <c r="J31" s="28"/>
    </row>
    <row r="32" spans="1:10" ht="12.75">
      <c r="A32" s="4" t="s">
        <v>246</v>
      </c>
      <c r="B32" s="22" t="s">
        <v>247</v>
      </c>
      <c r="C32" s="5"/>
      <c r="D32" s="5"/>
      <c r="E32" s="5"/>
      <c r="F32" s="5"/>
      <c r="G32" s="5"/>
      <c r="H32" s="5"/>
      <c r="I32" s="5"/>
      <c r="J32" s="6"/>
    </row>
    <row r="33" spans="1:10" s="131" customFormat="1" ht="12.75">
      <c r="A33" s="33"/>
      <c r="B33" s="55" t="s">
        <v>324</v>
      </c>
      <c r="C33" s="127"/>
      <c r="D33" s="127"/>
      <c r="E33" s="127"/>
      <c r="F33" s="127"/>
      <c r="G33" s="127"/>
      <c r="H33" s="127"/>
      <c r="I33" s="127"/>
      <c r="J33" s="130"/>
    </row>
    <row r="34" spans="1:10" ht="12.75">
      <c r="A34" s="4"/>
      <c r="B34" s="22" t="s">
        <v>14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2" t="s">
        <v>11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2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0"/>
      <c r="E43" s="20"/>
      <c r="F43" s="20"/>
      <c r="G43" s="20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78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77</v>
      </c>
      <c r="B54" s="129">
        <f>+'Check Sheet'!$B$55</f>
        <v>41288</v>
      </c>
      <c r="C54" s="8"/>
      <c r="D54" s="8"/>
      <c r="E54" s="8"/>
      <c r="F54" s="8"/>
      <c r="G54" s="8"/>
      <c r="H54" s="8" t="s">
        <v>123</v>
      </c>
      <c r="I54" s="8"/>
      <c r="J54" s="128">
        <f>'Item 100, pg 21'!P63</f>
        <v>41334</v>
      </c>
    </row>
    <row r="55" spans="1:10" ht="12.75">
      <c r="A55" s="328" t="s">
        <v>69</v>
      </c>
      <c r="B55" s="329"/>
      <c r="C55" s="329"/>
      <c r="D55" s="329"/>
      <c r="E55" s="329"/>
      <c r="F55" s="329"/>
      <c r="G55" s="329"/>
      <c r="H55" s="329"/>
      <c r="I55" s="329"/>
      <c r="J55" s="33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281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72</v>
      </c>
      <c r="B2" s="43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323</v>
      </c>
      <c r="N2" s="5" t="s">
        <v>59</v>
      </c>
      <c r="O2" s="5"/>
      <c r="P2" s="5"/>
      <c r="Q2" s="139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74</v>
      </c>
      <c r="B4" s="5"/>
      <c r="C4" s="156" t="str">
        <f>'Item 100, pg 22'!C4</f>
        <v>American Disposal Co., Inc  G-87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334" t="s">
        <v>211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258</v>
      </c>
      <c r="B9" s="5" t="s">
        <v>135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5"/>
      <c r="G10" s="5" t="s">
        <v>178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7" t="s">
        <v>220</v>
      </c>
      <c r="B11" s="47" t="s">
        <v>223</v>
      </c>
      <c r="C11" s="98" t="s">
        <v>224</v>
      </c>
      <c r="D11" s="104"/>
      <c r="E11" s="98" t="s">
        <v>225</v>
      </c>
      <c r="F11" s="104"/>
      <c r="G11" s="47" t="s">
        <v>8</v>
      </c>
      <c r="H11" s="47" t="s">
        <v>226</v>
      </c>
      <c r="I11" s="16"/>
      <c r="J11" s="47" t="s">
        <v>220</v>
      </c>
      <c r="K11" s="47" t="s">
        <v>223</v>
      </c>
      <c r="L11" s="98" t="s">
        <v>224</v>
      </c>
      <c r="M11" s="123"/>
      <c r="N11" s="98" t="s">
        <v>225</v>
      </c>
      <c r="O11" s="104"/>
      <c r="P11" s="47" t="s">
        <v>8</v>
      </c>
      <c r="Q11" s="47" t="s">
        <v>226</v>
      </c>
    </row>
    <row r="12" spans="1:17" ht="12.75">
      <c r="A12" s="48" t="s">
        <v>221</v>
      </c>
      <c r="B12" s="48" t="s">
        <v>70</v>
      </c>
      <c r="C12" s="99" t="s">
        <v>212</v>
      </c>
      <c r="D12" s="105"/>
      <c r="E12" s="99" t="s">
        <v>212</v>
      </c>
      <c r="F12" s="105"/>
      <c r="G12" s="48" t="s">
        <v>9</v>
      </c>
      <c r="H12" s="48" t="s">
        <v>212</v>
      </c>
      <c r="I12" s="16"/>
      <c r="J12" s="48" t="s">
        <v>221</v>
      </c>
      <c r="K12" s="48" t="s">
        <v>70</v>
      </c>
      <c r="L12" s="99" t="s">
        <v>212</v>
      </c>
      <c r="M12" s="105"/>
      <c r="N12" s="16" t="s">
        <v>212</v>
      </c>
      <c r="O12" s="105"/>
      <c r="P12" s="48" t="s">
        <v>9</v>
      </c>
      <c r="Q12" s="48" t="s">
        <v>212</v>
      </c>
    </row>
    <row r="13" spans="1:17" ht="12.75">
      <c r="A13" s="49" t="s">
        <v>222</v>
      </c>
      <c r="B13" s="49" t="s">
        <v>212</v>
      </c>
      <c r="C13" s="100" t="s">
        <v>180</v>
      </c>
      <c r="D13" s="106"/>
      <c r="E13" s="100" t="s">
        <v>180</v>
      </c>
      <c r="F13" s="106"/>
      <c r="G13" s="49" t="s">
        <v>10</v>
      </c>
      <c r="H13" s="49" t="s">
        <v>180</v>
      </c>
      <c r="I13" s="16"/>
      <c r="J13" s="49" t="s">
        <v>222</v>
      </c>
      <c r="K13" s="49" t="s">
        <v>212</v>
      </c>
      <c r="L13" s="100" t="s">
        <v>180</v>
      </c>
      <c r="M13" s="124"/>
      <c r="N13" s="100" t="s">
        <v>180</v>
      </c>
      <c r="O13" s="106"/>
      <c r="P13" s="49" t="s">
        <v>10</v>
      </c>
      <c r="Q13" s="49" t="s">
        <v>180</v>
      </c>
    </row>
    <row r="14" spans="1:17" ht="12.75">
      <c r="A14" s="77" t="s">
        <v>198</v>
      </c>
      <c r="B14" s="18" t="s">
        <v>201</v>
      </c>
      <c r="C14" s="132">
        <v>17.66</v>
      </c>
      <c r="D14" s="125" t="s">
        <v>137</v>
      </c>
      <c r="E14" s="120">
        <v>6</v>
      </c>
      <c r="F14" s="125"/>
      <c r="G14" s="79">
        <f>C14+E14</f>
        <v>23.66</v>
      </c>
      <c r="H14" s="147">
        <v>5.91</v>
      </c>
      <c r="I14" s="5"/>
      <c r="J14" s="18" t="s">
        <v>206</v>
      </c>
      <c r="K14" s="18" t="s">
        <v>201</v>
      </c>
      <c r="L14" s="82">
        <v>68.06</v>
      </c>
      <c r="M14" s="125" t="s">
        <v>137</v>
      </c>
      <c r="N14" s="120">
        <f>E14</f>
        <v>6</v>
      </c>
      <c r="O14" s="125"/>
      <c r="P14" s="79">
        <f>L14+N14</f>
        <v>74.06</v>
      </c>
      <c r="Q14" s="147">
        <f>H14</f>
        <v>5.91</v>
      </c>
    </row>
    <row r="15" spans="1:17" ht="12.75">
      <c r="A15" s="77" t="s">
        <v>198</v>
      </c>
      <c r="B15" s="18" t="s">
        <v>202</v>
      </c>
      <c r="C15" s="90">
        <f>C14+0.75</f>
        <v>18.41</v>
      </c>
      <c r="D15" s="125" t="s">
        <v>137</v>
      </c>
      <c r="E15" s="138">
        <f aca="true" t="shared" si="0" ref="E15:E21">E14</f>
        <v>6</v>
      </c>
      <c r="F15" s="125"/>
      <c r="G15" s="94">
        <f aca="true" t="shared" si="1" ref="G15:G21">C15+E15</f>
        <v>24.41</v>
      </c>
      <c r="H15" s="148">
        <f aca="true" t="shared" si="2" ref="H15:H21">H14</f>
        <v>5.91</v>
      </c>
      <c r="I15" s="5"/>
      <c r="J15" s="18" t="s">
        <v>206</v>
      </c>
      <c r="K15" s="18" t="s">
        <v>202</v>
      </c>
      <c r="L15" s="90">
        <f>L14+0.75</f>
        <v>68.81</v>
      </c>
      <c r="M15" s="125" t="s">
        <v>137</v>
      </c>
      <c r="N15" s="138">
        <f>N14</f>
        <v>6</v>
      </c>
      <c r="O15" s="125"/>
      <c r="P15" s="94">
        <f>L15+N15</f>
        <v>74.81</v>
      </c>
      <c r="Q15" s="147">
        <f>Q14</f>
        <v>5.91</v>
      </c>
    </row>
    <row r="16" spans="1:17" ht="12.75">
      <c r="A16" s="18" t="s">
        <v>199</v>
      </c>
      <c r="B16" s="18" t="s">
        <v>201</v>
      </c>
      <c r="C16" s="90">
        <v>27.77</v>
      </c>
      <c r="D16" s="125" t="s">
        <v>137</v>
      </c>
      <c r="E16" s="138">
        <f t="shared" si="0"/>
        <v>6</v>
      </c>
      <c r="F16" s="125"/>
      <c r="G16" s="94">
        <f t="shared" si="1"/>
        <v>33.769999999999996</v>
      </c>
      <c r="H16" s="148">
        <f t="shared" si="2"/>
        <v>5.91</v>
      </c>
      <c r="I16" s="5"/>
      <c r="J16" s="18" t="s">
        <v>207</v>
      </c>
      <c r="K16" s="18" t="s">
        <v>201</v>
      </c>
      <c r="L16" s="90">
        <v>81.15</v>
      </c>
      <c r="M16" s="125" t="s">
        <v>137</v>
      </c>
      <c r="N16" s="138">
        <f>N15</f>
        <v>6</v>
      </c>
      <c r="O16" s="125"/>
      <c r="P16" s="94">
        <f>L16+N16</f>
        <v>87.15</v>
      </c>
      <c r="Q16" s="147">
        <f>Q14</f>
        <v>5.91</v>
      </c>
    </row>
    <row r="17" spans="1:17" ht="12.75">
      <c r="A17" s="18" t="s">
        <v>199</v>
      </c>
      <c r="B17" s="18" t="s">
        <v>202</v>
      </c>
      <c r="C17" s="90">
        <f>C16+0.75</f>
        <v>28.52</v>
      </c>
      <c r="D17" s="125" t="s">
        <v>137</v>
      </c>
      <c r="E17" s="138">
        <f t="shared" si="0"/>
        <v>6</v>
      </c>
      <c r="F17" s="125"/>
      <c r="G17" s="94">
        <f t="shared" si="1"/>
        <v>34.519999999999996</v>
      </c>
      <c r="H17" s="148">
        <f t="shared" si="2"/>
        <v>5.91</v>
      </c>
      <c r="I17" s="5"/>
      <c r="J17" s="18" t="s">
        <v>207</v>
      </c>
      <c r="K17" s="18" t="s">
        <v>202</v>
      </c>
      <c r="L17" s="90">
        <f>L16+0.75</f>
        <v>81.9</v>
      </c>
      <c r="M17" s="125" t="s">
        <v>137</v>
      </c>
      <c r="N17" s="138">
        <f>N16</f>
        <v>6</v>
      </c>
      <c r="O17" s="125"/>
      <c r="P17" s="94">
        <f>L17+N17</f>
        <v>87.9</v>
      </c>
      <c r="Q17" s="147">
        <f>Q14</f>
        <v>5.91</v>
      </c>
    </row>
    <row r="18" spans="1:17" ht="12.75">
      <c r="A18" s="18" t="s">
        <v>200</v>
      </c>
      <c r="B18" s="18" t="s">
        <v>201</v>
      </c>
      <c r="C18" s="90">
        <v>40.84</v>
      </c>
      <c r="D18" s="125" t="s">
        <v>137</v>
      </c>
      <c r="E18" s="138">
        <f t="shared" si="0"/>
        <v>6</v>
      </c>
      <c r="F18" s="125"/>
      <c r="G18" s="94">
        <f t="shared" si="1"/>
        <v>46.84</v>
      </c>
      <c r="H18" s="148">
        <f t="shared" si="2"/>
        <v>5.91</v>
      </c>
      <c r="I18" s="5"/>
      <c r="J18" s="140" t="s">
        <v>57</v>
      </c>
      <c r="K18" s="18"/>
      <c r="L18" s="142">
        <v>9</v>
      </c>
      <c r="M18" s="17"/>
      <c r="N18" s="30"/>
      <c r="O18" s="17"/>
      <c r="P18" s="18"/>
      <c r="Q18" s="18"/>
    </row>
    <row r="19" spans="1:17" ht="12.75">
      <c r="A19" s="18" t="s">
        <v>200</v>
      </c>
      <c r="B19" s="18" t="s">
        <v>202</v>
      </c>
      <c r="C19" s="103">
        <f>C18+0.75</f>
        <v>41.59</v>
      </c>
      <c r="D19" s="125" t="s">
        <v>137</v>
      </c>
      <c r="E19" s="138">
        <f t="shared" si="0"/>
        <v>6</v>
      </c>
      <c r="F19" s="125"/>
      <c r="G19" s="94">
        <f t="shared" si="1"/>
        <v>47.59</v>
      </c>
      <c r="H19" s="148">
        <f t="shared" si="2"/>
        <v>5.91</v>
      </c>
      <c r="I19" s="5"/>
      <c r="J19" s="18"/>
      <c r="K19" s="18"/>
      <c r="L19" s="30"/>
      <c r="M19" s="17"/>
      <c r="N19" s="30"/>
      <c r="O19" s="17"/>
      <c r="P19" s="18"/>
      <c r="Q19" s="18"/>
    </row>
    <row r="20" spans="1:17" ht="12.75">
      <c r="A20" s="18" t="s">
        <v>205</v>
      </c>
      <c r="B20" s="18" t="s">
        <v>201</v>
      </c>
      <c r="C20" s="90">
        <v>54.07</v>
      </c>
      <c r="D20" s="125" t="s">
        <v>137</v>
      </c>
      <c r="E20" s="138">
        <f t="shared" si="0"/>
        <v>6</v>
      </c>
      <c r="F20" s="125"/>
      <c r="G20" s="94">
        <f t="shared" si="1"/>
        <v>60.07</v>
      </c>
      <c r="H20" s="148">
        <f t="shared" si="2"/>
        <v>5.91</v>
      </c>
      <c r="I20" s="5"/>
      <c r="J20" s="18"/>
      <c r="K20" s="18"/>
      <c r="L20" s="30" t="s">
        <v>178</v>
      </c>
      <c r="M20" s="17"/>
      <c r="N20" s="30" t="s">
        <v>178</v>
      </c>
      <c r="O20" s="17"/>
      <c r="P20" s="18"/>
      <c r="Q20" s="18"/>
    </row>
    <row r="21" spans="1:17" ht="12.75">
      <c r="A21" s="18" t="s">
        <v>205</v>
      </c>
      <c r="B21" s="18" t="s">
        <v>202</v>
      </c>
      <c r="C21" s="90">
        <f>C20+0.75</f>
        <v>54.82</v>
      </c>
      <c r="D21" s="125" t="s">
        <v>137</v>
      </c>
      <c r="E21" s="138">
        <f t="shared" si="0"/>
        <v>6</v>
      </c>
      <c r="F21" s="125"/>
      <c r="G21" s="94">
        <f t="shared" si="1"/>
        <v>60.82</v>
      </c>
      <c r="H21" s="148">
        <f t="shared" si="2"/>
        <v>5.91</v>
      </c>
      <c r="I21" s="5"/>
      <c r="J21" s="18"/>
      <c r="K21" s="18"/>
      <c r="L21" s="30"/>
      <c r="M21" s="17"/>
      <c r="N21" s="30"/>
      <c r="O21" s="17"/>
      <c r="P21" s="18"/>
      <c r="Q21" s="18"/>
    </row>
    <row r="22" spans="1:17" ht="12.75">
      <c r="A22" s="18" t="s">
        <v>178</v>
      </c>
      <c r="B22" s="18" t="s">
        <v>178</v>
      </c>
      <c r="C22" s="30" t="s">
        <v>178</v>
      </c>
      <c r="D22" s="17"/>
      <c r="E22" s="30" t="s">
        <v>178</v>
      </c>
      <c r="F22" s="17"/>
      <c r="G22" s="18" t="s">
        <v>178</v>
      </c>
      <c r="H22" s="80" t="s">
        <v>178</v>
      </c>
      <c r="I22" s="5"/>
      <c r="J22" s="18"/>
      <c r="K22" s="18"/>
      <c r="L22" s="30"/>
      <c r="M22" s="17"/>
      <c r="N22" s="30"/>
      <c r="O22" s="17"/>
      <c r="P22" s="18"/>
      <c r="Q22" s="18"/>
    </row>
    <row r="23" spans="1:17" ht="12.75">
      <c r="A23" s="18" t="s">
        <v>178</v>
      </c>
      <c r="B23" s="18" t="s">
        <v>178</v>
      </c>
      <c r="C23" s="109" t="s">
        <v>178</v>
      </c>
      <c r="D23" s="110"/>
      <c r="E23" s="109" t="s">
        <v>178</v>
      </c>
      <c r="F23" s="110"/>
      <c r="G23" s="85" t="s">
        <v>178</v>
      </c>
      <c r="H23" s="80" t="s">
        <v>178</v>
      </c>
      <c r="I23" s="20"/>
      <c r="J23" s="50"/>
      <c r="K23" s="50"/>
      <c r="L23" s="108"/>
      <c r="M23" s="67"/>
      <c r="N23" s="108"/>
      <c r="O23" s="67"/>
      <c r="P23" s="50"/>
      <c r="Q23" s="50"/>
    </row>
    <row r="24" spans="1:17" ht="12.75">
      <c r="A24" s="18"/>
      <c r="B24" s="18"/>
      <c r="C24" s="30"/>
      <c r="D24" s="17"/>
      <c r="E24" s="30"/>
      <c r="F24" s="17"/>
      <c r="G24" s="18"/>
      <c r="H24" s="18"/>
      <c r="I24" s="5"/>
      <c r="J24" s="18"/>
      <c r="K24" s="18"/>
      <c r="L24" s="30"/>
      <c r="M24" s="17"/>
      <c r="N24" s="30"/>
      <c r="O24" s="17"/>
      <c r="P24" s="18"/>
      <c r="Q24" s="18"/>
    </row>
    <row r="25" spans="1:17" ht="12.75">
      <c r="A25" s="54" t="s">
        <v>64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52" t="s">
        <v>228</v>
      </c>
      <c r="D26" s="5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52" t="s">
        <v>208</v>
      </c>
      <c r="D27" s="5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52"/>
      <c r="D28" s="5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52"/>
      <c r="D29" s="5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151</v>
      </c>
      <c r="B31" t="s">
        <v>296</v>
      </c>
      <c r="J31" s="20"/>
      <c r="K31" s="20"/>
      <c r="L31" s="20"/>
      <c r="M31" s="20"/>
      <c r="N31" s="20"/>
      <c r="O31" s="20"/>
      <c r="P31" s="20"/>
      <c r="Q31" s="28"/>
    </row>
    <row r="32" spans="1:17" ht="12.75">
      <c r="A32" s="29"/>
      <c r="B32" s="22" t="s">
        <v>140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41" t="s">
        <v>261</v>
      </c>
      <c r="B33" s="22" t="s">
        <v>152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9"/>
      <c r="B34" s="22" t="s">
        <v>141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41" t="s">
        <v>262</v>
      </c>
      <c r="B35" s="57" t="s">
        <v>153</v>
      </c>
      <c r="C35" s="20"/>
      <c r="D35" s="20"/>
      <c r="E35" s="20"/>
      <c r="F35" s="20"/>
      <c r="G35" s="20"/>
      <c r="H35" s="20"/>
      <c r="I35" s="20"/>
      <c r="J35" s="5"/>
      <c r="K35" s="5"/>
      <c r="L35" s="5"/>
      <c r="M35" s="5"/>
      <c r="N35" s="5"/>
      <c r="O35" s="5"/>
      <c r="P35" s="5"/>
      <c r="Q35" s="6"/>
    </row>
    <row r="36" spans="1:17" ht="12.75">
      <c r="A36" s="29"/>
      <c r="B36" s="22" t="s">
        <v>325</v>
      </c>
      <c r="C36" s="5"/>
      <c r="D36" s="5"/>
      <c r="E36" s="5"/>
      <c r="F36" s="5"/>
      <c r="G36" s="5"/>
      <c r="H36" s="5"/>
      <c r="I36" s="22"/>
      <c r="J36" s="5"/>
      <c r="K36" s="5"/>
      <c r="L36" s="5"/>
      <c r="M36" s="5"/>
      <c r="N36" s="5"/>
      <c r="O36" s="5"/>
      <c r="P36" s="5"/>
      <c r="Q36" s="6"/>
    </row>
    <row r="37" spans="1:17" ht="12.75">
      <c r="A37" s="29"/>
      <c r="B37" t="s">
        <v>154</v>
      </c>
      <c r="L37" s="11"/>
      <c r="M37" s="11"/>
      <c r="N37" s="11"/>
      <c r="O37" s="11"/>
      <c r="P37" s="5"/>
      <c r="Q37" s="6"/>
    </row>
    <row r="38" spans="1:17" ht="12.75">
      <c r="A38" s="29"/>
      <c r="B38" s="23"/>
      <c r="C38" s="5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  <c r="P38" s="5"/>
      <c r="Q38" s="6"/>
    </row>
    <row r="39" spans="1:17" ht="12.75">
      <c r="A39" s="29"/>
      <c r="B39" s="23"/>
      <c r="C39" s="5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  <c r="P39" s="5"/>
      <c r="Q39" s="6"/>
    </row>
    <row r="40" spans="1:17" s="276" customFormat="1" ht="12.75">
      <c r="A40" s="302" t="s">
        <v>321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03"/>
      <c r="O40" s="36"/>
      <c r="P40" s="36"/>
      <c r="Q40" s="275"/>
    </row>
    <row r="41" spans="1:17" ht="12.75">
      <c r="A41" s="29"/>
      <c r="B41" s="23"/>
      <c r="C41" s="5"/>
      <c r="D41" s="5"/>
      <c r="E41" s="5"/>
      <c r="F41" s="5"/>
      <c r="G41" s="5"/>
      <c r="H41" s="5"/>
      <c r="I41" s="23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6"/>
      <c r="Q44" s="53" t="s">
        <v>322</v>
      </c>
    </row>
    <row r="45" spans="1:17" ht="12.75">
      <c r="A45" s="4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6"/>
      <c r="Q45" s="6"/>
    </row>
    <row r="46" spans="1:17" ht="12.75">
      <c r="A46" s="33"/>
      <c r="B46" s="127"/>
      <c r="C46" s="127"/>
      <c r="D46" s="127"/>
      <c r="E46" s="127"/>
      <c r="F46" s="126"/>
      <c r="G46" s="126"/>
      <c r="H46" s="36"/>
      <c r="I46" s="126"/>
      <c r="J46" s="126"/>
      <c r="K46" s="126"/>
      <c r="L46" s="55"/>
      <c r="M46" s="5"/>
      <c r="N46" s="5"/>
      <c r="O46" s="5"/>
      <c r="P46" s="5"/>
      <c r="Q46" s="6"/>
    </row>
    <row r="47" spans="1:17" ht="12.75">
      <c r="A47" s="4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6"/>
      <c r="Q47" s="6"/>
    </row>
    <row r="48" spans="1:17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2.75">
      <c r="A49" s="4" t="s">
        <v>78</v>
      </c>
      <c r="B49" s="5" t="str">
        <f>+'Check Sheet'!$B$53</f>
        <v>Irmgard R Wilcox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 t="s">
        <v>77</v>
      </c>
      <c r="B51" s="129">
        <f>+'Check Sheet'!$B$55</f>
        <v>41288</v>
      </c>
      <c r="C51" s="8"/>
      <c r="D51" s="8"/>
      <c r="E51" s="8"/>
      <c r="F51" s="8"/>
      <c r="G51" s="8"/>
      <c r="H51" s="8"/>
      <c r="I51" s="8"/>
      <c r="J51" s="8"/>
      <c r="K51" s="8"/>
      <c r="L51" s="8" t="s">
        <v>326</v>
      </c>
      <c r="M51" s="74"/>
      <c r="N51" s="8"/>
      <c r="O51" s="8"/>
      <c r="P51" s="146"/>
      <c r="Q51" s="9"/>
    </row>
    <row r="52" spans="1:17" ht="12.75">
      <c r="A52" s="328" t="s">
        <v>69</v>
      </c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37"/>
      <c r="N52" s="337"/>
      <c r="O52" s="337"/>
      <c r="P52" s="329"/>
      <c r="Q52" s="330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4" t="s">
        <v>76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</sheetData>
  <sheetProtection/>
  <mergeCells count="2">
    <mergeCell ref="A52:Q52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2.8515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141" t="s">
        <v>316</v>
      </c>
      <c r="G2" s="5" t="s">
        <v>60</v>
      </c>
      <c r="H2" s="5"/>
      <c r="I2" s="43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74</v>
      </c>
      <c r="B4" s="5"/>
      <c r="C4" s="156" t="str">
        <f>'Item 105, pg 25'!C4</f>
        <v>American Disposal Co., Inc  G-87</v>
      </c>
      <c r="D4" s="5"/>
      <c r="E4" s="5"/>
      <c r="F4" s="5"/>
      <c r="G4" s="5"/>
      <c r="H4" s="5"/>
      <c r="I4" s="6"/>
    </row>
    <row r="5" spans="1:9" ht="12.75">
      <c r="A5" s="7" t="s">
        <v>75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34" t="s">
        <v>211</v>
      </c>
      <c r="B7" s="335"/>
      <c r="C7" s="335"/>
      <c r="D7" s="335"/>
      <c r="E7" s="335"/>
      <c r="F7" s="335"/>
      <c r="G7" s="335"/>
      <c r="H7" s="335"/>
      <c r="I7" s="28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258</v>
      </c>
      <c r="B9" s="5" t="s">
        <v>135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29" t="s">
        <v>230</v>
      </c>
      <c r="B12" s="22" t="s">
        <v>263</v>
      </c>
      <c r="C12" s="5"/>
      <c r="D12" s="5"/>
      <c r="E12" s="5"/>
      <c r="F12" s="5"/>
      <c r="G12" s="5"/>
      <c r="H12" s="5"/>
      <c r="I12" s="6"/>
    </row>
    <row r="13" spans="1:9" ht="12.75">
      <c r="A13" s="40"/>
      <c r="B13" s="22" t="s">
        <v>264</v>
      </c>
      <c r="C13" s="5"/>
      <c r="D13" s="5"/>
      <c r="E13" s="5"/>
      <c r="F13" s="5"/>
      <c r="G13" s="5"/>
      <c r="H13" s="5"/>
      <c r="I13" s="6"/>
    </row>
    <row r="14" spans="1:9" ht="12.75">
      <c r="A14" s="29"/>
      <c r="B14" s="22" t="s">
        <v>265</v>
      </c>
      <c r="C14" s="5"/>
      <c r="D14" s="5"/>
      <c r="E14" s="5"/>
      <c r="F14" s="5"/>
      <c r="G14" s="5"/>
      <c r="H14" s="5"/>
      <c r="I14" s="6"/>
    </row>
    <row r="15" spans="1:9" ht="12.75">
      <c r="A15" s="29"/>
      <c r="B15" s="22"/>
      <c r="C15" s="5"/>
      <c r="D15" s="5"/>
      <c r="E15" s="5"/>
      <c r="F15" s="5"/>
      <c r="G15" s="5"/>
      <c r="H15" s="5"/>
      <c r="I15" s="6"/>
    </row>
    <row r="16" spans="1:9" ht="12.75">
      <c r="A16" s="29" t="s">
        <v>232</v>
      </c>
      <c r="B16" s="22" t="s">
        <v>142</v>
      </c>
      <c r="C16" s="5"/>
      <c r="D16" s="5"/>
      <c r="E16" s="5"/>
      <c r="F16" s="5"/>
      <c r="G16" s="5"/>
      <c r="H16" s="5"/>
      <c r="I16" s="6"/>
    </row>
    <row r="17" spans="1:9" ht="12.75">
      <c r="A17" s="29"/>
      <c r="B17" s="22" t="s">
        <v>155</v>
      </c>
      <c r="C17" s="5"/>
      <c r="D17" s="5"/>
      <c r="E17" s="5"/>
      <c r="F17" s="5"/>
      <c r="G17" s="5"/>
      <c r="H17" s="5"/>
      <c r="I17" s="6"/>
    </row>
    <row r="18" spans="1:9" ht="12.75">
      <c r="A18" s="29"/>
      <c r="B18" s="164" t="s">
        <v>2</v>
      </c>
      <c r="C18" s="5"/>
      <c r="D18" s="5"/>
      <c r="E18" s="5"/>
      <c r="F18" s="5"/>
      <c r="G18" s="5"/>
      <c r="H18" s="5"/>
      <c r="I18" s="6"/>
    </row>
    <row r="19" spans="1:9" ht="12.75">
      <c r="A19" s="29"/>
      <c r="B19" s="164" t="s">
        <v>3</v>
      </c>
      <c r="C19" s="5"/>
      <c r="D19" s="5"/>
      <c r="E19" s="5"/>
      <c r="F19" s="5"/>
      <c r="G19" s="5"/>
      <c r="H19" s="5"/>
      <c r="I19" s="6"/>
    </row>
    <row r="20" spans="1:9" ht="12.75">
      <c r="A20" s="29"/>
      <c r="B20" s="22"/>
      <c r="C20" s="5"/>
      <c r="D20" s="5"/>
      <c r="E20" s="5"/>
      <c r="F20" s="5"/>
      <c r="G20" s="5"/>
      <c r="H20" s="5"/>
      <c r="I20" s="6"/>
    </row>
    <row r="21" spans="1:9" ht="12.75">
      <c r="A21" s="29" t="s">
        <v>235</v>
      </c>
      <c r="B21" s="22" t="s">
        <v>143</v>
      </c>
      <c r="C21" s="5"/>
      <c r="D21" s="5"/>
      <c r="E21" s="5"/>
      <c r="F21" s="5"/>
      <c r="G21" s="5"/>
      <c r="H21" s="5"/>
      <c r="I21" s="6"/>
    </row>
    <row r="22" spans="1:9" ht="12.75">
      <c r="A22" s="29"/>
      <c r="B22" s="22" t="s">
        <v>144</v>
      </c>
      <c r="C22" s="5"/>
      <c r="D22" s="5"/>
      <c r="E22" s="5"/>
      <c r="F22" s="5"/>
      <c r="G22" s="5"/>
      <c r="H22" s="5"/>
      <c r="I22" s="6"/>
    </row>
    <row r="23" spans="1:9" ht="12.75">
      <c r="A23" s="29"/>
      <c r="B23" s="22" t="s">
        <v>178</v>
      </c>
      <c r="C23" s="5"/>
      <c r="D23" s="5"/>
      <c r="E23" s="5"/>
      <c r="F23" s="5"/>
      <c r="G23" s="5"/>
      <c r="H23" s="5"/>
      <c r="I23" s="6"/>
    </row>
    <row r="24" spans="1:9" ht="12.75">
      <c r="A24" s="29"/>
      <c r="B24" s="22"/>
      <c r="C24" s="5"/>
      <c r="D24" s="34"/>
      <c r="E24" s="3"/>
      <c r="F24" s="34" t="s">
        <v>238</v>
      </c>
      <c r="G24" s="26"/>
      <c r="H24" s="5"/>
      <c r="I24" s="6"/>
    </row>
    <row r="25" spans="1:9" ht="12.75">
      <c r="A25" s="4"/>
      <c r="B25" s="5"/>
      <c r="C25" s="5"/>
      <c r="D25" s="7" t="s">
        <v>177</v>
      </c>
      <c r="F25" s="84" t="s">
        <v>266</v>
      </c>
      <c r="G25" s="27"/>
      <c r="H25" s="5"/>
      <c r="I25" s="6"/>
    </row>
    <row r="26" spans="1:9" ht="15" customHeight="1">
      <c r="A26" s="29"/>
      <c r="B26" s="23"/>
      <c r="C26" s="5"/>
      <c r="D26" s="42" t="s">
        <v>240</v>
      </c>
      <c r="E26" s="17"/>
      <c r="F26" s="132">
        <v>4.04</v>
      </c>
      <c r="G26" s="17" t="s">
        <v>137</v>
      </c>
      <c r="H26" s="5"/>
      <c r="I26" s="6"/>
    </row>
    <row r="27" spans="1:9" ht="15" customHeight="1">
      <c r="A27" s="29"/>
      <c r="B27" s="23"/>
      <c r="C27" s="5"/>
      <c r="D27" s="58" t="s">
        <v>241</v>
      </c>
      <c r="E27" s="17"/>
      <c r="F27" s="82">
        <f>F26</f>
        <v>4.04</v>
      </c>
      <c r="G27" s="17" t="s">
        <v>137</v>
      </c>
      <c r="H27" s="5"/>
      <c r="I27" s="6"/>
    </row>
    <row r="28" spans="1:9" ht="15" customHeight="1">
      <c r="A28" s="29"/>
      <c r="B28" s="23"/>
      <c r="C28" s="5"/>
      <c r="D28" s="58" t="s">
        <v>267</v>
      </c>
      <c r="E28" s="17"/>
      <c r="F28" s="82">
        <f>F26</f>
        <v>4.04</v>
      </c>
      <c r="G28" s="17" t="s">
        <v>137</v>
      </c>
      <c r="H28" s="5"/>
      <c r="I28" s="6"/>
    </row>
    <row r="29" spans="1:9" ht="15" customHeight="1">
      <c r="A29" s="4"/>
      <c r="B29" s="23"/>
      <c r="C29" s="5"/>
      <c r="D29" s="58" t="s">
        <v>156</v>
      </c>
      <c r="E29" s="17"/>
      <c r="F29" s="82">
        <v>1.9</v>
      </c>
      <c r="G29" s="17"/>
      <c r="H29" s="5"/>
      <c r="I29" s="6"/>
    </row>
    <row r="30" spans="1:9" ht="15" customHeight="1">
      <c r="A30" s="4"/>
      <c r="B30" s="23"/>
      <c r="C30" s="5"/>
      <c r="D30" s="58"/>
      <c r="E30" s="17"/>
      <c r="F30" s="30"/>
      <c r="G30" s="17"/>
      <c r="H30" s="5"/>
      <c r="I30" s="6"/>
    </row>
    <row r="31" spans="1:9" ht="15" customHeight="1">
      <c r="A31" s="4"/>
      <c r="B31" s="23"/>
      <c r="C31" s="5"/>
      <c r="D31" s="58" t="s">
        <v>243</v>
      </c>
      <c r="E31" s="17"/>
      <c r="F31" s="95" t="s">
        <v>185</v>
      </c>
      <c r="G31" s="17"/>
      <c r="H31" s="5"/>
      <c r="I31" s="6"/>
    </row>
    <row r="32" spans="1:9" ht="12.75">
      <c r="A32" s="4"/>
      <c r="B32" s="5"/>
      <c r="C32" s="5"/>
      <c r="D32" s="20"/>
      <c r="E32" s="20"/>
      <c r="F32" s="20"/>
      <c r="G32" s="5"/>
      <c r="H32" s="5"/>
      <c r="I32" s="6"/>
    </row>
    <row r="33" spans="1:9" ht="12.75">
      <c r="A33" s="4" t="s">
        <v>246</v>
      </c>
      <c r="B33" s="22" t="s">
        <v>247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55" t="s">
        <v>327</v>
      </c>
      <c r="C34" s="5"/>
      <c r="D34" s="5"/>
      <c r="E34" s="5"/>
      <c r="F34" s="5"/>
      <c r="G34" s="5"/>
      <c r="H34" s="5"/>
      <c r="I34" s="6"/>
    </row>
    <row r="35" spans="1:9" ht="12.75">
      <c r="A35" s="4"/>
      <c r="B35" s="22" t="s">
        <v>248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2" t="s">
        <v>145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78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77</v>
      </c>
      <c r="B50" s="129">
        <f>+'Check Sheet'!$B$55</f>
        <v>41288</v>
      </c>
      <c r="C50" s="8"/>
      <c r="D50" s="8"/>
      <c r="E50" s="8"/>
      <c r="F50" s="8"/>
      <c r="G50" s="8"/>
      <c r="H50" s="74" t="s">
        <v>71</v>
      </c>
      <c r="I50" s="144">
        <f>'Item 100, pg 22'!J54</f>
        <v>41334</v>
      </c>
      <c r="J50" s="4"/>
    </row>
    <row r="51" spans="1:9" ht="12.75">
      <c r="A51" s="328" t="s">
        <v>69</v>
      </c>
      <c r="B51" s="329"/>
      <c r="C51" s="329"/>
      <c r="D51" s="329"/>
      <c r="E51" s="329"/>
      <c r="F51" s="329"/>
      <c r="G51" s="329"/>
      <c r="H51" s="329"/>
      <c r="I51" s="311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76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8.00390625" style="0" customWidth="1"/>
    <col min="5" max="5" width="10.28125" style="0" customWidth="1"/>
    <col min="6" max="6" width="9.7109375" style="0" customWidth="1"/>
    <col min="7" max="7" width="13.7109375" style="0" customWidth="1"/>
    <col min="8" max="8" width="9.421875" style="0" customWidth="1"/>
    <col min="9" max="9" width="9.7109375" style="0" customWidth="1"/>
    <col min="10" max="10" width="13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323</v>
      </c>
      <c r="H2" s="327" t="s">
        <v>73</v>
      </c>
      <c r="I2" s="327"/>
      <c r="J2" s="27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74</v>
      </c>
      <c r="B4" s="5"/>
      <c r="C4" s="156" t="str">
        <f>'Item 105, Pg 26'!C4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34" t="s">
        <v>186</v>
      </c>
      <c r="B7" s="335"/>
      <c r="C7" s="335"/>
      <c r="D7" s="335"/>
      <c r="E7" s="335"/>
      <c r="F7" s="335"/>
      <c r="G7" s="335"/>
      <c r="H7" s="33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2" t="s">
        <v>178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187</v>
      </c>
      <c r="B10" s="22"/>
      <c r="C10" s="5"/>
      <c r="D10" s="5"/>
      <c r="E10" s="5"/>
      <c r="F10" s="5"/>
      <c r="G10" s="5"/>
      <c r="H10" s="5"/>
      <c r="I10" s="5"/>
      <c r="J10" s="6"/>
    </row>
    <row r="11" spans="1:10" ht="12.75">
      <c r="A11" s="41" t="s">
        <v>188</v>
      </c>
      <c r="C11" s="20"/>
      <c r="D11" s="20"/>
      <c r="E11" s="20"/>
      <c r="F11" s="20"/>
      <c r="G11" s="20"/>
      <c r="H11" s="20"/>
      <c r="I11" s="20"/>
      <c r="J11" s="28"/>
    </row>
    <row r="12" spans="1:10" ht="12.75">
      <c r="A12" s="4"/>
      <c r="B12" s="22" t="s">
        <v>178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2"/>
      <c r="C14" s="1"/>
      <c r="D14" s="3"/>
      <c r="E14" s="343" t="s">
        <v>178</v>
      </c>
      <c r="F14" s="310"/>
      <c r="G14" s="343" t="s">
        <v>191</v>
      </c>
      <c r="H14" s="310"/>
      <c r="I14" s="5"/>
      <c r="J14" s="6"/>
    </row>
    <row r="15" spans="1:10" ht="12.75">
      <c r="A15" s="4"/>
      <c r="B15" s="22"/>
      <c r="C15" s="4"/>
      <c r="D15" s="6"/>
      <c r="E15" s="343" t="s">
        <v>238</v>
      </c>
      <c r="F15" s="310"/>
      <c r="G15" s="29" t="s">
        <v>192</v>
      </c>
      <c r="H15" s="15"/>
      <c r="I15" s="5"/>
      <c r="J15" s="6"/>
    </row>
    <row r="16" spans="1:10" ht="12.75">
      <c r="A16" s="4"/>
      <c r="B16" s="22"/>
      <c r="C16" s="341" t="s">
        <v>177</v>
      </c>
      <c r="D16" s="342"/>
      <c r="E16" s="341" t="s">
        <v>189</v>
      </c>
      <c r="F16" s="342"/>
      <c r="G16" s="341" t="s">
        <v>193</v>
      </c>
      <c r="H16" s="342"/>
      <c r="I16" s="5"/>
      <c r="J16" s="6"/>
    </row>
    <row r="17" spans="1:10" ht="12.75">
      <c r="A17" s="4"/>
      <c r="B17" s="22"/>
      <c r="C17" s="30" t="s">
        <v>240</v>
      </c>
      <c r="D17" s="17"/>
      <c r="E17" s="133">
        <v>9.72</v>
      </c>
      <c r="F17" s="17" t="s">
        <v>137</v>
      </c>
      <c r="G17" s="133">
        <v>3.72</v>
      </c>
      <c r="H17" s="17" t="s">
        <v>137</v>
      </c>
      <c r="I17" s="5"/>
      <c r="J17" s="6"/>
    </row>
    <row r="18" spans="1:10" ht="12.75">
      <c r="A18" s="4"/>
      <c r="B18" s="5"/>
      <c r="C18" s="30" t="s">
        <v>178</v>
      </c>
      <c r="D18" s="17" t="s">
        <v>178</v>
      </c>
      <c r="E18" s="81" t="s">
        <v>178</v>
      </c>
      <c r="F18" s="17"/>
      <c r="G18" s="81" t="s">
        <v>178</v>
      </c>
      <c r="H18" s="17"/>
      <c r="I18" s="5"/>
      <c r="J18" s="6"/>
    </row>
    <row r="19" spans="1:10" ht="12.75">
      <c r="A19" s="4"/>
      <c r="B19" s="5"/>
      <c r="C19" s="30" t="s">
        <v>178</v>
      </c>
      <c r="D19" s="17"/>
      <c r="E19" s="81" t="s">
        <v>178</v>
      </c>
      <c r="F19" s="17"/>
      <c r="G19" s="81" t="s">
        <v>178</v>
      </c>
      <c r="H19" s="17"/>
      <c r="I19" s="5"/>
      <c r="J19" s="6"/>
    </row>
    <row r="20" spans="1:10" ht="12.75">
      <c r="A20" s="4"/>
      <c r="B20" s="5"/>
      <c r="C20" s="56" t="s">
        <v>178</v>
      </c>
      <c r="D20" s="17"/>
      <c r="E20" s="30" t="s">
        <v>178</v>
      </c>
      <c r="F20" s="17"/>
      <c r="G20" s="30" t="s">
        <v>178</v>
      </c>
      <c r="H20" s="17"/>
      <c r="I20" s="5"/>
      <c r="J20" s="6"/>
    </row>
    <row r="21" spans="1:10" ht="12.75">
      <c r="A21" s="4"/>
      <c r="B21" s="5"/>
      <c r="C21" s="56" t="s">
        <v>178</v>
      </c>
      <c r="D21" s="17"/>
      <c r="E21" s="30" t="s">
        <v>178</v>
      </c>
      <c r="F21" s="17"/>
      <c r="G21" s="30" t="s">
        <v>178</v>
      </c>
      <c r="H21" s="17"/>
      <c r="I21" s="5"/>
      <c r="J21" s="6"/>
    </row>
    <row r="22" spans="1:10" ht="12.75">
      <c r="A22" s="4"/>
      <c r="B22" s="5"/>
      <c r="C22" s="56" t="s">
        <v>178</v>
      </c>
      <c r="D22" s="17"/>
      <c r="E22" s="81" t="s">
        <v>178</v>
      </c>
      <c r="F22" s="17"/>
      <c r="G22" s="81" t="s">
        <v>190</v>
      </c>
      <c r="H22" s="17"/>
      <c r="I22" s="5"/>
      <c r="J22" s="6"/>
    </row>
    <row r="23" spans="1:10" ht="12.75">
      <c r="A23" s="4"/>
      <c r="B23" s="5"/>
      <c r="C23" s="56" t="s">
        <v>178</v>
      </c>
      <c r="D23" s="17"/>
      <c r="E23" s="88" t="s">
        <v>178</v>
      </c>
      <c r="F23" s="17"/>
      <c r="G23" s="88" t="s">
        <v>178</v>
      </c>
      <c r="H23" s="17"/>
      <c r="I23" s="5"/>
      <c r="J23" s="6"/>
    </row>
    <row r="24" spans="1:10" ht="12.75">
      <c r="A24" s="4"/>
      <c r="B24" s="5"/>
      <c r="C24" s="56" t="s">
        <v>178</v>
      </c>
      <c r="D24" s="17"/>
      <c r="E24" s="30" t="s">
        <v>178</v>
      </c>
      <c r="F24" s="17"/>
      <c r="G24" s="30" t="s">
        <v>178</v>
      </c>
      <c r="H24" s="17"/>
      <c r="I24" s="5"/>
      <c r="J24" s="6"/>
    </row>
    <row r="25" spans="1:10" ht="12.75">
      <c r="A25" s="21"/>
      <c r="B25" s="20"/>
      <c r="C25" s="20"/>
      <c r="D25" s="20"/>
      <c r="E25" s="20"/>
      <c r="F25" s="20"/>
      <c r="G25" s="20"/>
      <c r="H25" s="20"/>
      <c r="I25" s="20"/>
      <c r="J25" s="28"/>
    </row>
    <row r="26" spans="1:10" ht="12.75">
      <c r="A26" s="4" t="s">
        <v>178</v>
      </c>
      <c r="B26" s="22" t="s">
        <v>178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89" t="s">
        <v>194</v>
      </c>
      <c r="H27" s="5"/>
      <c r="I27" s="5"/>
      <c r="J27" s="6"/>
    </row>
    <row r="28" spans="1:10" ht="12.75">
      <c r="A28" s="4"/>
      <c r="B28" s="22" t="s">
        <v>178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2" t="s">
        <v>178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2" t="s">
        <v>334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328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154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7" s="264" customFormat="1" ht="12">
      <c r="A36" s="302" t="s">
        <v>321</v>
      </c>
      <c r="B36" s="256"/>
      <c r="C36" s="256"/>
      <c r="D36" s="256"/>
      <c r="E36" s="256"/>
      <c r="F36" s="256"/>
      <c r="G36" s="256"/>
      <c r="H36" s="256"/>
      <c r="I36" s="256"/>
      <c r="J36" s="262"/>
      <c r="K36" s="256"/>
      <c r="L36" s="256"/>
      <c r="M36" s="256"/>
      <c r="N36" s="263"/>
      <c r="O36" s="256"/>
      <c r="P36" s="256"/>
      <c r="Q36" s="262"/>
    </row>
    <row r="37" spans="1:10" ht="12.75">
      <c r="A37" s="4"/>
      <c r="B37" s="5"/>
      <c r="C37" s="5"/>
      <c r="D37" s="20"/>
      <c r="E37" s="20"/>
      <c r="F37" s="20"/>
      <c r="G37" s="20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3" t="s">
        <v>322</v>
      </c>
      <c r="K41" s="5"/>
      <c r="L41" s="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78</v>
      </c>
      <c r="B44" s="5" t="str">
        <f>+'Check Sheet'!$B$53</f>
        <v>Irmgard R Wilcox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77</v>
      </c>
      <c r="B46" s="129">
        <f>+'Check Sheet'!$B$55</f>
        <v>41288</v>
      </c>
      <c r="C46" s="8"/>
      <c r="D46" s="8"/>
      <c r="E46" s="8"/>
      <c r="F46" s="8"/>
      <c r="G46" s="8"/>
      <c r="H46" s="8" t="s">
        <v>313</v>
      </c>
      <c r="I46" s="8"/>
      <c r="J46" s="128">
        <f>'Item 105, Pg 26'!I50</f>
        <v>41334</v>
      </c>
    </row>
    <row r="47" spans="1:10" ht="12.75">
      <c r="A47" s="328" t="s">
        <v>69</v>
      </c>
      <c r="B47" s="329"/>
      <c r="C47" s="329"/>
      <c r="D47" s="329"/>
      <c r="E47" s="329"/>
      <c r="F47" s="329"/>
      <c r="G47" s="329"/>
      <c r="H47" s="329"/>
      <c r="I47" s="329"/>
      <c r="J47" s="330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76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H2:I2"/>
    <mergeCell ref="A47:J47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210" customWidth="1"/>
    <col min="2" max="2" width="16.57421875" style="210" customWidth="1"/>
    <col min="3" max="3" width="1.8515625" style="210" customWidth="1"/>
    <col min="4" max="4" width="8.28125" style="210" customWidth="1"/>
    <col min="5" max="5" width="3.140625" style="210" customWidth="1"/>
    <col min="6" max="6" width="8.8515625" style="210" customWidth="1"/>
    <col min="7" max="7" width="2.8515625" style="210" customWidth="1"/>
    <col min="8" max="8" width="9.00390625" style="210" customWidth="1"/>
    <col min="9" max="9" width="3.28125" style="210" customWidth="1"/>
    <col min="10" max="10" width="8.7109375" style="210" customWidth="1"/>
    <col min="11" max="11" width="2.57421875" style="210" customWidth="1"/>
    <col min="12" max="12" width="10.421875" style="210" customWidth="1"/>
    <col min="13" max="13" width="4.57421875" style="210" customWidth="1"/>
    <col min="14" max="14" width="12.00390625" style="210" customWidth="1"/>
    <col min="15" max="15" width="3.28125" style="210" customWidth="1"/>
    <col min="16" max="16384" width="9.140625" style="210" customWidth="1"/>
  </cols>
  <sheetData>
    <row r="1" spans="1:15" ht="12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</row>
    <row r="2" spans="1:15" ht="12">
      <c r="A2" s="211" t="s">
        <v>72</v>
      </c>
      <c r="B2" s="212">
        <f>'Check Sheet'!$B$2</f>
        <v>25</v>
      </c>
      <c r="C2" s="213"/>
      <c r="D2" s="213" t="str">
        <f>'Check Sheet'!$C$2</f>
        <v> </v>
      </c>
      <c r="E2" s="213"/>
      <c r="F2" s="213"/>
      <c r="G2" s="213"/>
      <c r="H2" s="213"/>
      <c r="I2" s="213"/>
      <c r="J2" s="214" t="s">
        <v>323</v>
      </c>
      <c r="K2" s="213" t="s">
        <v>61</v>
      </c>
      <c r="L2" s="213"/>
      <c r="M2" s="215"/>
      <c r="N2" s="216">
        <v>28</v>
      </c>
      <c r="O2" s="217" t="s">
        <v>178</v>
      </c>
    </row>
    <row r="3" spans="1:15" ht="12">
      <c r="A3" s="211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8"/>
    </row>
    <row r="4" spans="1:15" ht="12">
      <c r="A4" s="211" t="s">
        <v>74</v>
      </c>
      <c r="B4" s="213"/>
      <c r="C4" s="219"/>
      <c r="D4" s="219" t="str">
        <f>'Item 105, pg 27'!C4</f>
        <v>American Disposal Co., Inc  G-87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8"/>
    </row>
    <row r="5" spans="1:15" ht="12">
      <c r="A5" s="220" t="s">
        <v>75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2"/>
    </row>
    <row r="6" spans="1:15" ht="12">
      <c r="A6" s="211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8"/>
    </row>
    <row r="7" spans="1:15" ht="12">
      <c r="A7" s="320" t="s">
        <v>195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6"/>
    </row>
    <row r="8" spans="1:15" ht="12">
      <c r="A8" s="307" t="s">
        <v>23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9"/>
    </row>
    <row r="9" spans="1:15" ht="12">
      <c r="A9" s="307" t="s">
        <v>24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9"/>
    </row>
    <row r="10" spans="1:15" ht="12">
      <c r="A10" s="211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8"/>
    </row>
    <row r="11" spans="1:15" ht="12">
      <c r="A11" s="211" t="s">
        <v>138</v>
      </c>
      <c r="B11" s="225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8"/>
    </row>
    <row r="12" spans="1:15" ht="12">
      <c r="A12" s="211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8"/>
    </row>
    <row r="13" spans="1:15" ht="12">
      <c r="A13" s="211"/>
      <c r="B13" s="226"/>
      <c r="C13" s="215"/>
      <c r="D13" s="312" t="s">
        <v>25</v>
      </c>
      <c r="E13" s="313"/>
      <c r="F13" s="314"/>
      <c r="G13" s="314"/>
      <c r="H13" s="314"/>
      <c r="I13" s="313"/>
      <c r="J13" s="314"/>
      <c r="K13" s="313"/>
      <c r="L13" s="314"/>
      <c r="M13" s="313"/>
      <c r="N13" s="313"/>
      <c r="O13" s="315"/>
    </row>
    <row r="14" spans="1:15" ht="12">
      <c r="A14" s="229" t="s">
        <v>35</v>
      </c>
      <c r="B14" s="230"/>
      <c r="C14" s="231"/>
      <c r="D14" s="220" t="s">
        <v>249</v>
      </c>
      <c r="E14" s="232"/>
      <c r="F14" s="221" t="s">
        <v>250</v>
      </c>
      <c r="G14" s="232"/>
      <c r="H14" s="221" t="s">
        <v>251</v>
      </c>
      <c r="I14" s="232"/>
      <c r="J14" s="221" t="s">
        <v>252</v>
      </c>
      <c r="K14" s="232"/>
      <c r="L14" s="233" t="s">
        <v>253</v>
      </c>
      <c r="M14" s="232"/>
      <c r="N14" s="233"/>
      <c r="O14" s="232"/>
    </row>
    <row r="15" spans="1:15" ht="12">
      <c r="A15" s="234" t="s">
        <v>26</v>
      </c>
      <c r="B15" s="235"/>
      <c r="C15" s="232"/>
      <c r="D15" s="227" t="s">
        <v>109</v>
      </c>
      <c r="E15" s="222" t="s">
        <v>178</v>
      </c>
      <c r="F15" s="228" t="s">
        <v>109</v>
      </c>
      <c r="G15" s="217" t="s">
        <v>178</v>
      </c>
      <c r="H15" s="228" t="s">
        <v>109</v>
      </c>
      <c r="I15" s="236" t="s">
        <v>178</v>
      </c>
      <c r="J15" s="228" t="s">
        <v>109</v>
      </c>
      <c r="K15" s="236"/>
      <c r="L15" s="228" t="s">
        <v>109</v>
      </c>
      <c r="M15" s="236"/>
      <c r="N15" s="228"/>
      <c r="O15" s="232"/>
    </row>
    <row r="16" spans="1:15" ht="12">
      <c r="A16" s="234" t="s">
        <v>27</v>
      </c>
      <c r="B16" s="235"/>
      <c r="C16" s="232"/>
      <c r="D16" s="237">
        <v>23.42</v>
      </c>
      <c r="E16" s="238" t="s">
        <v>137</v>
      </c>
      <c r="F16" s="239">
        <v>32.76</v>
      </c>
      <c r="G16" s="238" t="s">
        <v>137</v>
      </c>
      <c r="H16" s="239">
        <v>41.22</v>
      </c>
      <c r="I16" s="238" t="s">
        <v>137</v>
      </c>
      <c r="J16" s="239">
        <v>78.26</v>
      </c>
      <c r="K16" s="238" t="s">
        <v>137</v>
      </c>
      <c r="L16" s="239">
        <v>110</v>
      </c>
      <c r="M16" s="238" t="s">
        <v>137</v>
      </c>
      <c r="N16" s="239"/>
      <c r="O16" s="232"/>
    </row>
    <row r="17" spans="1:15" ht="12">
      <c r="A17" s="234" t="s">
        <v>28</v>
      </c>
      <c r="B17" s="235"/>
      <c r="C17" s="232"/>
      <c r="D17" s="237">
        <f>+D16</f>
        <v>23.42</v>
      </c>
      <c r="E17" s="238" t="s">
        <v>137</v>
      </c>
      <c r="F17" s="239">
        <f>+F16</f>
        <v>32.76</v>
      </c>
      <c r="G17" s="238" t="s">
        <v>137</v>
      </c>
      <c r="H17" s="239">
        <f>+H16</f>
        <v>41.22</v>
      </c>
      <c r="I17" s="238" t="s">
        <v>137</v>
      </c>
      <c r="J17" s="239">
        <f>J16</f>
        <v>78.26</v>
      </c>
      <c r="K17" s="238" t="s">
        <v>137</v>
      </c>
      <c r="L17" s="239">
        <f>L16</f>
        <v>110</v>
      </c>
      <c r="M17" s="238" t="s">
        <v>137</v>
      </c>
      <c r="N17" s="239"/>
      <c r="O17" s="232"/>
    </row>
    <row r="18" spans="1:15" ht="12">
      <c r="A18" s="234" t="s">
        <v>29</v>
      </c>
      <c r="B18" s="228"/>
      <c r="C18" s="240"/>
      <c r="D18" s="237">
        <f>+D17+2</f>
        <v>25.42</v>
      </c>
      <c r="E18" s="238" t="s">
        <v>137</v>
      </c>
      <c r="F18" s="239">
        <f>F17+2</f>
        <v>34.76</v>
      </c>
      <c r="G18" s="238" t="s">
        <v>137</v>
      </c>
      <c r="H18" s="239">
        <f>H17+2</f>
        <v>43.22</v>
      </c>
      <c r="I18" s="238" t="s">
        <v>137</v>
      </c>
      <c r="J18" s="239">
        <f>J17+2</f>
        <v>80.26</v>
      </c>
      <c r="K18" s="238" t="s">
        <v>137</v>
      </c>
      <c r="L18" s="239">
        <f>L17+2</f>
        <v>112</v>
      </c>
      <c r="M18" s="238" t="s">
        <v>137</v>
      </c>
      <c r="N18" s="239"/>
      <c r="O18" s="232"/>
    </row>
    <row r="19" spans="1:15" ht="12">
      <c r="A19" s="234" t="s">
        <v>157</v>
      </c>
      <c r="B19" s="228"/>
      <c r="C19" s="240"/>
      <c r="D19" s="237" t="s">
        <v>109</v>
      </c>
      <c r="E19" s="238"/>
      <c r="F19" s="239" t="s">
        <v>109</v>
      </c>
      <c r="G19" s="238"/>
      <c r="H19" s="239" t="s">
        <v>109</v>
      </c>
      <c r="I19" s="238"/>
      <c r="J19" s="239" t="s">
        <v>109</v>
      </c>
      <c r="K19" s="238"/>
      <c r="L19" s="239" t="s">
        <v>109</v>
      </c>
      <c r="M19" s="238"/>
      <c r="N19" s="239"/>
      <c r="O19" s="232"/>
    </row>
    <row r="20" spans="1:15" ht="12">
      <c r="A20" s="234" t="s">
        <v>254</v>
      </c>
      <c r="B20" s="228"/>
      <c r="C20" s="240"/>
      <c r="D20" s="237" t="s">
        <v>109</v>
      </c>
      <c r="E20" s="238"/>
      <c r="F20" s="239" t="s">
        <v>109</v>
      </c>
      <c r="G20" s="238"/>
      <c r="H20" s="239" t="s">
        <v>109</v>
      </c>
      <c r="I20" s="238"/>
      <c r="J20" s="239" t="s">
        <v>109</v>
      </c>
      <c r="K20" s="238"/>
      <c r="L20" s="239" t="s">
        <v>109</v>
      </c>
      <c r="M20" s="238"/>
      <c r="N20" s="239"/>
      <c r="O20" s="232"/>
    </row>
    <row r="21" spans="1:15" ht="12">
      <c r="A21" s="241" t="s">
        <v>30</v>
      </c>
      <c r="B21" s="235"/>
      <c r="C21" s="232"/>
      <c r="D21" s="242"/>
      <c r="E21" s="243"/>
      <c r="F21" s="242"/>
      <c r="G21" s="243"/>
      <c r="H21" s="242"/>
      <c r="I21" s="243"/>
      <c r="J21" s="242"/>
      <c r="K21" s="243"/>
      <c r="L21" s="242"/>
      <c r="M21" s="243"/>
      <c r="N21" s="242"/>
      <c r="O21" s="244"/>
    </row>
    <row r="22" spans="1:15" ht="12">
      <c r="A22" s="234" t="s">
        <v>259</v>
      </c>
      <c r="B22" s="235"/>
      <c r="C22" s="232"/>
      <c r="D22" s="237">
        <v>39.1</v>
      </c>
      <c r="E22" s="238"/>
      <c r="F22" s="237">
        <v>39.1</v>
      </c>
      <c r="G22" s="238"/>
      <c r="H22" s="237">
        <v>39.1</v>
      </c>
      <c r="I22" s="238"/>
      <c r="J22" s="237">
        <v>39.1</v>
      </c>
      <c r="K22" s="238"/>
      <c r="L22" s="237">
        <v>39.1</v>
      </c>
      <c r="M22" s="238"/>
      <c r="N22" s="239"/>
      <c r="O22" s="232"/>
    </row>
    <row r="23" spans="1:15" ht="12">
      <c r="A23" s="234" t="s">
        <v>31</v>
      </c>
      <c r="B23" s="235"/>
      <c r="C23" s="232"/>
      <c r="D23" s="237">
        <f>+D18</f>
        <v>25.42</v>
      </c>
      <c r="E23" s="238" t="s">
        <v>137</v>
      </c>
      <c r="F23" s="237">
        <f>F18</f>
        <v>34.76</v>
      </c>
      <c r="G23" s="238" t="s">
        <v>137</v>
      </c>
      <c r="H23" s="237">
        <f>H18</f>
        <v>43.22</v>
      </c>
      <c r="I23" s="238" t="s">
        <v>137</v>
      </c>
      <c r="J23" s="237">
        <f>J18</f>
        <v>80.26</v>
      </c>
      <c r="K23" s="238" t="s">
        <v>137</v>
      </c>
      <c r="L23" s="237">
        <f>L18</f>
        <v>112</v>
      </c>
      <c r="M23" s="238" t="s">
        <v>137</v>
      </c>
      <c r="N23" s="237"/>
      <c r="O23" s="232"/>
    </row>
    <row r="24" spans="1:15" ht="12">
      <c r="A24" s="234" t="s">
        <v>32</v>
      </c>
      <c r="B24" s="235"/>
      <c r="C24" s="232"/>
      <c r="D24" s="233" t="s">
        <v>109</v>
      </c>
      <c r="E24" s="232"/>
      <c r="F24" s="235" t="s">
        <v>109</v>
      </c>
      <c r="G24" s="232"/>
      <c r="H24" s="235" t="s">
        <v>109</v>
      </c>
      <c r="I24" s="232"/>
      <c r="J24" s="235" t="s">
        <v>109</v>
      </c>
      <c r="K24" s="232"/>
      <c r="L24" s="235" t="s">
        <v>109</v>
      </c>
      <c r="M24" s="232"/>
      <c r="N24" s="235"/>
      <c r="O24" s="232"/>
    </row>
    <row r="25" spans="1:15" ht="12">
      <c r="A25" s="234" t="s">
        <v>33</v>
      </c>
      <c r="B25" s="235"/>
      <c r="C25" s="232"/>
      <c r="D25" s="233" t="s">
        <v>109</v>
      </c>
      <c r="E25" s="232"/>
      <c r="F25" s="235" t="s">
        <v>109</v>
      </c>
      <c r="G25" s="232"/>
      <c r="H25" s="235" t="s">
        <v>109</v>
      </c>
      <c r="I25" s="232"/>
      <c r="J25" s="235" t="s">
        <v>109</v>
      </c>
      <c r="K25" s="232"/>
      <c r="L25" s="235" t="s">
        <v>109</v>
      </c>
      <c r="M25" s="232"/>
      <c r="N25" s="235"/>
      <c r="O25" s="232"/>
    </row>
    <row r="26" spans="1:15" ht="12">
      <c r="A26" s="241" t="s">
        <v>298</v>
      </c>
      <c r="B26" s="235"/>
      <c r="C26" s="232"/>
      <c r="D26" s="242"/>
      <c r="E26" s="243"/>
      <c r="F26" s="242"/>
      <c r="G26" s="243"/>
      <c r="H26" s="242"/>
      <c r="I26" s="243"/>
      <c r="J26" s="242"/>
      <c r="K26" s="243"/>
      <c r="L26" s="242"/>
      <c r="M26" s="243"/>
      <c r="N26" s="242"/>
      <c r="O26" s="244"/>
    </row>
    <row r="27" spans="1:15" ht="12">
      <c r="A27" s="234"/>
      <c r="B27" s="235"/>
      <c r="C27" s="232"/>
      <c r="D27" s="237">
        <v>600</v>
      </c>
      <c r="E27" s="232"/>
      <c r="F27" s="245">
        <v>650</v>
      </c>
      <c r="G27" s="232"/>
      <c r="H27" s="245">
        <v>700</v>
      </c>
      <c r="I27" s="232"/>
      <c r="J27" s="245">
        <v>850</v>
      </c>
      <c r="K27" s="232"/>
      <c r="L27" s="246">
        <v>1050</v>
      </c>
      <c r="M27" s="232"/>
      <c r="N27" s="235"/>
      <c r="O27" s="232"/>
    </row>
    <row r="28" spans="1:15" ht="12">
      <c r="A28" s="211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8"/>
    </row>
    <row r="29" spans="1:15" ht="12">
      <c r="A29" s="247" t="s">
        <v>151</v>
      </c>
      <c r="B29" s="248" t="s">
        <v>37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8"/>
    </row>
    <row r="30" spans="1:15" ht="12">
      <c r="A30" s="247"/>
      <c r="B30" s="248" t="s">
        <v>38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8"/>
    </row>
    <row r="31" spans="1:15" ht="12">
      <c r="A31" s="247"/>
      <c r="B31" s="248" t="s">
        <v>39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8"/>
    </row>
    <row r="32" spans="1:15" ht="12">
      <c r="A32" s="247"/>
      <c r="B32" s="248" t="s">
        <v>40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8"/>
    </row>
    <row r="33" spans="1:15" ht="12">
      <c r="A33" s="247"/>
      <c r="B33" s="248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8"/>
    </row>
    <row r="34" spans="1:15" ht="12">
      <c r="A34" s="249" t="s">
        <v>261</v>
      </c>
      <c r="B34" s="250" t="s">
        <v>255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4"/>
    </row>
    <row r="35" spans="1:15" ht="12">
      <c r="A35" s="247"/>
      <c r="B35" s="248" t="s">
        <v>41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8"/>
    </row>
    <row r="36" spans="1:15" ht="12">
      <c r="A36" s="247"/>
      <c r="B36" s="248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8"/>
    </row>
    <row r="37" spans="1:15" ht="12">
      <c r="A37" s="247" t="s">
        <v>262</v>
      </c>
      <c r="B37" s="248" t="s">
        <v>300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8"/>
    </row>
    <row r="38" spans="1:15" ht="12">
      <c r="A38" s="247"/>
      <c r="B38" s="248" t="s">
        <v>303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8"/>
    </row>
    <row r="39" spans="1:15" ht="12">
      <c r="A39" s="251"/>
      <c r="B39" s="248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8"/>
    </row>
    <row r="40" spans="1:15" ht="12">
      <c r="A40" s="247" t="s">
        <v>329</v>
      </c>
      <c r="B40" s="248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8"/>
    </row>
    <row r="41" spans="1:15" ht="12">
      <c r="A41" s="247" t="s">
        <v>196</v>
      </c>
      <c r="B41" s="248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8"/>
    </row>
    <row r="42" spans="1:15" ht="12">
      <c r="A42" s="211"/>
      <c r="B42" s="248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8"/>
    </row>
    <row r="43" spans="1:15" ht="12">
      <c r="A43" s="247" t="s">
        <v>304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8"/>
    </row>
    <row r="44" spans="1:15" ht="12">
      <c r="A44" s="211"/>
      <c r="B44" s="248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8"/>
    </row>
    <row r="45" spans="1:15" ht="12">
      <c r="A45" s="247" t="s">
        <v>146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8"/>
    </row>
    <row r="46" spans="1:15" ht="12">
      <c r="A46" s="211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8"/>
    </row>
    <row r="47" spans="1:15" ht="12">
      <c r="A47" s="211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8"/>
    </row>
    <row r="48" spans="1:15" ht="12">
      <c r="A48" s="247" t="s">
        <v>42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8"/>
    </row>
    <row r="49" spans="1:15" ht="12">
      <c r="A49" s="211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8"/>
    </row>
    <row r="50" spans="1:15" ht="12">
      <c r="A50" s="211"/>
      <c r="B50" s="213" t="s">
        <v>305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8"/>
    </row>
    <row r="51" spans="1:15" ht="12">
      <c r="A51" s="211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8"/>
    </row>
    <row r="52" spans="1:15" ht="12">
      <c r="A52" s="211" t="s">
        <v>299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8"/>
    </row>
    <row r="53" spans="1:15" ht="12">
      <c r="A53" s="211" t="s">
        <v>306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8"/>
    </row>
    <row r="54" spans="1:15" ht="12">
      <c r="A54" s="211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8"/>
    </row>
    <row r="55" spans="1:15" ht="12">
      <c r="A55" s="211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8"/>
    </row>
    <row r="56" spans="1:17" s="284" customFormat="1" ht="11.25">
      <c r="A56" s="54" t="s">
        <v>321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2"/>
      <c r="O56" s="283"/>
      <c r="P56" s="281"/>
      <c r="Q56" s="281"/>
    </row>
    <row r="57" spans="1:15" ht="12">
      <c r="A57" s="211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8"/>
    </row>
    <row r="58" spans="1:15" ht="12.75">
      <c r="A58" s="211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53" t="s">
        <v>322</v>
      </c>
    </row>
    <row r="59" spans="1:15" ht="12">
      <c r="A59" s="211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52"/>
    </row>
    <row r="60" spans="1:15" ht="12">
      <c r="A60" s="220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2"/>
    </row>
    <row r="61" spans="1:15" ht="12">
      <c r="A61" s="211" t="s">
        <v>78</v>
      </c>
      <c r="B61" s="213" t="str">
        <f>+'Check Sheet'!$B$53</f>
        <v>Irmgard R Wilcox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8"/>
    </row>
    <row r="62" spans="1:15" ht="12">
      <c r="A62" s="211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8"/>
    </row>
    <row r="63" spans="1:15" ht="12">
      <c r="A63" s="220" t="s">
        <v>77</v>
      </c>
      <c r="B63" s="253">
        <f>+'Check Sheet'!$B$55</f>
        <v>41288</v>
      </c>
      <c r="C63" s="221"/>
      <c r="D63" s="221"/>
      <c r="E63" s="221"/>
      <c r="F63" s="221"/>
      <c r="G63" s="221"/>
      <c r="H63" s="221" t="s">
        <v>178</v>
      </c>
      <c r="I63" s="221"/>
      <c r="J63" s="221"/>
      <c r="K63" s="221"/>
      <c r="L63" s="221" t="s">
        <v>126</v>
      </c>
      <c r="M63" s="254"/>
      <c r="N63" s="254">
        <f>'Item 105, pg 27'!J46</f>
        <v>41334</v>
      </c>
      <c r="O63" s="255" t="s">
        <v>178</v>
      </c>
    </row>
    <row r="64" spans="1:15" ht="12">
      <c r="A64" s="316" t="s">
        <v>69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8"/>
      <c r="N64" s="318"/>
      <c r="O64" s="319"/>
    </row>
    <row r="65" spans="1:15" ht="12">
      <c r="A65" s="211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8"/>
    </row>
    <row r="66" spans="1:15" ht="12">
      <c r="A66" s="211" t="s">
        <v>293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8"/>
    </row>
    <row r="67" spans="1:15" ht="12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2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4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43">
        <f>'Check Sheet'!$B$2</f>
        <v>25</v>
      </c>
      <c r="C2" s="5"/>
      <c r="D2" s="5" t="str">
        <f>'Check Sheet'!$C$2</f>
        <v> </v>
      </c>
      <c r="E2" s="5"/>
      <c r="F2" s="5"/>
      <c r="G2" s="43" t="s">
        <v>316</v>
      </c>
      <c r="H2" s="327" t="s">
        <v>73</v>
      </c>
      <c r="I2" s="327"/>
      <c r="J2" s="27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74</v>
      </c>
      <c r="B4" s="5"/>
      <c r="C4" s="156" t="str">
        <f>'Item 105, pg 28'!D4</f>
        <v>American Disposal Co., Inc  G-87</v>
      </c>
      <c r="D4" s="5"/>
      <c r="E4" s="5"/>
      <c r="F4" s="5"/>
      <c r="G4" s="5"/>
      <c r="H4" s="5"/>
      <c r="I4" s="5"/>
      <c r="J4" s="6"/>
    </row>
    <row r="5" spans="1:10" ht="12.75">
      <c r="A5" s="7" t="s">
        <v>75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34" t="s">
        <v>268</v>
      </c>
      <c r="B7" s="335"/>
      <c r="C7" s="335"/>
      <c r="D7" s="335"/>
      <c r="E7" s="335"/>
      <c r="F7" s="335"/>
      <c r="G7" s="335"/>
      <c r="H7" s="335"/>
      <c r="I7" s="335"/>
      <c r="J7" s="33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178</v>
      </c>
      <c r="B9" s="11"/>
      <c r="C9" s="351" t="s">
        <v>269</v>
      </c>
      <c r="D9" s="352"/>
      <c r="E9" s="353"/>
      <c r="F9" s="351" t="s">
        <v>270</v>
      </c>
      <c r="G9" s="352"/>
      <c r="H9" s="353"/>
      <c r="I9" s="5"/>
      <c r="J9" s="6"/>
    </row>
    <row r="10" spans="1:10" ht="12.75">
      <c r="A10" s="4"/>
      <c r="B10" s="5"/>
      <c r="C10" s="30" t="s">
        <v>271</v>
      </c>
      <c r="D10" s="14"/>
      <c r="E10" s="17"/>
      <c r="F10" s="135">
        <v>22.63</v>
      </c>
      <c r="G10" s="14" t="s">
        <v>137</v>
      </c>
      <c r="H10" s="17"/>
      <c r="I10" s="5"/>
      <c r="J10" s="6"/>
    </row>
    <row r="11" spans="1:10" ht="12.75">
      <c r="A11" s="4"/>
      <c r="B11" s="12"/>
      <c r="C11" s="30" t="s">
        <v>260</v>
      </c>
      <c r="D11" s="14"/>
      <c r="E11" s="17"/>
      <c r="F11" s="91">
        <f>F10+5</f>
        <v>27.63</v>
      </c>
      <c r="G11" s="14" t="s">
        <v>137</v>
      </c>
      <c r="H11" s="17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4"/>
      <c r="C13" s="43"/>
      <c r="D13" s="8"/>
      <c r="E13" s="44"/>
      <c r="F13" s="43"/>
      <c r="G13" s="8"/>
      <c r="H13" s="44"/>
      <c r="I13" s="43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334" t="s">
        <v>272</v>
      </c>
      <c r="B15" s="335"/>
      <c r="C15" s="335"/>
      <c r="D15" s="335"/>
      <c r="E15" s="335"/>
      <c r="F15" s="335"/>
      <c r="G15" s="335"/>
      <c r="H15" s="335"/>
      <c r="I15" s="335"/>
      <c r="J15" s="33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56" t="s">
        <v>273</v>
      </c>
      <c r="D17" s="357"/>
      <c r="E17" s="358"/>
      <c r="F17" s="359" t="s">
        <v>274</v>
      </c>
      <c r="G17" s="352"/>
      <c r="H17" s="353"/>
      <c r="I17" s="5"/>
      <c r="J17" s="6"/>
    </row>
    <row r="18" spans="1:10" ht="12.75">
      <c r="A18" s="21"/>
      <c r="B18" s="20"/>
      <c r="C18" s="59" t="s">
        <v>275</v>
      </c>
      <c r="D18" s="14"/>
      <c r="E18" s="17"/>
      <c r="F18" s="30" t="s">
        <v>89</v>
      </c>
      <c r="G18" s="14"/>
      <c r="H18" s="17"/>
      <c r="I18" s="20"/>
      <c r="J18" s="28"/>
    </row>
    <row r="19" spans="1:10" ht="12.75">
      <c r="A19" s="4"/>
      <c r="B19" s="5"/>
      <c r="C19" s="59" t="s">
        <v>275</v>
      </c>
      <c r="D19" s="14"/>
      <c r="E19" s="17"/>
      <c r="F19" s="30" t="s">
        <v>89</v>
      </c>
      <c r="G19" s="14"/>
      <c r="H19" s="17"/>
      <c r="I19" s="5"/>
      <c r="J19" s="6"/>
    </row>
    <row r="20" spans="1:10" ht="12.75">
      <c r="A20" s="4"/>
      <c r="B20" s="5"/>
      <c r="C20" s="60"/>
      <c r="D20" s="14"/>
      <c r="E20" s="14"/>
      <c r="F20" s="14"/>
      <c r="G20" s="14"/>
      <c r="H20" s="14"/>
      <c r="I20" s="5"/>
      <c r="J20" s="6"/>
    </row>
    <row r="21" spans="1:10" ht="12.75">
      <c r="A21" s="4"/>
      <c r="B21" s="5"/>
      <c r="C21" s="348" t="s">
        <v>276</v>
      </c>
      <c r="D21" s="349"/>
      <c r="E21" s="350"/>
      <c r="F21" s="354" t="s">
        <v>274</v>
      </c>
      <c r="G21" s="355"/>
      <c r="H21" s="342"/>
      <c r="I21" s="5"/>
      <c r="J21" s="6"/>
    </row>
    <row r="22" spans="1:10" ht="12.75">
      <c r="A22" s="4"/>
      <c r="B22" s="5"/>
      <c r="C22" s="59" t="s">
        <v>275</v>
      </c>
      <c r="D22" s="14"/>
      <c r="E22" s="17"/>
      <c r="F22" s="30" t="s">
        <v>89</v>
      </c>
      <c r="G22" s="14"/>
      <c r="H22" s="17"/>
      <c r="I22" s="5"/>
      <c r="J22" s="6"/>
    </row>
    <row r="23" spans="1:10" ht="12.75">
      <c r="A23" s="4"/>
      <c r="B23" s="5"/>
      <c r="C23" s="59" t="s">
        <v>275</v>
      </c>
      <c r="D23" s="14"/>
      <c r="E23" s="17"/>
      <c r="F23" s="30" t="s">
        <v>89</v>
      </c>
      <c r="G23" s="14"/>
      <c r="H23" s="17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34" t="s">
        <v>277</v>
      </c>
      <c r="B27" s="335"/>
      <c r="C27" s="335"/>
      <c r="D27" s="335"/>
      <c r="E27" s="335"/>
      <c r="F27" s="335"/>
      <c r="G27" s="335"/>
      <c r="H27" s="335"/>
      <c r="I27" s="335"/>
      <c r="J27" s="33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278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147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1"/>
      <c r="B32" s="20"/>
      <c r="C32" s="31"/>
      <c r="D32" s="32"/>
      <c r="E32" s="344" t="s">
        <v>285</v>
      </c>
      <c r="F32" s="345"/>
      <c r="G32" s="31"/>
      <c r="H32" s="32"/>
      <c r="I32" s="344" t="s">
        <v>289</v>
      </c>
      <c r="J32" s="345"/>
    </row>
    <row r="33" spans="1:10" ht="12.75">
      <c r="A33" s="4"/>
      <c r="B33" s="5"/>
      <c r="C33" s="346" t="s">
        <v>283</v>
      </c>
      <c r="D33" s="347"/>
      <c r="E33" s="346" t="s">
        <v>286</v>
      </c>
      <c r="F33" s="347"/>
      <c r="G33" s="346" t="s">
        <v>287</v>
      </c>
      <c r="H33" s="347"/>
      <c r="I33" s="346" t="s">
        <v>290</v>
      </c>
      <c r="J33" s="347"/>
    </row>
    <row r="34" spans="1:10" ht="12.75">
      <c r="A34" s="33"/>
      <c r="B34" s="5"/>
      <c r="C34" s="341" t="s">
        <v>284</v>
      </c>
      <c r="D34" s="342"/>
      <c r="E34" s="341" t="s">
        <v>284</v>
      </c>
      <c r="F34" s="342"/>
      <c r="G34" s="341" t="s">
        <v>288</v>
      </c>
      <c r="H34" s="342"/>
      <c r="I34" s="341" t="s">
        <v>291</v>
      </c>
      <c r="J34" s="342"/>
    </row>
    <row r="35" spans="1:10" ht="19.5" customHeight="1">
      <c r="A35" s="30" t="s">
        <v>279</v>
      </c>
      <c r="B35" s="17"/>
      <c r="C35" s="134">
        <v>22.1</v>
      </c>
      <c r="D35" s="112" t="s">
        <v>137</v>
      </c>
      <c r="E35" s="134">
        <f>C35</f>
        <v>22.1</v>
      </c>
      <c r="F35" s="112" t="s">
        <v>137</v>
      </c>
      <c r="G35" s="134">
        <f>C35</f>
        <v>22.1</v>
      </c>
      <c r="H35" s="112" t="s">
        <v>137</v>
      </c>
      <c r="I35" s="93" t="s">
        <v>185</v>
      </c>
      <c r="J35" s="17"/>
    </row>
    <row r="36" spans="1:10" ht="12.75">
      <c r="A36" s="1" t="s">
        <v>280</v>
      </c>
      <c r="B36" s="3"/>
      <c r="C36" s="119"/>
      <c r="D36" s="122"/>
      <c r="E36" s="119"/>
      <c r="F36" s="75"/>
      <c r="G36" s="119"/>
      <c r="H36" s="122"/>
      <c r="I36" s="119"/>
      <c r="J36" s="3"/>
    </row>
    <row r="37" spans="1:10" ht="12.75">
      <c r="A37" s="61" t="s">
        <v>281</v>
      </c>
      <c r="B37" s="9"/>
      <c r="C37" s="294" t="s">
        <v>185</v>
      </c>
      <c r="D37" s="292"/>
      <c r="E37" s="294" t="s">
        <v>185</v>
      </c>
      <c r="F37" s="293"/>
      <c r="G37" s="294" t="s">
        <v>185</v>
      </c>
      <c r="H37" s="292"/>
      <c r="I37" s="93" t="s">
        <v>185</v>
      </c>
      <c r="J37" s="9"/>
    </row>
    <row r="38" spans="1:10" ht="12.75">
      <c r="A38" s="1" t="s">
        <v>280</v>
      </c>
      <c r="B38" s="3"/>
      <c r="C38" s="119"/>
      <c r="D38" s="122"/>
      <c r="E38" s="297"/>
      <c r="F38" s="298"/>
      <c r="G38" s="297"/>
      <c r="H38" s="299"/>
      <c r="I38" s="291"/>
      <c r="J38" s="3"/>
    </row>
    <row r="39" spans="1:10" ht="12.75">
      <c r="A39" s="61" t="s">
        <v>282</v>
      </c>
      <c r="B39" s="9"/>
      <c r="C39" s="93">
        <f>C35</f>
        <v>22.1</v>
      </c>
      <c r="D39" s="121" t="s">
        <v>137</v>
      </c>
      <c r="E39" s="296">
        <f>E35</f>
        <v>22.1</v>
      </c>
      <c r="F39" s="295" t="s">
        <v>137</v>
      </c>
      <c r="G39" s="296">
        <f>G35</f>
        <v>22.1</v>
      </c>
      <c r="H39" s="295" t="s">
        <v>137</v>
      </c>
      <c r="I39" s="78" t="s">
        <v>185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0"/>
      <c r="E42" s="20"/>
      <c r="F42" s="20"/>
      <c r="G42" s="20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78</v>
      </c>
      <c r="B50" s="5" t="str">
        <f>+'Check Sheet'!$B$53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77</v>
      </c>
      <c r="B52" s="129">
        <f>+'Check Sheet'!$B$55</f>
        <v>41288</v>
      </c>
      <c r="C52" s="8"/>
      <c r="D52" s="8"/>
      <c r="E52" s="8"/>
      <c r="F52" s="8"/>
      <c r="G52" s="8"/>
      <c r="H52" s="8" t="s">
        <v>121</v>
      </c>
      <c r="I52" s="8"/>
      <c r="J52" s="128">
        <f>'Item 105, pg 28'!N63</f>
        <v>41334</v>
      </c>
    </row>
    <row r="53" spans="1:10" ht="12.75">
      <c r="A53" s="328" t="s">
        <v>69</v>
      </c>
      <c r="B53" s="329"/>
      <c r="C53" s="329"/>
      <c r="D53" s="329"/>
      <c r="E53" s="329"/>
      <c r="F53" s="329"/>
      <c r="G53" s="329"/>
      <c r="H53" s="329"/>
      <c r="I53" s="329"/>
      <c r="J53" s="330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76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A15:J15"/>
    <mergeCell ref="E33:F33"/>
    <mergeCell ref="F21:H21"/>
    <mergeCell ref="C17:E17"/>
    <mergeCell ref="F17:H17"/>
    <mergeCell ref="A27:J27"/>
    <mergeCell ref="A53:J53"/>
    <mergeCell ref="G33:H33"/>
    <mergeCell ref="C34:D34"/>
    <mergeCell ref="C33:D33"/>
    <mergeCell ref="I34:J34"/>
    <mergeCell ref="H2:I2"/>
    <mergeCell ref="E34:F34"/>
    <mergeCell ref="G34:H34"/>
    <mergeCell ref="I32:J32"/>
    <mergeCell ref="I33:J33"/>
    <mergeCell ref="C21:E21"/>
    <mergeCell ref="E32:F32"/>
    <mergeCell ref="A7:J7"/>
    <mergeCell ref="C9:E9"/>
    <mergeCell ref="F9:H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2013-01-10T02:45:01Z</cp:lastPrinted>
  <dcterms:created xsi:type="dcterms:W3CDTF">2002-02-08T00:35:58Z</dcterms:created>
  <dcterms:modified xsi:type="dcterms:W3CDTF">2013-01-15T00:54:50Z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130054</vt:lpwstr>
  </property>
  <property fmtid="{D5CDD505-2E9C-101B-9397-08002B2CF9AE}" pid="6" name="IsConfidenti">
    <vt:lpwstr>0</vt:lpwstr>
  </property>
  <property fmtid="{D5CDD505-2E9C-101B-9397-08002B2CF9AE}" pid="7" name="Dat">
    <vt:lpwstr>2013-01-14T00:00:00Z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