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<sst xmlns="http://schemas.openxmlformats.org/spreadsheetml/2006/main" count="111" uniqueCount="53">
  <si>
    <t>Estimated</t>
  </si>
  <si>
    <t>Monthly</t>
  </si>
  <si>
    <t>Support</t>
  </si>
  <si>
    <t>Company</t>
  </si>
  <si>
    <t>Exchange</t>
  </si>
  <si>
    <t>Cost/Ln</t>
  </si>
  <si>
    <t>Cashmere</t>
  </si>
  <si>
    <t>Chelan</t>
  </si>
  <si>
    <t>Curlew</t>
  </si>
  <si>
    <t>Entiat</t>
  </si>
  <si>
    <t>George</t>
  </si>
  <si>
    <t>Leavenworth</t>
  </si>
  <si>
    <t>Loomis</t>
  </si>
  <si>
    <t>Mansfield</t>
  </si>
  <si>
    <t>Molson/Chewsaw</t>
  </si>
  <si>
    <t>Naches</t>
  </si>
  <si>
    <t>Nile</t>
  </si>
  <si>
    <t>Quincy</t>
  </si>
  <si>
    <t>Republic</t>
  </si>
  <si>
    <t>Soap Lake</t>
  </si>
  <si>
    <t>Tonasket</t>
  </si>
  <si>
    <t>Waterville</t>
  </si>
  <si>
    <t>Wenatchee</t>
  </si>
  <si>
    <t>Coulee Dam</t>
  </si>
  <si>
    <t>Ephrata</t>
  </si>
  <si>
    <t>Moses Lake</t>
  </si>
  <si>
    <t>Omak-Okanogan</t>
  </si>
  <si>
    <t>Oroville</t>
  </si>
  <si>
    <t>Othello</t>
  </si>
  <si>
    <t>Pateros</t>
  </si>
  <si>
    <t>Warden</t>
  </si>
  <si>
    <t>x</t>
  </si>
  <si>
    <t>WA</t>
  </si>
  <si>
    <t>North</t>
  </si>
  <si>
    <t>Central</t>
  </si>
  <si>
    <t>Verizon</t>
  </si>
  <si>
    <t>Residence</t>
  </si>
  <si>
    <t>Lines</t>
  </si>
  <si>
    <t>Business</t>
  </si>
  <si>
    <t>Qwest</t>
  </si>
  <si>
    <t>High Cost</t>
  </si>
  <si>
    <t>Brewster</t>
  </si>
  <si>
    <t>Orondo</t>
  </si>
  <si>
    <t>Bridgeport</t>
  </si>
  <si>
    <t>Malaga</t>
  </si>
  <si>
    <t>Peshastin</t>
  </si>
  <si>
    <t>Support Justified based on projected loops.</t>
  </si>
  <si>
    <t>Difference</t>
  </si>
  <si>
    <t>Total Lines Above</t>
  </si>
  <si>
    <t>Loops Projected</t>
  </si>
  <si>
    <t>Annual</t>
  </si>
  <si>
    <t>3/4</t>
  </si>
  <si>
    <t>LocalTel Docket: UT-021453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</si>
</sst>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"/>
    <numFmt numFmtId="166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17" applyFont="1" applyAlignment="1">
      <alignment/>
    </xf>
    <xf numFmtId="3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" fontId="3" fillId="0" borderId="0" xfId="0" applyNumberFormat="1" applyFont="1" applyAlignment="1" quotePrefix="1">
      <alignment horizontal="right"/>
    </xf>
    <xf numFmtId="164" fontId="2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8">
      <selection activeCell="J42" sqref="J42"/>
    </sheetView>
  </sheetViews>
  <sheetFormatPr defaultColWidth="9.140625" defaultRowHeight="12.75"/>
  <cols>
    <col min="2" max="2" width="12.140625" style="0" customWidth="1"/>
    <col min="3" max="3" width="15.8515625" style="0" customWidth="1"/>
    <col min="4" max="4" width="2.7109375" style="0" customWidth="1"/>
    <col min="5" max="5" width="12.8515625" style="0" customWidth="1"/>
    <col min="6" max="6" width="3.7109375" style="0" customWidth="1"/>
    <col min="7" max="8" width="15.7109375" style="0" customWidth="1"/>
    <col min="9" max="9" width="2.7109375" style="0" customWidth="1"/>
    <col min="10" max="10" width="12.8515625" style="0" customWidth="1"/>
    <col min="11" max="11" width="43.28125" style="0" customWidth="1"/>
  </cols>
  <sheetData>
    <row r="1" spans="1:10" ht="18">
      <c r="A1" s="22"/>
      <c r="B1" s="4" t="s">
        <v>52</v>
      </c>
      <c r="C1" s="5"/>
      <c r="D1" s="6"/>
      <c r="E1" s="6"/>
      <c r="F1" s="7"/>
      <c r="G1" s="7"/>
      <c r="H1" s="7"/>
      <c r="I1" s="7"/>
      <c r="J1" s="7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7"/>
      <c r="B4" s="8" t="s">
        <v>33</v>
      </c>
      <c r="C4" s="9"/>
      <c r="D4" s="7"/>
      <c r="E4" s="8" t="s">
        <v>0</v>
      </c>
      <c r="F4" s="7"/>
      <c r="G4" s="7">
        <v>31</v>
      </c>
      <c r="H4" s="7">
        <v>51</v>
      </c>
      <c r="I4" s="7"/>
      <c r="J4" s="10" t="s">
        <v>50</v>
      </c>
    </row>
    <row r="5" spans="1:10" ht="15">
      <c r="A5" s="7"/>
      <c r="B5" s="8" t="s">
        <v>34</v>
      </c>
      <c r="C5" s="9"/>
      <c r="D5" s="7"/>
      <c r="E5" s="8" t="s">
        <v>1</v>
      </c>
      <c r="F5" s="7"/>
      <c r="G5" s="10" t="s">
        <v>36</v>
      </c>
      <c r="H5" s="10" t="s">
        <v>38</v>
      </c>
      <c r="I5" s="7"/>
      <c r="J5" s="10" t="s">
        <v>40</v>
      </c>
    </row>
    <row r="6" spans="1:10" ht="15">
      <c r="A6" s="11" t="s">
        <v>3</v>
      </c>
      <c r="B6" s="12" t="s">
        <v>32</v>
      </c>
      <c r="C6" s="12" t="s">
        <v>4</v>
      </c>
      <c r="D6" s="13"/>
      <c r="E6" s="12" t="s">
        <v>5</v>
      </c>
      <c r="F6" s="7"/>
      <c r="G6" s="10" t="s">
        <v>37</v>
      </c>
      <c r="H6" s="10" t="s">
        <v>37</v>
      </c>
      <c r="I6" s="7"/>
      <c r="J6" s="10" t="s">
        <v>2</v>
      </c>
    </row>
    <row r="7" spans="1:10" ht="14.25">
      <c r="A7" s="7" t="s">
        <v>35</v>
      </c>
      <c r="B7" s="10" t="s">
        <v>31</v>
      </c>
      <c r="C7" s="7" t="s">
        <v>6</v>
      </c>
      <c r="D7" s="7"/>
      <c r="E7" s="14">
        <v>38.6</v>
      </c>
      <c r="F7" s="7">
        <v>5</v>
      </c>
      <c r="G7" s="15">
        <v>33</v>
      </c>
      <c r="H7" s="15">
        <v>56</v>
      </c>
      <c r="I7" s="7"/>
      <c r="J7" s="16">
        <f>(IF(+E7-$G$4&gt;0,(+E7-$G$4)*G7*12,0))+(IF(+E7-$H$4&gt;0,(+E7-$H$4)*H7*12,0))</f>
        <v>3009.6000000000004</v>
      </c>
    </row>
    <row r="8" spans="1:10" ht="14.25">
      <c r="A8" s="7" t="s">
        <v>35</v>
      </c>
      <c r="B8" s="10" t="s">
        <v>31</v>
      </c>
      <c r="C8" s="7" t="s">
        <v>7</v>
      </c>
      <c r="D8" s="7"/>
      <c r="E8" s="14">
        <v>45.4</v>
      </c>
      <c r="F8" s="7">
        <v>5</v>
      </c>
      <c r="G8" s="15">
        <v>12</v>
      </c>
      <c r="H8" s="15">
        <v>143</v>
      </c>
      <c r="I8" s="7"/>
      <c r="J8" s="17">
        <f aca="true" t="shared" si="0" ref="J8:J37">(IF(+E8-$G$4&gt;0,(+E8-$G$4)*G8*12,0))+(IF(+E8-$H$4&gt;0,(+E8-$H$4)*H8*12,0))</f>
        <v>2073.6</v>
      </c>
    </row>
    <row r="9" spans="1:10" ht="14.25">
      <c r="A9" s="7" t="s">
        <v>35</v>
      </c>
      <c r="B9" s="10" t="s">
        <v>31</v>
      </c>
      <c r="C9" s="7" t="s">
        <v>8</v>
      </c>
      <c r="D9" s="7"/>
      <c r="E9" s="14">
        <v>168.91</v>
      </c>
      <c r="F9" s="7">
        <v>5</v>
      </c>
      <c r="G9" s="15"/>
      <c r="H9" s="15"/>
      <c r="I9" s="7"/>
      <c r="J9" s="17">
        <f t="shared" si="0"/>
        <v>0</v>
      </c>
    </row>
    <row r="10" spans="1:10" ht="14.25">
      <c r="A10" s="7" t="s">
        <v>35</v>
      </c>
      <c r="B10" s="10" t="s">
        <v>31</v>
      </c>
      <c r="C10" s="7" t="s">
        <v>9</v>
      </c>
      <c r="D10" s="7"/>
      <c r="E10" s="14">
        <v>67.33</v>
      </c>
      <c r="F10" s="7">
        <v>5</v>
      </c>
      <c r="G10" s="15">
        <v>12</v>
      </c>
      <c r="H10" s="15">
        <v>1</v>
      </c>
      <c r="I10" s="7"/>
      <c r="J10" s="17">
        <f t="shared" si="0"/>
        <v>5427.48</v>
      </c>
    </row>
    <row r="11" spans="1:10" ht="14.25">
      <c r="A11" s="7" t="s">
        <v>35</v>
      </c>
      <c r="B11" s="10" t="s">
        <v>31</v>
      </c>
      <c r="C11" s="7" t="s">
        <v>10</v>
      </c>
      <c r="D11" s="7"/>
      <c r="E11" s="14">
        <v>95.92</v>
      </c>
      <c r="F11" s="7">
        <v>5</v>
      </c>
      <c r="G11" s="15"/>
      <c r="H11" s="15"/>
      <c r="I11" s="7"/>
      <c r="J11" s="17">
        <f t="shared" si="0"/>
        <v>0</v>
      </c>
    </row>
    <row r="12" spans="1:10" ht="14.25">
      <c r="A12" s="7" t="s">
        <v>35</v>
      </c>
      <c r="B12" s="10" t="s">
        <v>31</v>
      </c>
      <c r="C12" s="7" t="s">
        <v>11</v>
      </c>
      <c r="D12" s="7"/>
      <c r="E12" s="14">
        <v>49.35</v>
      </c>
      <c r="F12" s="7">
        <v>5</v>
      </c>
      <c r="G12" s="15">
        <v>36</v>
      </c>
      <c r="H12" s="15">
        <v>148</v>
      </c>
      <c r="I12" s="7"/>
      <c r="J12" s="17">
        <f t="shared" si="0"/>
        <v>7927.200000000001</v>
      </c>
    </row>
    <row r="13" spans="1:10" ht="14.25">
      <c r="A13" s="7" t="s">
        <v>35</v>
      </c>
      <c r="B13" s="10" t="s">
        <v>31</v>
      </c>
      <c r="C13" s="7" t="s">
        <v>12</v>
      </c>
      <c r="D13" s="7"/>
      <c r="E13" s="14">
        <v>267.65</v>
      </c>
      <c r="F13" s="7">
        <v>5</v>
      </c>
      <c r="G13" s="15"/>
      <c r="H13" s="15"/>
      <c r="I13" s="7"/>
      <c r="J13" s="17">
        <f t="shared" si="0"/>
        <v>0</v>
      </c>
    </row>
    <row r="14" spans="1:10" ht="14.25">
      <c r="A14" s="7" t="s">
        <v>35</v>
      </c>
      <c r="B14" s="10" t="s">
        <v>31</v>
      </c>
      <c r="C14" s="7" t="s">
        <v>13</v>
      </c>
      <c r="D14" s="7"/>
      <c r="E14" s="14">
        <v>447.09</v>
      </c>
      <c r="F14" s="7">
        <v>5</v>
      </c>
      <c r="G14" s="15">
        <v>1</v>
      </c>
      <c r="H14" s="15">
        <v>2</v>
      </c>
      <c r="I14" s="7"/>
      <c r="J14" s="17">
        <f t="shared" si="0"/>
        <v>14499.24</v>
      </c>
    </row>
    <row r="15" spans="1:10" ht="14.25">
      <c r="A15" s="7" t="s">
        <v>35</v>
      </c>
      <c r="B15" s="10" t="s">
        <v>31</v>
      </c>
      <c r="C15" s="7" t="s">
        <v>14</v>
      </c>
      <c r="D15" s="7"/>
      <c r="E15" s="14">
        <v>450.44</v>
      </c>
      <c r="F15" s="7">
        <v>5</v>
      </c>
      <c r="G15" s="15"/>
      <c r="H15" s="15"/>
      <c r="I15" s="7"/>
      <c r="J15" s="17">
        <f t="shared" si="0"/>
        <v>0</v>
      </c>
    </row>
    <row r="16" spans="1:10" ht="14.25">
      <c r="A16" s="7" t="s">
        <v>35</v>
      </c>
      <c r="B16" s="10" t="s">
        <v>31</v>
      </c>
      <c r="C16" s="7" t="s">
        <v>15</v>
      </c>
      <c r="D16" s="7"/>
      <c r="E16" s="14">
        <v>55.5</v>
      </c>
      <c r="F16" s="7">
        <v>5</v>
      </c>
      <c r="G16" s="15"/>
      <c r="H16" s="15"/>
      <c r="I16" s="7"/>
      <c r="J16" s="17">
        <f t="shared" si="0"/>
        <v>0</v>
      </c>
    </row>
    <row r="17" spans="1:10" ht="14.25">
      <c r="A17" s="7" t="s">
        <v>35</v>
      </c>
      <c r="B17" s="10" t="s">
        <v>31</v>
      </c>
      <c r="C17" s="7" t="s">
        <v>16</v>
      </c>
      <c r="D17" s="7"/>
      <c r="E17" s="14">
        <v>99.88</v>
      </c>
      <c r="F17" s="7">
        <v>5</v>
      </c>
      <c r="G17" s="15"/>
      <c r="H17" s="15"/>
      <c r="I17" s="7"/>
      <c r="J17" s="17">
        <f t="shared" si="0"/>
        <v>0</v>
      </c>
    </row>
    <row r="18" spans="1:10" ht="14.25">
      <c r="A18" s="7" t="s">
        <v>35</v>
      </c>
      <c r="B18" s="10" t="s">
        <v>31</v>
      </c>
      <c r="C18" s="7" t="s">
        <v>17</v>
      </c>
      <c r="D18" s="7"/>
      <c r="E18" s="14">
        <v>47.45</v>
      </c>
      <c r="F18" s="7">
        <v>5</v>
      </c>
      <c r="G18" s="15">
        <v>10</v>
      </c>
      <c r="H18" s="15">
        <v>31</v>
      </c>
      <c r="I18" s="7"/>
      <c r="J18" s="17">
        <f t="shared" si="0"/>
        <v>1974.0000000000005</v>
      </c>
    </row>
    <row r="19" spans="1:10" ht="14.25">
      <c r="A19" s="7" t="s">
        <v>35</v>
      </c>
      <c r="B19" s="10" t="s">
        <v>31</v>
      </c>
      <c r="C19" s="7" t="s">
        <v>18</v>
      </c>
      <c r="D19" s="7"/>
      <c r="E19" s="14">
        <v>124.61</v>
      </c>
      <c r="F19" s="7">
        <v>5</v>
      </c>
      <c r="G19" s="15"/>
      <c r="H19" s="15"/>
      <c r="I19" s="7"/>
      <c r="J19" s="17">
        <f t="shared" si="0"/>
        <v>0</v>
      </c>
    </row>
    <row r="20" spans="1:10" ht="14.25">
      <c r="A20" s="7" t="s">
        <v>35</v>
      </c>
      <c r="B20" s="10" t="s">
        <v>31</v>
      </c>
      <c r="C20" s="7" t="s">
        <v>19</v>
      </c>
      <c r="D20" s="7"/>
      <c r="E20" s="14">
        <v>39.83</v>
      </c>
      <c r="F20" s="7">
        <v>5</v>
      </c>
      <c r="G20" s="15">
        <v>19</v>
      </c>
      <c r="H20" s="15">
        <v>21</v>
      </c>
      <c r="I20" s="7"/>
      <c r="J20" s="17">
        <f t="shared" si="0"/>
        <v>2013.2399999999998</v>
      </c>
    </row>
    <row r="21" spans="1:10" ht="14.25">
      <c r="A21" s="7" t="s">
        <v>35</v>
      </c>
      <c r="B21" s="10" t="s">
        <v>31</v>
      </c>
      <c r="C21" s="7" t="s">
        <v>20</v>
      </c>
      <c r="D21" s="7"/>
      <c r="E21" s="14">
        <v>128.07</v>
      </c>
      <c r="F21" s="7">
        <v>5</v>
      </c>
      <c r="G21" s="15"/>
      <c r="H21" s="15"/>
      <c r="I21" s="7"/>
      <c r="J21" s="17">
        <f t="shared" si="0"/>
        <v>0</v>
      </c>
    </row>
    <row r="22" spans="1:10" ht="14.25">
      <c r="A22" s="7" t="s">
        <v>35</v>
      </c>
      <c r="B22" s="10" t="s">
        <v>31</v>
      </c>
      <c r="C22" s="7" t="s">
        <v>21</v>
      </c>
      <c r="D22" s="7"/>
      <c r="E22" s="14">
        <v>167.43</v>
      </c>
      <c r="F22" s="7">
        <v>5</v>
      </c>
      <c r="G22" s="15">
        <v>1</v>
      </c>
      <c r="H22" s="15">
        <v>62</v>
      </c>
      <c r="I22" s="7"/>
      <c r="J22" s="17">
        <f t="shared" si="0"/>
        <v>88261.08000000002</v>
      </c>
    </row>
    <row r="23" spans="1:13" ht="14.25">
      <c r="A23" s="7" t="s">
        <v>35</v>
      </c>
      <c r="B23" s="10" t="s">
        <v>31</v>
      </c>
      <c r="C23" s="7" t="s">
        <v>22</v>
      </c>
      <c r="D23" s="7"/>
      <c r="E23" s="14">
        <v>25.07</v>
      </c>
      <c r="F23" s="18" t="s">
        <v>51</v>
      </c>
      <c r="G23" s="15">
        <f>364+465+80</f>
        <v>909</v>
      </c>
      <c r="H23" s="15">
        <f>476+1584+140</f>
        <v>2200</v>
      </c>
      <c r="I23" s="7"/>
      <c r="J23" s="17">
        <f t="shared" si="0"/>
        <v>0</v>
      </c>
      <c r="L23" s="1"/>
      <c r="M23" s="3"/>
    </row>
    <row r="24" spans="1:13" ht="14.25">
      <c r="A24" s="7" t="s">
        <v>35</v>
      </c>
      <c r="B24" s="10" t="s">
        <v>31</v>
      </c>
      <c r="C24" s="7" t="s">
        <v>41</v>
      </c>
      <c r="D24" s="7"/>
      <c r="E24" s="14">
        <v>43.47</v>
      </c>
      <c r="F24" s="7">
        <v>5</v>
      </c>
      <c r="G24" s="15"/>
      <c r="H24" s="15">
        <v>53</v>
      </c>
      <c r="I24" s="7"/>
      <c r="J24" s="17">
        <f t="shared" si="0"/>
        <v>0</v>
      </c>
      <c r="M24" s="3"/>
    </row>
    <row r="25" spans="1:13" ht="14.25">
      <c r="A25" s="7" t="s">
        <v>35</v>
      </c>
      <c r="B25" s="10" t="s">
        <v>31</v>
      </c>
      <c r="C25" s="7" t="s">
        <v>42</v>
      </c>
      <c r="D25" s="7"/>
      <c r="E25" s="14">
        <v>67.33</v>
      </c>
      <c r="F25" s="7">
        <v>5</v>
      </c>
      <c r="G25" s="15">
        <v>6</v>
      </c>
      <c r="H25" s="15">
        <v>4</v>
      </c>
      <c r="I25" s="7"/>
      <c r="J25" s="17">
        <f t="shared" si="0"/>
        <v>3399.5999999999995</v>
      </c>
      <c r="M25" s="3"/>
    </row>
    <row r="26" spans="1:13" ht="14.25">
      <c r="A26" s="7" t="s">
        <v>35</v>
      </c>
      <c r="B26" s="10" t="s">
        <v>31</v>
      </c>
      <c r="C26" s="7" t="s">
        <v>43</v>
      </c>
      <c r="D26" s="7"/>
      <c r="E26" s="14">
        <v>113.33</v>
      </c>
      <c r="F26" s="7">
        <v>5</v>
      </c>
      <c r="G26" s="15">
        <v>2</v>
      </c>
      <c r="H26" s="15">
        <v>28</v>
      </c>
      <c r="I26" s="7"/>
      <c r="J26" s="17">
        <f t="shared" si="0"/>
        <v>22918.800000000003</v>
      </c>
      <c r="M26" s="3"/>
    </row>
    <row r="27" spans="1:13" ht="14.25">
      <c r="A27" s="7" t="s">
        <v>35</v>
      </c>
      <c r="B27" s="10" t="s">
        <v>31</v>
      </c>
      <c r="C27" s="7" t="s">
        <v>44</v>
      </c>
      <c r="D27" s="7"/>
      <c r="E27" s="14">
        <v>25.07</v>
      </c>
      <c r="F27" s="7">
        <v>3</v>
      </c>
      <c r="G27" s="15">
        <v>11</v>
      </c>
      <c r="H27" s="15">
        <v>10</v>
      </c>
      <c r="I27" s="7"/>
      <c r="J27" s="17">
        <f t="shared" si="0"/>
        <v>0</v>
      </c>
      <c r="M27" s="3"/>
    </row>
    <row r="28" spans="1:13" ht="14.25">
      <c r="A28" s="7" t="s">
        <v>35</v>
      </c>
      <c r="B28" s="10" t="s">
        <v>31</v>
      </c>
      <c r="C28" s="7" t="s">
        <v>45</v>
      </c>
      <c r="D28" s="7"/>
      <c r="E28" s="14">
        <v>49.35</v>
      </c>
      <c r="F28" s="7">
        <v>5</v>
      </c>
      <c r="G28" s="15">
        <v>15</v>
      </c>
      <c r="H28" s="15">
        <v>9</v>
      </c>
      <c r="I28" s="7"/>
      <c r="J28" s="17">
        <f t="shared" si="0"/>
        <v>3303</v>
      </c>
      <c r="L28" s="1"/>
      <c r="M28" s="3"/>
    </row>
    <row r="29" spans="1:13" ht="14.25">
      <c r="A29" s="7"/>
      <c r="B29" s="7"/>
      <c r="C29" s="7"/>
      <c r="D29" s="7"/>
      <c r="E29" s="7"/>
      <c r="F29" s="7"/>
      <c r="G29" s="15"/>
      <c r="H29" s="15"/>
      <c r="I29" s="7"/>
      <c r="J29" s="17">
        <f t="shared" si="0"/>
        <v>0</v>
      </c>
      <c r="M29" s="3"/>
    </row>
    <row r="30" spans="1:13" ht="14.25">
      <c r="A30" s="7" t="s">
        <v>39</v>
      </c>
      <c r="B30" s="10" t="s">
        <v>31</v>
      </c>
      <c r="C30" s="7" t="s">
        <v>23</v>
      </c>
      <c r="D30" s="7"/>
      <c r="E30" s="14">
        <v>49.46</v>
      </c>
      <c r="F30" s="7">
        <v>0</v>
      </c>
      <c r="G30" s="15"/>
      <c r="H30" s="15"/>
      <c r="I30" s="7"/>
      <c r="J30" s="17">
        <f t="shared" si="0"/>
        <v>0</v>
      </c>
      <c r="M30" s="3"/>
    </row>
    <row r="31" spans="1:13" ht="14.25">
      <c r="A31" s="7" t="s">
        <v>39</v>
      </c>
      <c r="B31" s="10" t="s">
        <v>31</v>
      </c>
      <c r="C31" s="7" t="s">
        <v>24</v>
      </c>
      <c r="D31" s="7"/>
      <c r="E31" s="14">
        <v>26.84</v>
      </c>
      <c r="F31" s="7">
        <v>5</v>
      </c>
      <c r="G31" s="15">
        <v>27</v>
      </c>
      <c r="H31" s="15">
        <v>39</v>
      </c>
      <c r="I31" s="7"/>
      <c r="J31" s="17">
        <f t="shared" si="0"/>
        <v>0</v>
      </c>
      <c r="L31" s="1"/>
      <c r="M31" s="3"/>
    </row>
    <row r="32" spans="1:13" ht="14.25">
      <c r="A32" s="7" t="s">
        <v>39</v>
      </c>
      <c r="B32" s="10" t="s">
        <v>31</v>
      </c>
      <c r="C32" s="7" t="s">
        <v>25</v>
      </c>
      <c r="D32" s="7"/>
      <c r="E32" s="14">
        <v>28.42</v>
      </c>
      <c r="F32" s="7">
        <v>5</v>
      </c>
      <c r="G32" s="15">
        <v>40</v>
      </c>
      <c r="H32" s="15">
        <v>59</v>
      </c>
      <c r="I32" s="7"/>
      <c r="J32" s="17">
        <f t="shared" si="0"/>
        <v>0</v>
      </c>
      <c r="M32" s="3"/>
    </row>
    <row r="33" spans="1:13" ht="14.25">
      <c r="A33" s="7" t="s">
        <v>39</v>
      </c>
      <c r="B33" s="10" t="s">
        <v>31</v>
      </c>
      <c r="C33" s="7" t="s">
        <v>26</v>
      </c>
      <c r="D33" s="7"/>
      <c r="E33" s="14">
        <v>49.62</v>
      </c>
      <c r="F33" s="7">
        <v>0</v>
      </c>
      <c r="G33" s="15"/>
      <c r="H33" s="15">
        <v>21</v>
      </c>
      <c r="I33" s="7"/>
      <c r="J33" s="17">
        <f t="shared" si="0"/>
        <v>0</v>
      </c>
      <c r="M33" s="3"/>
    </row>
    <row r="34" spans="1:13" ht="14.25">
      <c r="A34" s="7" t="s">
        <v>39</v>
      </c>
      <c r="B34" s="10" t="s">
        <v>31</v>
      </c>
      <c r="C34" s="7" t="s">
        <v>27</v>
      </c>
      <c r="D34" s="7"/>
      <c r="E34" s="14">
        <v>45.42</v>
      </c>
      <c r="F34" s="7">
        <v>0</v>
      </c>
      <c r="G34" s="15"/>
      <c r="H34" s="15"/>
      <c r="I34" s="7"/>
      <c r="J34" s="17">
        <f t="shared" si="0"/>
        <v>0</v>
      </c>
      <c r="M34" s="3"/>
    </row>
    <row r="35" spans="1:13" ht="14.25">
      <c r="A35" s="7" t="s">
        <v>39</v>
      </c>
      <c r="B35" s="10" t="s">
        <v>31</v>
      </c>
      <c r="C35" s="7" t="s">
        <v>28</v>
      </c>
      <c r="D35" s="7"/>
      <c r="E35" s="14">
        <v>45.79</v>
      </c>
      <c r="F35" s="7">
        <v>0</v>
      </c>
      <c r="G35" s="15"/>
      <c r="H35" s="15"/>
      <c r="I35" s="7"/>
      <c r="J35" s="17">
        <f t="shared" si="0"/>
        <v>0</v>
      </c>
      <c r="M35" s="3"/>
    </row>
    <row r="36" spans="1:13" ht="14.25">
      <c r="A36" s="7" t="s">
        <v>39</v>
      </c>
      <c r="B36" s="10" t="s">
        <v>31</v>
      </c>
      <c r="C36" s="7" t="s">
        <v>29</v>
      </c>
      <c r="D36" s="7"/>
      <c r="E36" s="14">
        <v>97.36</v>
      </c>
      <c r="F36" s="7">
        <v>5</v>
      </c>
      <c r="G36" s="15"/>
      <c r="H36" s="15">
        <v>8</v>
      </c>
      <c r="I36" s="7"/>
      <c r="J36" s="17">
        <f t="shared" si="0"/>
        <v>4450.5599999999995</v>
      </c>
      <c r="M36" s="3"/>
    </row>
    <row r="37" spans="1:13" ht="14.25">
      <c r="A37" s="7" t="s">
        <v>39</v>
      </c>
      <c r="B37" s="10" t="s">
        <v>31</v>
      </c>
      <c r="C37" s="7" t="s">
        <v>30</v>
      </c>
      <c r="D37" s="7"/>
      <c r="E37" s="14">
        <v>56.13</v>
      </c>
      <c r="F37" s="7">
        <v>0</v>
      </c>
      <c r="G37" s="15"/>
      <c r="H37" s="15"/>
      <c r="I37" s="7"/>
      <c r="J37" s="17">
        <f t="shared" si="0"/>
        <v>0</v>
      </c>
      <c r="L37" s="1"/>
      <c r="M37" s="3"/>
    </row>
    <row r="38" spans="1:11" ht="15.75" thickBot="1">
      <c r="A38" s="7"/>
      <c r="B38" s="7"/>
      <c r="C38" s="7"/>
      <c r="D38" s="7"/>
      <c r="E38" s="7"/>
      <c r="F38" s="7"/>
      <c r="G38" s="17">
        <f>SUM(G7:G37)</f>
        <v>1134</v>
      </c>
      <c r="H38" s="17">
        <f>SUM(H7:H37)</f>
        <v>2895</v>
      </c>
      <c r="I38" s="7"/>
      <c r="J38" s="19">
        <f>SUM(J7:J37)</f>
        <v>159257.40000000002</v>
      </c>
      <c r="K38" s="2" t="s">
        <v>46</v>
      </c>
    </row>
    <row r="39" spans="1:10" ht="15" thickTop="1">
      <c r="A39" s="7"/>
      <c r="B39" s="7"/>
      <c r="C39" s="7"/>
      <c r="D39" s="7"/>
      <c r="E39" s="7"/>
      <c r="F39" s="7"/>
      <c r="G39" s="7"/>
      <c r="H39" s="7"/>
      <c r="I39" s="7"/>
      <c r="J39" s="17"/>
    </row>
    <row r="40" spans="1:10" ht="14.25">
      <c r="A40" s="7"/>
      <c r="B40" s="7"/>
      <c r="C40" s="7"/>
      <c r="D40" s="7"/>
      <c r="E40" s="7"/>
      <c r="F40" s="7"/>
      <c r="G40" s="20" t="s">
        <v>48</v>
      </c>
      <c r="H40" s="17">
        <f>+G38+H38</f>
        <v>4029</v>
      </c>
      <c r="I40" s="7"/>
      <c r="J40" s="17"/>
    </row>
    <row r="41" spans="1:10" ht="14.25">
      <c r="A41" s="7"/>
      <c r="B41" s="7"/>
      <c r="C41" s="7"/>
      <c r="D41" s="7"/>
      <c r="E41" s="7"/>
      <c r="F41" s="7"/>
      <c r="G41" s="20" t="s">
        <v>49</v>
      </c>
      <c r="H41" s="17">
        <v>4029</v>
      </c>
      <c r="I41" s="7"/>
      <c r="J41" s="7"/>
    </row>
    <row r="42" spans="1:10" ht="14.25">
      <c r="A42" s="7"/>
      <c r="B42" s="7"/>
      <c r="C42" s="7"/>
      <c r="D42" s="7"/>
      <c r="E42" s="7"/>
      <c r="F42" s="7"/>
      <c r="G42" s="21" t="s">
        <v>47</v>
      </c>
      <c r="H42" s="17">
        <f>+H41-H40</f>
        <v>0</v>
      </c>
      <c r="I42" s="7"/>
      <c r="J42" s="7"/>
    </row>
    <row r="43" spans="1:10" ht="14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4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4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4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4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4.25">
      <c r="A49" s="7"/>
      <c r="B49" s="7"/>
      <c r="C49" s="7"/>
      <c r="D49" s="7"/>
      <c r="E49" s="7"/>
      <c r="F49" s="7"/>
      <c r="G49" s="7"/>
      <c r="H49" s="7"/>
      <c r="I49" s="7"/>
      <c r="J49" s="7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Dimitri Mandelis</cp:lastModifiedBy>
  <cp:lastPrinted>2002-11-20T21:03:50Z</cp:lastPrinted>
  <dcterms:created xsi:type="dcterms:W3CDTF">2002-11-09T00:40:55Z</dcterms:created>
  <dcterms:modified xsi:type="dcterms:W3CDTF">2002-11-18T23:28:05Z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Document</vt:lpwstr>
  </property>
  <property fmtid="{D5CDD505-2E9C-101B-9397-08002B2CF9AE}" pid="3" name="IsHighlyConfidential">
    <vt:lpwstr>0</vt:lpwstr>
  </property>
  <property fmtid="{D5CDD505-2E9C-101B-9397-08002B2CF9AE}" pid="4" name="DocketNumber">
    <vt:lpwstr>021453</vt:lpwstr>
  </property>
  <property fmtid="{D5CDD505-2E9C-101B-9397-08002B2CF9AE}" pid="5" name="IsConfidential">
    <vt:lpwstr>0</vt:lpwstr>
  </property>
  <property fmtid="{D5CDD505-2E9C-101B-9397-08002B2CF9AE}" pid="6" name="Date1">
    <vt:lpwstr>2002-11-21T00:00:00Z</vt:lpwstr>
  </property>
  <property fmtid="{D5CDD505-2E9C-101B-9397-08002B2CF9AE}" pid="7" name="CaseType">
    <vt:lpwstr>Petition</vt:lpwstr>
  </property>
  <property fmtid="{D5CDD505-2E9C-101B-9397-08002B2CF9AE}" pid="8" name="OpenedDate">
    <vt:lpwstr>2002-11-07T00:00:00Z</vt:lpwstr>
  </property>
  <property fmtid="{D5CDD505-2E9C-101B-9397-08002B2CF9AE}" pid="9" name="Prefix">
    <vt:lpwstr>UT</vt:lpwstr>
  </property>
  <property fmtid="{D5CDD505-2E9C-101B-9397-08002B2CF9AE}" pid="10" name="CaseCompanyNames">
    <vt:lpwstr>Computers 5*,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