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"/>
    </mc:Choice>
  </mc:AlternateContent>
  <xr:revisionPtr revIDLastSave="4" documentId="8_{960E22A4-BE5D-40BC-9B60-377EBED7784D}" xr6:coauthVersionLast="47" xr6:coauthVersionMax="47" xr10:uidLastSave="{3BF9EF7B-ACBB-47C9-B9DA-FEC09B03F079}"/>
  <bookViews>
    <workbookView xWindow="-110" yWindow="-110" windowWidth="19420" windowHeight="10420" xr2:uid="{D5CA650B-5A70-4990-A6B5-BD7E118F2D07}"/>
  </bookViews>
  <sheets>
    <sheet name="Sheet1" sheetId="1" r:id="rId1"/>
  </sheets>
  <definedNames>
    <definedName name="_xlnm.Print_Area" localSheetId="0">Sheet1!$A$1:$J$73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0" i="1"/>
  <c r="H12" i="1"/>
  <c r="H10" i="1"/>
  <c r="G12" i="1"/>
  <c r="G10" i="1"/>
  <c r="F28" i="1"/>
  <c r="F72" i="1"/>
  <c r="F70" i="1"/>
  <c r="F60" i="1"/>
  <c r="F58" i="1"/>
  <c r="F48" i="1"/>
  <c r="F46" i="1"/>
  <c r="F36" i="1"/>
  <c r="F34" i="1"/>
  <c r="F16" i="1"/>
  <c r="F18" i="1"/>
  <c r="F24" i="1"/>
  <c r="F22" i="1"/>
  <c r="F10" i="1"/>
  <c r="F66" i="1"/>
  <c r="F64" i="1"/>
  <c r="F54" i="1"/>
  <c r="F52" i="1"/>
  <c r="F42" i="1"/>
  <c r="F40" i="1"/>
  <c r="F30" i="1"/>
  <c r="F4" i="1"/>
  <c r="F44" i="1" l="1"/>
  <c r="F20" i="1"/>
  <c r="G4" i="1"/>
  <c r="F56" i="1"/>
  <c r="F32" i="1"/>
  <c r="F68" i="1"/>
  <c r="E7" i="1" l="1"/>
  <c r="F12" i="1" s="1"/>
  <c r="F6" i="1" l="1"/>
  <c r="G6" i="1" s="1"/>
  <c r="G8" i="1" s="1"/>
  <c r="F8" i="1" l="1"/>
</calcChain>
</file>

<file path=xl/sharedStrings.xml><?xml version="1.0" encoding="utf-8"?>
<sst xmlns="http://schemas.openxmlformats.org/spreadsheetml/2006/main" count="198" uniqueCount="101">
  <si>
    <t>Month</t>
  </si>
  <si>
    <t>Year</t>
  </si>
  <si>
    <t>Assignments Delayed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</si>
  <si>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</si>
  <si>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</si>
  <si>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</si>
  <si>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</si>
  <si>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</si>
  <si>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</si>
  <si>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</si>
  <si>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</si>
  <si>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</si>
  <si>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</si>
  <si>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</si>
  <si>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</si>
  <si>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Total Delay Time (hrs)</t>
  </si>
  <si>
    <t>Mo, Year</t>
  </si>
  <si>
    <t>Jan 17</t>
  </si>
  <si>
    <t>Mar 17</t>
  </si>
  <si>
    <t>Apr 17</t>
  </si>
  <si>
    <t>May 17</t>
  </si>
  <si>
    <t>Jun 17</t>
  </si>
  <si>
    <t>Jul 17</t>
  </si>
  <si>
    <t>Aug 17</t>
  </si>
  <si>
    <t>Oct 17</t>
  </si>
  <si>
    <t>Nov 17</t>
  </si>
  <si>
    <t>Dec 17</t>
  </si>
  <si>
    <t>Feb 17</t>
  </si>
  <si>
    <t>Sept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</si>
  <si>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</si>
  <si>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</si>
  <si>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</si>
  <si>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</si>
  <si>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</si>
  <si>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</si>
  <si>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</si>
  <si>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</si>
  <si>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</si>
  <si>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</si>
  <si>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</si>
  <si>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</si>
  <si>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</si>
  <si>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</si>
  <si>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</si>
  <si>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</si>
  <si>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</si>
  <si>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June 19</t>
  </si>
  <si>
    <t>July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</si>
  <si>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</si>
  <si>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</si>
  <si>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</si>
  <si>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</si>
  <si>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</si>
  <si>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</si>
  <si>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</si>
  <si>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</si>
  <si>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</si>
  <si>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</si>
  <si>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</si>
  <si>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</si>
  <si>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</si>
  <si>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 xml:space="preserve">Sep 20 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</si>
  <si>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</si>
  <si>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</si>
  <si>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</si>
  <si>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</si>
  <si>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</si>
  <si>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</si>
  <si>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</si>
  <si>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</si>
  <si>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</si>
  <si>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</si>
  <si>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</si>
  <si>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</si>
  <si>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</si>
  <si>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</si>
  <si>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</si>
  <si>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</si>
  <si>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</si>
  <si>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</si>
  <si>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</si>
  <si>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May22</t>
  </si>
  <si>
    <t>Jun 22</t>
  </si>
  <si>
    <t>Jul 22</t>
  </si>
  <si>
    <t>Aug 22</t>
  </si>
  <si>
    <t>Sep 22</t>
  </si>
  <si>
    <t>Oct 22</t>
  </si>
  <si>
    <t>Nov 22</t>
  </si>
  <si>
    <t>Dec 22</t>
  </si>
  <si>
    <t>Annual Totals</t>
  </si>
  <si>
    <t>Total Delays</t>
  </si>
  <si>
    <t>Total Hours Delayed</t>
  </si>
  <si>
    <t>Avg Hrs per Delay</t>
  </si>
  <si>
    <t>2017-2020</t>
  </si>
  <si>
    <t>Avg Total Delays per Year</t>
  </si>
  <si>
    <t>Avg Total Hours Delayed per Year</t>
  </si>
  <si>
    <t>Average Hours per Delay</t>
  </si>
  <si>
    <t>Avg Delays per Month</t>
  </si>
  <si>
    <t>Avg Hours Delayed per Month</t>
  </si>
  <si>
    <t>Pre-Order TP-190976</t>
  </si>
  <si>
    <t>Post-Order TP-190976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</si>
</sst>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1" fontId="0" fillId="0" borderId="0" xfId="0" applyNumberFormat="1"/>
    <xf numFmtId="1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49" fontId="2" fillId="0" borderId="0" xfId="0" applyNumberFormat="1" applyFon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AE23-DA8C-4642-A2CF-CE1FEA87F097}">
  <dimension ref="A1:I73"/>
  <sheetViews>
    <sheetView tabSelected="1" view="pageBreakPreview" topLeftCell="A13" zoomScale="60" zoomScaleNormal="100" workbookViewId="0">
      <selection activeCell="K3" sqref="K3"/>
    </sheetView>
  </sheetViews>
  <sheetFormatPr defaultRowHeight="14.5" x14ac:dyDescent="0.35"/>
  <cols>
    <col min="3" max="3" width="9.1796875" style="9"/>
    <col min="4" max="4" width="21.7265625" style="6" customWidth="1"/>
    <col min="5" max="5" width="19.7265625" style="6" customWidth="1"/>
    <col min="6" max="6" width="26.1796875" style="6" customWidth="1"/>
    <col min="7" max="7" width="29.1796875" style="6" customWidth="1"/>
    <col min="8" max="8" width="25.54296875" style="6" customWidth="1"/>
    <col min="9" max="9" width="18.7265625" customWidth="1"/>
    <col min="10" max="10" width="15.54296875" customWidth="1"/>
  </cols>
  <sheetData>
    <row r="1" spans="1:9" x14ac:dyDescent="0.35">
      <c r="A1" s="4" t="s">
        <v>0</v>
      </c>
      <c r="B1" s="4" t="s">
        <v>1</v>
      </c>
      <c r="C1" s="10" t="s">
        <v>16</v>
      </c>
      <c r="D1" s="5" t="s">
        <v>2</v>
      </c>
      <c r="E1" s="5" t="s">
        <v>15</v>
      </c>
      <c r="F1" s="5" t="s">
        <v>89</v>
      </c>
      <c r="G1" s="5" t="s">
        <v>99</v>
      </c>
      <c r="H1" s="13" t="s">
        <v>100</v>
      </c>
    </row>
    <row r="2" spans="1:9" x14ac:dyDescent="0.35">
      <c r="A2" s="1" t="s">
        <v>3</v>
      </c>
      <c r="B2" s="2">
        <v>2017</v>
      </c>
      <c r="C2" s="8" t="s">
        <v>17</v>
      </c>
      <c r="F2" s="14">
        <v>2017</v>
      </c>
      <c r="G2" s="15" t="s">
        <v>93</v>
      </c>
      <c r="H2" s="5">
        <v>2021</v>
      </c>
      <c r="I2" s="5">
        <v>2022</v>
      </c>
    </row>
    <row r="3" spans="1:9" x14ac:dyDescent="0.35">
      <c r="A3" s="3" t="s">
        <v>4</v>
      </c>
      <c r="B3" s="2">
        <v>2017</v>
      </c>
      <c r="C3" s="8" t="s">
        <v>27</v>
      </c>
      <c r="F3" s="7" t="s">
        <v>90</v>
      </c>
      <c r="G3" s="6" t="s">
        <v>94</v>
      </c>
      <c r="H3" s="6" t="s">
        <v>90</v>
      </c>
      <c r="I3" s="6" t="s">
        <v>90</v>
      </c>
    </row>
    <row r="4" spans="1:9" x14ac:dyDescent="0.35">
      <c r="A4" s="3" t="s">
        <v>5</v>
      </c>
      <c r="B4" s="2">
        <v>2017</v>
      </c>
      <c r="C4" s="8" t="s">
        <v>18</v>
      </c>
      <c r="D4" s="7">
        <v>0</v>
      </c>
      <c r="E4" s="6">
        <v>0</v>
      </c>
      <c r="F4" s="6">
        <f>SUM(D2:D13)</f>
        <v>3</v>
      </c>
      <c r="G4" s="6">
        <f>AVERAGE(F4,F16,F28,F40)</f>
        <v>51.5</v>
      </c>
      <c r="H4" s="6">
        <v>183</v>
      </c>
      <c r="I4" s="6">
        <v>358</v>
      </c>
    </row>
    <row r="5" spans="1:9" x14ac:dyDescent="0.35">
      <c r="A5" t="s">
        <v>6</v>
      </c>
      <c r="B5" s="2">
        <v>2017</v>
      </c>
      <c r="C5" s="8" t="s">
        <v>19</v>
      </c>
      <c r="D5" s="7">
        <v>0</v>
      </c>
      <c r="E5" s="7">
        <v>0</v>
      </c>
      <c r="F5" s="6" t="s">
        <v>91</v>
      </c>
      <c r="G5" s="7" t="s">
        <v>95</v>
      </c>
      <c r="H5" s="6" t="s">
        <v>91</v>
      </c>
      <c r="I5" s="6" t="s">
        <v>91</v>
      </c>
    </row>
    <row r="6" spans="1:9" x14ac:dyDescent="0.35">
      <c r="A6" t="s">
        <v>7</v>
      </c>
      <c r="B6" s="2">
        <v>2017</v>
      </c>
      <c r="C6" s="8" t="s">
        <v>20</v>
      </c>
      <c r="D6" s="6">
        <v>0</v>
      </c>
      <c r="E6" s="6">
        <v>0</v>
      </c>
      <c r="F6" s="6">
        <f>SUM(E2:E13)</f>
        <v>7.9</v>
      </c>
      <c r="G6" s="11">
        <f>AVERAGE(F6,F18,F30,F42)</f>
        <v>153.86499999999998</v>
      </c>
      <c r="H6" s="7">
        <v>710.95</v>
      </c>
      <c r="I6" s="6">
        <v>1760.5599999999997</v>
      </c>
    </row>
    <row r="7" spans="1:9" x14ac:dyDescent="0.35">
      <c r="A7" t="s">
        <v>8</v>
      </c>
      <c r="B7" s="2">
        <v>2017</v>
      </c>
      <c r="C7" s="8" t="s">
        <v>21</v>
      </c>
      <c r="D7" s="7">
        <v>1</v>
      </c>
      <c r="E7" s="7">
        <f>24/60</f>
        <v>0.4</v>
      </c>
      <c r="F7" s="6" t="s">
        <v>92</v>
      </c>
      <c r="G7" s="7" t="s">
        <v>96</v>
      </c>
      <c r="H7" s="11" t="s">
        <v>92</v>
      </c>
      <c r="I7" s="6" t="s">
        <v>92</v>
      </c>
    </row>
    <row r="8" spans="1:9" x14ac:dyDescent="0.35">
      <c r="A8" t="s">
        <v>9</v>
      </c>
      <c r="B8" s="2">
        <v>2017</v>
      </c>
      <c r="C8" s="8" t="s">
        <v>22</v>
      </c>
      <c r="D8" s="7">
        <v>0</v>
      </c>
      <c r="E8" s="7">
        <v>0</v>
      </c>
      <c r="F8" s="11">
        <f>F6/F4</f>
        <v>2.6333333333333333</v>
      </c>
      <c r="G8" s="12">
        <f>G6/G4</f>
        <v>2.987669902912621</v>
      </c>
      <c r="H8" s="12">
        <v>3.8849726775956288</v>
      </c>
      <c r="I8" s="11">
        <v>4.917765363128491</v>
      </c>
    </row>
    <row r="9" spans="1:9" x14ac:dyDescent="0.35">
      <c r="A9" t="s">
        <v>10</v>
      </c>
      <c r="B9" s="2">
        <v>2017</v>
      </c>
      <c r="C9" s="8" t="s">
        <v>23</v>
      </c>
      <c r="D9" s="7">
        <v>0</v>
      </c>
      <c r="E9" s="7">
        <v>0</v>
      </c>
      <c r="F9" s="6" t="s">
        <v>97</v>
      </c>
      <c r="G9" s="7" t="s">
        <v>97</v>
      </c>
      <c r="H9" s="7" t="s">
        <v>97</v>
      </c>
      <c r="I9" s="7" t="s">
        <v>97</v>
      </c>
    </row>
    <row r="10" spans="1:9" x14ac:dyDescent="0.35">
      <c r="A10" t="s">
        <v>11</v>
      </c>
      <c r="B10" s="2">
        <v>2017</v>
      </c>
      <c r="C10" s="8" t="s">
        <v>28</v>
      </c>
      <c r="D10" s="7">
        <v>0</v>
      </c>
      <c r="E10" s="7">
        <v>0</v>
      </c>
      <c r="F10" s="6">
        <f>AVERAGE(D4:D13)</f>
        <v>0.3</v>
      </c>
      <c r="G10" s="12">
        <f>AVERAGE(D4:D49)</f>
        <v>4.5555555555555554</v>
      </c>
      <c r="H10" s="12">
        <f>AVERAGE(D50:D61)</f>
        <v>15.25</v>
      </c>
      <c r="I10" s="12">
        <f>AVERAGE(D62:D65, D67:D73)</f>
        <v>32.545454545454547</v>
      </c>
    </row>
    <row r="11" spans="1:9" x14ac:dyDescent="0.35">
      <c r="A11" t="s">
        <v>12</v>
      </c>
      <c r="B11" s="2">
        <v>2017</v>
      </c>
      <c r="C11" s="8" t="s">
        <v>24</v>
      </c>
      <c r="D11" s="7">
        <v>2</v>
      </c>
      <c r="E11" s="7">
        <v>7.5</v>
      </c>
      <c r="F11" s="6" t="s">
        <v>98</v>
      </c>
      <c r="G11" s="6" t="s">
        <v>98</v>
      </c>
      <c r="H11" s="6" t="s">
        <v>98</v>
      </c>
      <c r="I11" s="6" t="s">
        <v>98</v>
      </c>
    </row>
    <row r="12" spans="1:9" x14ac:dyDescent="0.35">
      <c r="A12" t="s">
        <v>13</v>
      </c>
      <c r="B12" s="2">
        <v>2017</v>
      </c>
      <c r="C12" s="8" t="s">
        <v>25</v>
      </c>
      <c r="D12" s="7">
        <v>0</v>
      </c>
      <c r="E12" s="7">
        <v>0</v>
      </c>
      <c r="F12" s="11">
        <f>AVERAGE(E4:E13)</f>
        <v>0.79</v>
      </c>
      <c r="G12" s="12">
        <f>AVERAGE(E4:E49)</f>
        <v>13.621333333333334</v>
      </c>
      <c r="H12" s="12">
        <f>AVERAGE(E50:E61)</f>
        <v>59.245833333333337</v>
      </c>
      <c r="I12" s="12">
        <f>AVERAGE(E62:E65, E67:E73)</f>
        <v>160.05090909090907</v>
      </c>
    </row>
    <row r="13" spans="1:9" x14ac:dyDescent="0.35">
      <c r="A13" t="s">
        <v>14</v>
      </c>
      <c r="B13" s="2">
        <v>2017</v>
      </c>
      <c r="C13" s="8" t="s">
        <v>26</v>
      </c>
      <c r="D13" s="6">
        <v>0</v>
      </c>
      <c r="E13" s="6">
        <v>0</v>
      </c>
      <c r="H13" s="7"/>
    </row>
    <row r="14" spans="1:9" x14ac:dyDescent="0.35">
      <c r="A14" s="1" t="s">
        <v>3</v>
      </c>
      <c r="B14" s="2">
        <v>2018</v>
      </c>
      <c r="C14" s="8" t="s">
        <v>29</v>
      </c>
      <c r="D14" s="6">
        <v>0</v>
      </c>
      <c r="E14" s="6">
        <v>0</v>
      </c>
      <c r="F14" s="14">
        <v>2018</v>
      </c>
    </row>
    <row r="15" spans="1:9" x14ac:dyDescent="0.35">
      <c r="A15" s="3" t="s">
        <v>4</v>
      </c>
      <c r="B15" s="2">
        <v>2018</v>
      </c>
      <c r="C15" s="8" t="s">
        <v>30</v>
      </c>
      <c r="D15" s="6">
        <v>0</v>
      </c>
      <c r="E15" s="6">
        <v>0</v>
      </c>
      <c r="F15" s="7" t="s">
        <v>90</v>
      </c>
    </row>
    <row r="16" spans="1:9" x14ac:dyDescent="0.35">
      <c r="A16" s="3" t="s">
        <v>5</v>
      </c>
      <c r="B16" s="2">
        <v>2018</v>
      </c>
      <c r="C16" s="8" t="s">
        <v>31</v>
      </c>
      <c r="D16" s="6">
        <v>0</v>
      </c>
      <c r="E16" s="6">
        <v>0</v>
      </c>
      <c r="F16" s="6">
        <f>SUM(D14:D25)</f>
        <v>74</v>
      </c>
    </row>
    <row r="17" spans="1:6" x14ac:dyDescent="0.35">
      <c r="A17" t="s">
        <v>6</v>
      </c>
      <c r="B17" s="2">
        <v>2018</v>
      </c>
      <c r="C17" s="8" t="s">
        <v>32</v>
      </c>
      <c r="D17" s="6">
        <v>0</v>
      </c>
      <c r="E17" s="6">
        <v>0</v>
      </c>
      <c r="F17" s="6" t="s">
        <v>91</v>
      </c>
    </row>
    <row r="18" spans="1:6" x14ac:dyDescent="0.35">
      <c r="A18" t="s">
        <v>7</v>
      </c>
      <c r="B18" s="2">
        <v>2018</v>
      </c>
      <c r="C18" s="8" t="s">
        <v>33</v>
      </c>
      <c r="D18" s="6">
        <v>3</v>
      </c>
      <c r="E18" s="6">
        <v>3</v>
      </c>
      <c r="F18" s="6">
        <f>SUM(E14:E25)</f>
        <v>263.64999999999998</v>
      </c>
    </row>
    <row r="19" spans="1:6" x14ac:dyDescent="0.35">
      <c r="A19" t="s">
        <v>8</v>
      </c>
      <c r="B19" s="2">
        <v>2018</v>
      </c>
      <c r="C19" s="8" t="s">
        <v>34</v>
      </c>
      <c r="D19" s="6">
        <v>1</v>
      </c>
      <c r="E19" s="6">
        <v>3</v>
      </c>
      <c r="F19" s="6" t="s">
        <v>92</v>
      </c>
    </row>
    <row r="20" spans="1:6" x14ac:dyDescent="0.35">
      <c r="A20" t="s">
        <v>9</v>
      </c>
      <c r="B20" s="2">
        <v>2018</v>
      </c>
      <c r="C20" s="8" t="s">
        <v>35</v>
      </c>
      <c r="D20" s="6">
        <v>8</v>
      </c>
      <c r="E20" s="6">
        <v>18.75</v>
      </c>
      <c r="F20" s="11">
        <f>F18/F16</f>
        <v>3.5628378378378374</v>
      </c>
    </row>
    <row r="21" spans="1:6" x14ac:dyDescent="0.35">
      <c r="A21" t="s">
        <v>10</v>
      </c>
      <c r="B21" s="2">
        <v>2018</v>
      </c>
      <c r="C21" s="8" t="s">
        <v>36</v>
      </c>
      <c r="D21" s="6">
        <v>23</v>
      </c>
      <c r="E21" s="6">
        <v>98.9</v>
      </c>
      <c r="F21" s="6" t="s">
        <v>97</v>
      </c>
    </row>
    <row r="22" spans="1:6" x14ac:dyDescent="0.35">
      <c r="A22" t="s">
        <v>11</v>
      </c>
      <c r="B22" s="2">
        <v>2018</v>
      </c>
      <c r="C22" s="8" t="s">
        <v>37</v>
      </c>
      <c r="D22" s="6">
        <v>8</v>
      </c>
      <c r="E22" s="6">
        <v>27.5</v>
      </c>
      <c r="F22" s="11">
        <f>AVERAGE(D14:D25)</f>
        <v>6.166666666666667</v>
      </c>
    </row>
    <row r="23" spans="1:6" x14ac:dyDescent="0.35">
      <c r="A23" t="s">
        <v>12</v>
      </c>
      <c r="B23" s="2">
        <v>2018</v>
      </c>
      <c r="C23" s="8" t="s">
        <v>38</v>
      </c>
      <c r="D23" s="6">
        <v>18</v>
      </c>
      <c r="E23" s="6">
        <v>77.5</v>
      </c>
      <c r="F23" s="6" t="s">
        <v>98</v>
      </c>
    </row>
    <row r="24" spans="1:6" x14ac:dyDescent="0.35">
      <c r="A24" t="s">
        <v>13</v>
      </c>
      <c r="B24" s="2">
        <v>2018</v>
      </c>
      <c r="C24" s="8" t="s">
        <v>39</v>
      </c>
      <c r="D24" s="6">
        <v>8</v>
      </c>
      <c r="E24" s="6">
        <v>20.5</v>
      </c>
      <c r="F24" s="11">
        <f>AVERAGE(E14:E25)</f>
        <v>21.970833333333331</v>
      </c>
    </row>
    <row r="25" spans="1:6" x14ac:dyDescent="0.35">
      <c r="A25" t="s">
        <v>14</v>
      </c>
      <c r="B25" s="2">
        <v>2018</v>
      </c>
      <c r="C25" s="8" t="s">
        <v>40</v>
      </c>
      <c r="D25" s="6">
        <v>5</v>
      </c>
      <c r="E25" s="6">
        <v>14.5</v>
      </c>
      <c r="F25" s="11"/>
    </row>
    <row r="26" spans="1:6" x14ac:dyDescent="0.35">
      <c r="A26" s="1" t="s">
        <v>3</v>
      </c>
      <c r="B26" s="2">
        <v>2019</v>
      </c>
      <c r="C26" s="8" t="s">
        <v>41</v>
      </c>
      <c r="D26" s="6">
        <v>9</v>
      </c>
      <c r="E26" s="6">
        <v>22.5</v>
      </c>
      <c r="F26" s="14">
        <v>2019</v>
      </c>
    </row>
    <row r="27" spans="1:6" x14ac:dyDescent="0.35">
      <c r="A27" s="3" t="s">
        <v>4</v>
      </c>
      <c r="B27" s="2">
        <v>2019</v>
      </c>
      <c r="C27" s="8" t="s">
        <v>42</v>
      </c>
      <c r="D27" s="6">
        <v>10</v>
      </c>
      <c r="E27" s="6">
        <v>13</v>
      </c>
      <c r="F27" s="7" t="s">
        <v>90</v>
      </c>
    </row>
    <row r="28" spans="1:6" x14ac:dyDescent="0.35">
      <c r="A28" s="3" t="s">
        <v>5</v>
      </c>
      <c r="B28" s="2">
        <v>2019</v>
      </c>
      <c r="C28" s="8" t="s">
        <v>43</v>
      </c>
      <c r="D28" s="6">
        <v>5</v>
      </c>
      <c r="E28" s="6">
        <v>5.23</v>
      </c>
      <c r="F28" s="6">
        <f>SUM(D26:D37)</f>
        <v>89</v>
      </c>
    </row>
    <row r="29" spans="1:6" x14ac:dyDescent="0.35">
      <c r="A29" t="s">
        <v>6</v>
      </c>
      <c r="B29" s="2">
        <v>2019</v>
      </c>
      <c r="C29" s="8" t="s">
        <v>44</v>
      </c>
      <c r="D29" s="6">
        <v>4</v>
      </c>
      <c r="E29" s="6">
        <v>17.5</v>
      </c>
      <c r="F29" s="6" t="s">
        <v>91</v>
      </c>
    </row>
    <row r="30" spans="1:6" x14ac:dyDescent="0.35">
      <c r="A30" t="s">
        <v>7</v>
      </c>
      <c r="B30" s="2">
        <v>2019</v>
      </c>
      <c r="C30" s="8" t="s">
        <v>45</v>
      </c>
      <c r="D30" s="6">
        <v>2</v>
      </c>
      <c r="E30" s="6">
        <v>1</v>
      </c>
      <c r="F30" s="6">
        <f>SUM(E26:E37)</f>
        <v>246.32999999999998</v>
      </c>
    </row>
    <row r="31" spans="1:6" x14ac:dyDescent="0.35">
      <c r="A31" t="s">
        <v>8</v>
      </c>
      <c r="B31" s="2">
        <v>2019</v>
      </c>
      <c r="C31" s="8" t="s">
        <v>46</v>
      </c>
      <c r="D31" s="6">
        <v>5</v>
      </c>
      <c r="E31" s="6">
        <v>15.5</v>
      </c>
      <c r="F31" s="6" t="s">
        <v>92</v>
      </c>
    </row>
    <row r="32" spans="1:6" x14ac:dyDescent="0.35">
      <c r="A32" t="s">
        <v>9</v>
      </c>
      <c r="B32" s="2">
        <v>2019</v>
      </c>
      <c r="C32" s="8" t="s">
        <v>47</v>
      </c>
      <c r="D32" s="6">
        <v>18</v>
      </c>
      <c r="E32" s="6">
        <v>66.849999999999994</v>
      </c>
      <c r="F32" s="11">
        <f>F30/F28</f>
        <v>2.7677528089887637</v>
      </c>
    </row>
    <row r="33" spans="1:9" x14ac:dyDescent="0.35">
      <c r="A33" t="s">
        <v>10</v>
      </c>
      <c r="B33" s="2">
        <v>2019</v>
      </c>
      <c r="C33" s="8" t="s">
        <v>48</v>
      </c>
      <c r="D33" s="6">
        <v>10</v>
      </c>
      <c r="E33" s="6">
        <v>28.25</v>
      </c>
      <c r="F33" s="6" t="s">
        <v>97</v>
      </c>
    </row>
    <row r="34" spans="1:9" x14ac:dyDescent="0.35">
      <c r="A34" t="s">
        <v>11</v>
      </c>
      <c r="B34" s="2">
        <v>2019</v>
      </c>
      <c r="C34" s="8" t="s">
        <v>49</v>
      </c>
      <c r="D34" s="6">
        <v>9</v>
      </c>
      <c r="E34" s="6">
        <v>39.75</v>
      </c>
      <c r="F34" s="11">
        <f>AVERAGE(D26:D37)</f>
        <v>8.0909090909090917</v>
      </c>
    </row>
    <row r="35" spans="1:9" x14ac:dyDescent="0.35">
      <c r="A35" t="s">
        <v>12</v>
      </c>
      <c r="B35" s="2">
        <v>2019</v>
      </c>
      <c r="C35" s="8" t="s">
        <v>50</v>
      </c>
      <c r="F35" s="6" t="s">
        <v>98</v>
      </c>
    </row>
    <row r="36" spans="1:9" x14ac:dyDescent="0.35">
      <c r="A36" t="s">
        <v>13</v>
      </c>
      <c r="B36" s="2">
        <v>2019</v>
      </c>
      <c r="C36" s="8" t="s">
        <v>51</v>
      </c>
      <c r="D36" s="6">
        <v>12</v>
      </c>
      <c r="E36" s="6">
        <v>25.25</v>
      </c>
      <c r="F36" s="11">
        <f>AVERAGE(E26:E37)</f>
        <v>22.393636363636361</v>
      </c>
    </row>
    <row r="37" spans="1:9" x14ac:dyDescent="0.35">
      <c r="A37" t="s">
        <v>14</v>
      </c>
      <c r="B37" s="2">
        <v>2019</v>
      </c>
      <c r="C37" s="8" t="s">
        <v>52</v>
      </c>
      <c r="D37" s="6">
        <v>5</v>
      </c>
      <c r="E37" s="6">
        <v>11.5</v>
      </c>
      <c r="F37" s="11"/>
    </row>
    <row r="38" spans="1:9" x14ac:dyDescent="0.35">
      <c r="A38" t="s">
        <v>3</v>
      </c>
      <c r="B38">
        <v>2020</v>
      </c>
      <c r="C38" s="8" t="s">
        <v>53</v>
      </c>
      <c r="D38" s="6">
        <v>3</v>
      </c>
      <c r="E38" s="6">
        <v>5.75</v>
      </c>
      <c r="F38" s="14">
        <v>2020</v>
      </c>
    </row>
    <row r="39" spans="1:9" x14ac:dyDescent="0.35">
      <c r="A39" t="s">
        <v>4</v>
      </c>
      <c r="B39">
        <v>2020</v>
      </c>
      <c r="C39" s="8" t="s">
        <v>54</v>
      </c>
      <c r="D39" s="6">
        <v>2</v>
      </c>
      <c r="E39" s="6">
        <v>5</v>
      </c>
      <c r="F39" s="7" t="s">
        <v>90</v>
      </c>
      <c r="I39" s="6"/>
    </row>
    <row r="40" spans="1:9" x14ac:dyDescent="0.35">
      <c r="A40" t="s">
        <v>5</v>
      </c>
      <c r="B40">
        <v>2020</v>
      </c>
      <c r="C40" s="8" t="s">
        <v>55</v>
      </c>
      <c r="D40" s="6">
        <v>3</v>
      </c>
      <c r="E40" s="6">
        <v>28.25</v>
      </c>
      <c r="F40" s="6">
        <f>SUM(D37:D48)</f>
        <v>40</v>
      </c>
      <c r="I40" s="6"/>
    </row>
    <row r="41" spans="1:9" x14ac:dyDescent="0.35">
      <c r="A41" t="s">
        <v>6</v>
      </c>
      <c r="B41">
        <v>2020</v>
      </c>
      <c r="C41" s="8" t="s">
        <v>56</v>
      </c>
      <c r="D41" s="6">
        <v>6</v>
      </c>
      <c r="E41" s="6">
        <v>16.079999999999998</v>
      </c>
      <c r="F41" s="6" t="s">
        <v>91</v>
      </c>
      <c r="I41" s="6"/>
    </row>
    <row r="42" spans="1:9" x14ac:dyDescent="0.35">
      <c r="A42" t="s">
        <v>7</v>
      </c>
      <c r="B42">
        <v>2020</v>
      </c>
      <c r="C42" s="8" t="s">
        <v>57</v>
      </c>
      <c r="D42" s="6">
        <v>2</v>
      </c>
      <c r="E42" s="6">
        <v>7.5</v>
      </c>
      <c r="F42" s="6">
        <f>SUM(E37:E48)</f>
        <v>97.58</v>
      </c>
      <c r="I42" s="6"/>
    </row>
    <row r="43" spans="1:9" x14ac:dyDescent="0.35">
      <c r="A43" t="s">
        <v>8</v>
      </c>
      <c r="B43">
        <v>2020</v>
      </c>
      <c r="C43" s="8" t="s">
        <v>58</v>
      </c>
      <c r="D43" s="6">
        <v>1</v>
      </c>
      <c r="E43" s="6">
        <v>0.75</v>
      </c>
      <c r="F43" s="6" t="s">
        <v>92</v>
      </c>
      <c r="I43" s="6"/>
    </row>
    <row r="44" spans="1:9" x14ac:dyDescent="0.35">
      <c r="A44" t="s">
        <v>9</v>
      </c>
      <c r="B44">
        <v>2020</v>
      </c>
      <c r="C44" s="8" t="s">
        <v>59</v>
      </c>
      <c r="D44" s="6">
        <v>0</v>
      </c>
      <c r="E44" s="6">
        <v>0</v>
      </c>
      <c r="F44" s="11">
        <f>F42/F40</f>
        <v>2.4394999999999998</v>
      </c>
      <c r="I44" s="6"/>
    </row>
    <row r="45" spans="1:9" x14ac:dyDescent="0.35">
      <c r="A45" t="s">
        <v>10</v>
      </c>
      <c r="B45">
        <v>2020</v>
      </c>
      <c r="C45" s="8" t="s">
        <v>60</v>
      </c>
      <c r="D45" s="6">
        <v>3</v>
      </c>
      <c r="E45" s="6">
        <v>6.25</v>
      </c>
      <c r="F45" s="6" t="s">
        <v>97</v>
      </c>
      <c r="I45" s="6"/>
    </row>
    <row r="46" spans="1:9" x14ac:dyDescent="0.35">
      <c r="A46" t="s">
        <v>11</v>
      </c>
      <c r="B46">
        <v>2020</v>
      </c>
      <c r="C46" s="8" t="s">
        <v>61</v>
      </c>
      <c r="D46" s="6">
        <v>3</v>
      </c>
      <c r="E46" s="6">
        <v>4</v>
      </c>
      <c r="F46" s="11">
        <f>AVERAGE(D38:D49)</f>
        <v>3.25</v>
      </c>
      <c r="I46" s="6"/>
    </row>
    <row r="47" spans="1:9" x14ac:dyDescent="0.35">
      <c r="A47" t="s">
        <v>12</v>
      </c>
      <c r="B47">
        <v>2020</v>
      </c>
      <c r="C47" s="8" t="s">
        <v>62</v>
      </c>
      <c r="D47" s="6">
        <v>7</v>
      </c>
      <c r="E47" s="6">
        <v>6.5</v>
      </c>
      <c r="F47" s="6" t="s">
        <v>98</v>
      </c>
      <c r="I47" s="6"/>
    </row>
    <row r="48" spans="1:9" x14ac:dyDescent="0.35">
      <c r="A48" t="s">
        <v>13</v>
      </c>
      <c r="B48">
        <v>2020</v>
      </c>
      <c r="C48" s="8" t="s">
        <v>63</v>
      </c>
      <c r="D48" s="6">
        <v>5</v>
      </c>
      <c r="E48" s="6">
        <v>6</v>
      </c>
      <c r="F48" s="11">
        <f>AVERAGE(E38:E49)</f>
        <v>7.9233333333333329</v>
      </c>
      <c r="I48" s="6"/>
    </row>
    <row r="49" spans="1:9" x14ac:dyDescent="0.35">
      <c r="A49" t="s">
        <v>14</v>
      </c>
      <c r="B49">
        <v>2020</v>
      </c>
      <c r="C49" s="8" t="s">
        <v>64</v>
      </c>
      <c r="D49" s="6">
        <v>4</v>
      </c>
      <c r="E49" s="6">
        <v>9</v>
      </c>
      <c r="I49" s="6"/>
    </row>
    <row r="50" spans="1:9" x14ac:dyDescent="0.35">
      <c r="A50" t="s">
        <v>3</v>
      </c>
      <c r="B50">
        <v>2021</v>
      </c>
      <c r="C50" s="8" t="s">
        <v>65</v>
      </c>
      <c r="D50" s="6">
        <v>0</v>
      </c>
      <c r="E50" s="6">
        <v>0</v>
      </c>
      <c r="F50" s="14">
        <v>2021</v>
      </c>
      <c r="I50" s="6"/>
    </row>
    <row r="51" spans="1:9" x14ac:dyDescent="0.35">
      <c r="A51" t="s">
        <v>4</v>
      </c>
      <c r="B51">
        <v>2021</v>
      </c>
      <c r="C51" s="8" t="s">
        <v>66</v>
      </c>
      <c r="D51" s="6">
        <v>0</v>
      </c>
      <c r="E51" s="6">
        <v>0</v>
      </c>
      <c r="F51" s="7" t="s">
        <v>90</v>
      </c>
    </row>
    <row r="52" spans="1:9" x14ac:dyDescent="0.35">
      <c r="A52" t="s">
        <v>5</v>
      </c>
      <c r="B52">
        <v>2021</v>
      </c>
      <c r="C52" s="8" t="s">
        <v>67</v>
      </c>
      <c r="D52" s="6">
        <v>3</v>
      </c>
      <c r="E52" s="6">
        <v>0</v>
      </c>
      <c r="F52" s="6">
        <f>SUM(D50:D61)</f>
        <v>183</v>
      </c>
    </row>
    <row r="53" spans="1:9" x14ac:dyDescent="0.35">
      <c r="A53" t="s">
        <v>6</v>
      </c>
      <c r="B53">
        <v>2021</v>
      </c>
      <c r="C53" s="8" t="s">
        <v>68</v>
      </c>
      <c r="D53" s="6">
        <v>2</v>
      </c>
      <c r="E53" s="6">
        <v>1.25</v>
      </c>
      <c r="F53" s="6" t="s">
        <v>91</v>
      </c>
    </row>
    <row r="54" spans="1:9" x14ac:dyDescent="0.35">
      <c r="A54" t="s">
        <v>7</v>
      </c>
      <c r="B54">
        <v>2021</v>
      </c>
      <c r="C54" s="8" t="s">
        <v>69</v>
      </c>
      <c r="D54" s="6">
        <v>7</v>
      </c>
      <c r="E54" s="6">
        <v>18.5</v>
      </c>
      <c r="F54" s="6">
        <f>SUM(E50:E61)</f>
        <v>710.95</v>
      </c>
    </row>
    <row r="55" spans="1:9" x14ac:dyDescent="0.35">
      <c r="A55" t="s">
        <v>8</v>
      </c>
      <c r="B55">
        <v>2021</v>
      </c>
      <c r="C55" s="8" t="s">
        <v>70</v>
      </c>
      <c r="D55" s="6">
        <v>3</v>
      </c>
      <c r="E55" s="6">
        <v>4</v>
      </c>
      <c r="F55" s="6" t="s">
        <v>92</v>
      </c>
    </row>
    <row r="56" spans="1:9" x14ac:dyDescent="0.35">
      <c r="A56" t="s">
        <v>9</v>
      </c>
      <c r="B56">
        <v>2021</v>
      </c>
      <c r="C56" s="8" t="s">
        <v>71</v>
      </c>
      <c r="D56" s="6">
        <v>26</v>
      </c>
      <c r="E56" s="6">
        <v>95.75</v>
      </c>
      <c r="F56" s="11">
        <f>F54/F52</f>
        <v>3.8849726775956288</v>
      </c>
    </row>
    <row r="57" spans="1:9" x14ac:dyDescent="0.35">
      <c r="A57" t="s">
        <v>10</v>
      </c>
      <c r="B57">
        <v>2021</v>
      </c>
      <c r="C57" s="8" t="s">
        <v>72</v>
      </c>
      <c r="D57" s="6">
        <v>12</v>
      </c>
      <c r="E57" s="6">
        <v>22</v>
      </c>
      <c r="F57" s="6" t="s">
        <v>97</v>
      </c>
    </row>
    <row r="58" spans="1:9" x14ac:dyDescent="0.35">
      <c r="A58" t="s">
        <v>11</v>
      </c>
      <c r="B58">
        <v>2021</v>
      </c>
      <c r="C58" s="8" t="s">
        <v>73</v>
      </c>
      <c r="D58" s="6">
        <v>38</v>
      </c>
      <c r="E58" s="6">
        <v>271.5</v>
      </c>
      <c r="F58" s="11">
        <f>AVERAGE(D50:D61)</f>
        <v>15.25</v>
      </c>
    </row>
    <row r="59" spans="1:9" x14ac:dyDescent="0.35">
      <c r="A59" t="s">
        <v>12</v>
      </c>
      <c r="B59">
        <v>2021</v>
      </c>
      <c r="C59" s="8" t="s">
        <v>74</v>
      </c>
      <c r="D59" s="6">
        <v>20</v>
      </c>
      <c r="E59" s="6">
        <v>60.45</v>
      </c>
      <c r="F59" s="6" t="s">
        <v>98</v>
      </c>
    </row>
    <row r="60" spans="1:9" x14ac:dyDescent="0.35">
      <c r="A60" t="s">
        <v>13</v>
      </c>
      <c r="B60">
        <v>2021</v>
      </c>
      <c r="C60" s="8" t="s">
        <v>75</v>
      </c>
      <c r="D60" s="6">
        <v>36</v>
      </c>
      <c r="E60" s="6">
        <v>118.75</v>
      </c>
      <c r="F60" s="11">
        <f>AVERAGE(E50:E61)</f>
        <v>59.245833333333337</v>
      </c>
    </row>
    <row r="61" spans="1:9" x14ac:dyDescent="0.35">
      <c r="A61" t="s">
        <v>14</v>
      </c>
      <c r="B61">
        <v>2021</v>
      </c>
      <c r="C61" s="8" t="s">
        <v>76</v>
      </c>
      <c r="D61" s="6">
        <v>36</v>
      </c>
      <c r="E61" s="6">
        <v>118.75</v>
      </c>
      <c r="F61" s="11"/>
    </row>
    <row r="62" spans="1:9" x14ac:dyDescent="0.35">
      <c r="A62" t="s">
        <v>3</v>
      </c>
      <c r="B62">
        <v>2022</v>
      </c>
      <c r="C62" s="8" t="s">
        <v>77</v>
      </c>
      <c r="D62" s="6">
        <v>33</v>
      </c>
      <c r="E62" s="6">
        <v>230.25</v>
      </c>
      <c r="F62" s="14">
        <v>2022</v>
      </c>
    </row>
    <row r="63" spans="1:9" x14ac:dyDescent="0.35">
      <c r="A63" t="s">
        <v>4</v>
      </c>
      <c r="B63">
        <v>2022</v>
      </c>
      <c r="C63" s="8" t="s">
        <v>78</v>
      </c>
      <c r="D63" s="6">
        <v>52</v>
      </c>
      <c r="E63" s="6">
        <v>397.5</v>
      </c>
      <c r="F63" s="7" t="s">
        <v>90</v>
      </c>
    </row>
    <row r="64" spans="1:9" x14ac:dyDescent="0.35">
      <c r="A64" t="s">
        <v>5</v>
      </c>
      <c r="B64">
        <v>2022</v>
      </c>
      <c r="C64" s="8" t="s">
        <v>79</v>
      </c>
      <c r="D64" s="6">
        <v>9</v>
      </c>
      <c r="E64" s="6">
        <v>51.25</v>
      </c>
      <c r="F64" s="6">
        <f>SUM(D62:D73)</f>
        <v>358</v>
      </c>
    </row>
    <row r="65" spans="1:6" x14ac:dyDescent="0.35">
      <c r="A65" t="s">
        <v>6</v>
      </c>
      <c r="B65">
        <v>2022</v>
      </c>
      <c r="C65" s="8" t="s">
        <v>80</v>
      </c>
      <c r="D65" s="6">
        <v>34</v>
      </c>
      <c r="E65" s="6">
        <v>155.72</v>
      </c>
      <c r="F65" s="6" t="s">
        <v>91</v>
      </c>
    </row>
    <row r="66" spans="1:6" x14ac:dyDescent="0.35">
      <c r="A66" t="s">
        <v>7</v>
      </c>
      <c r="B66">
        <v>2022</v>
      </c>
      <c r="C66" s="8" t="s">
        <v>81</v>
      </c>
      <c r="F66" s="6">
        <f>SUM(E62:E73)</f>
        <v>1760.5599999999997</v>
      </c>
    </row>
    <row r="67" spans="1:6" x14ac:dyDescent="0.35">
      <c r="A67" t="s">
        <v>8</v>
      </c>
      <c r="B67">
        <v>2022</v>
      </c>
      <c r="C67" s="8" t="s">
        <v>82</v>
      </c>
      <c r="D67" s="6">
        <v>44</v>
      </c>
      <c r="E67" s="6">
        <v>281.08</v>
      </c>
      <c r="F67" s="6" t="s">
        <v>92</v>
      </c>
    </row>
    <row r="68" spans="1:6" x14ac:dyDescent="0.35">
      <c r="A68" t="s">
        <v>9</v>
      </c>
      <c r="B68">
        <v>2022</v>
      </c>
      <c r="C68" s="8" t="s">
        <v>83</v>
      </c>
      <c r="D68" s="6">
        <v>51</v>
      </c>
      <c r="E68" s="6">
        <v>151.24</v>
      </c>
      <c r="F68" s="11">
        <f>F66/F64</f>
        <v>4.917765363128491</v>
      </c>
    </row>
    <row r="69" spans="1:6" x14ac:dyDescent="0.35">
      <c r="A69" t="s">
        <v>10</v>
      </c>
      <c r="B69">
        <v>2022</v>
      </c>
      <c r="C69" s="8" t="s">
        <v>84</v>
      </c>
      <c r="D69" s="6">
        <v>31</v>
      </c>
      <c r="E69" s="6">
        <v>141.6</v>
      </c>
      <c r="F69" s="6" t="s">
        <v>97</v>
      </c>
    </row>
    <row r="70" spans="1:6" x14ac:dyDescent="0.35">
      <c r="A70" t="s">
        <v>11</v>
      </c>
      <c r="B70">
        <v>2022</v>
      </c>
      <c r="C70" s="8" t="s">
        <v>85</v>
      </c>
      <c r="D70" s="6">
        <v>20</v>
      </c>
      <c r="E70" s="6">
        <v>51.25</v>
      </c>
      <c r="F70" s="11">
        <f>AVERAGE(D62:D73)</f>
        <v>32.545454545454547</v>
      </c>
    </row>
    <row r="71" spans="1:6" x14ac:dyDescent="0.35">
      <c r="A71" t="s">
        <v>12</v>
      </c>
      <c r="B71">
        <v>2022</v>
      </c>
      <c r="C71" s="8" t="s">
        <v>86</v>
      </c>
      <c r="D71" s="6">
        <v>38</v>
      </c>
      <c r="E71" s="6">
        <v>133.37</v>
      </c>
      <c r="F71" s="6" t="s">
        <v>98</v>
      </c>
    </row>
    <row r="72" spans="1:6" x14ac:dyDescent="0.35">
      <c r="A72" t="s">
        <v>13</v>
      </c>
      <c r="B72">
        <v>2022</v>
      </c>
      <c r="C72" s="8" t="s">
        <v>87</v>
      </c>
      <c r="D72" s="6">
        <v>30</v>
      </c>
      <c r="E72" s="6">
        <v>135.30000000000001</v>
      </c>
      <c r="F72" s="11">
        <f>AVERAGE(E62:E73)</f>
        <v>160.05090909090907</v>
      </c>
    </row>
    <row r="73" spans="1:6" x14ac:dyDescent="0.35">
      <c r="A73" t="s">
        <v>14</v>
      </c>
      <c r="B73">
        <v>2022</v>
      </c>
      <c r="C73" s="8" t="s">
        <v>88</v>
      </c>
      <c r="D73" s="6">
        <v>16</v>
      </c>
      <c r="E73" s="6">
        <v>32</v>
      </c>
    </row>
  </sheetData>
  <pageMargins left="0.7" right="0.7" top="0.75" bottom="0.75" header="0.3" footer="0.3"/>
  <pageSetup scale="89" fitToHeight="0" orientation="landscape" r:id="rId1"/>
  <headerFooter>
    <oddHeader xml:space="preserve">&amp;R&amp;"Arial Black,Bold"&amp;12Exh. MM-19
Docket TP-220513
Page  &amp;P of 4&amp;"-,Regular"&amp;11  </oddHeader>
  </headerFooter>
  <rowBreaks count="1" manualBreakCount="1">
    <brk id="37" max="9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4F97BA-D77E-48BC-B25E-093084A652C8}"/>
</file>

<file path=customXml/itemProps2.xml><?xml version="1.0" encoding="utf-8"?>
<ds:datastoreItem xmlns:ds="http://schemas.openxmlformats.org/officeDocument/2006/customXml" ds:itemID="{559845AA-4298-4492-BB10-09D521505259}"/>
</file>

<file path=customXml/itemProps3.xml><?xml version="1.0" encoding="utf-8"?>
<ds:datastoreItem xmlns:ds="http://schemas.openxmlformats.org/officeDocument/2006/customXml" ds:itemID="{F51B43AE-7464-4DCF-A4E6-2A1A4D4C9824}"/>
</file>

<file path=customXml/itemProps4.xml><?xml version="1.0" encoding="utf-8"?>
<ds:datastoreItem xmlns:ds="http://schemas.openxmlformats.org/officeDocument/2006/customXml" ds:itemID="{978422C6-6F30-4BE4-97BD-F2157BF315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Jacob</dc:creator>
  <cp:lastModifiedBy>Schiraldi, Michael V.</cp:lastModifiedBy>
  <cp:lastPrinted>2023-02-09T16:51:41Z</cp:lastPrinted>
  <dcterms:created xsi:type="dcterms:W3CDTF">2023-01-27T02:38:55Z</dcterms:created>
  <dcterms:modified xsi:type="dcterms:W3CDTF">2023-02-09T16:51:46Z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