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695254AF-D0C9-4196-BC8E-C95D3409D92F}" xr6:coauthVersionLast="47" xr6:coauthVersionMax="47" xr10:uidLastSave="{00000000-0000-0000-0000-000000000000}"/>
  <bookViews>
    <workbookView xWindow="19080" yWindow="480" windowWidth="19440" windowHeight="15000" xr2:uid="{EBD274A1-A72E-4E96-96FA-A810B928CF73}"/>
  </bookViews>
  <sheets>
    <sheet name="1-1" sheetId="1" r:id="rId1"/>
    <sheet name="1-2 to 1-7" sheetId="2" r:id="rId2"/>
    <sheet name="1-8" sheetId="3" r:id="rId3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06" hidden="1">#REF!</definedName>
    <definedName name="__123Graph_ACEDREVGR" hidden="1">#REF!</definedName>
    <definedName name="__123Graph_B" hidden="1">#REF!</definedName>
    <definedName name="__123Graph_BCEDREVGR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123Graph_X" hidden="1">#REF!</definedName>
    <definedName name="__123Graph_XCEDREVGR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ex1" hidden="1">{#N/A,#N/A,FALSE,"Summ";#N/A,#N/A,FALSE,"General"}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ew1" hidden="1">{#N/A,#N/A,FALSE,"Summ";#N/A,#N/A,FALSE,"General"}</definedName>
    <definedName name="_nofill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hidden="1">{#N/A,#N/A,FALSE,"Summary";#N/A,#N/A,FALSE,"SmPlants";#N/A,#N/A,FALSE,"Utah";#N/A,#N/A,FALSE,"Idaho";#N/A,#N/A,FALSE,"Lewis River";#N/A,#N/A,FALSE,"NrthUmpq";#N/A,#N/A,FALSE,"KlamRog"}</definedName>
    <definedName name="Adjs2avg">#REF!:#REF!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d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#REF!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e" hidden="1">{#N/A,#N/A,FALSE,"Month ";#N/A,#N/A,FALSE,"YTD";#N/A,#N/A,FALSE,"12 mo ended"}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hidden="1">{#N/A,#N/A,FALSE,"Wld 2";#N/A,#N/A,FALSE,"MAFunding 2";#N/A,#N/A,FALSE,"MEC 2"}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0">'1-1'!$A$1:$E$74</definedName>
    <definedName name="_xlnm.Print_Area" localSheetId="1">'1-2 to 1-7'!$A$1:$AF$178</definedName>
    <definedName name="_xlnm.Print_Area" localSheetId="2">'1-8'!$A$1:$J$22</definedName>
    <definedName name="_xlnm.Print_Titles" localSheetId="1">'1-2 to 1-7'!$A:$C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"45E0HSXTFNPZNJBTUASVO6FBF"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ndard1stub" hidden="1">{"YTD-Total",#N/A,FALSE,"Provision"}</definedName>
    <definedName name="t" hidden="1">{#N/A,#N/A,FALSE,"CESTSUM";#N/A,#N/A,FALSE,"est sum A";#N/A,#N/A,FALSE,"est detail A"}</definedName>
    <definedName name="TC_BAG" hidden="1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ll._.pages.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ll._.View.stub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" hidden="1">{"FC",#N/A,FALSE,"CALENDAR";"P",#N/A,FALSE,"CALENDAR"}</definedName>
    <definedName name="wrn.Print._.Option._.1." hidden="1">{#N/A,#N/A,FALSE,"Wld 1";#N/A,#N/A,FALSE,"MAFunding 1";#N/A,#N/A,FALSE,"MEC 1"}</definedName>
    <definedName name="wrn.Print._.Option._.2." hidden="1">{#N/A,#N/A,FALSE,"Wld 2";#N/A,#N/A,FALSE,"MAFunding 2";#N/A,#N/A,FALSE,"MEC 2"}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1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Summary._.View.stub" hidden="1">{#N/A,#N/A,FALSE,"Consltd-For contngcy"}</definedName>
    <definedName name="wrn.Summary.1" hidden="1">{#N/A,#N/A,FALSE,"Sum Qtr";#N/A,#N/A,FALSE,"Oper Sum";#N/A,#N/A,FALSE,"Land Sales";#N/A,#N/A,FALSE,"Finance";#N/A,#N/A,FALSE,"Oper Ass"}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 hidden="1">{"YTD-Total",#N/A,TRUE,"Provision";"YTD-Utility",#N/A,TRUE,"Prov Utility";"YTD-NonUtility",#N/A,TRUE,"Prov NonUtility"}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{"YTD-Utility",#N/A,FALSE,"Prov Utility"}</definedName>
    <definedName name="y" hidden="1">#REF!</definedName>
    <definedName name="yuf" hidden="1">{#N/A,#N/A,FALSE,"Summ";#N/A,#N/A,FALSE,"General"}</definedName>
    <definedName name="z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G66" i="2"/>
  <c r="H16" i="3"/>
  <c r="H10" i="3"/>
  <c r="V125" i="2"/>
  <c r="H15" i="3"/>
  <c r="A3" i="2"/>
  <c r="X6" i="2"/>
  <c r="AE6" i="2"/>
  <c r="X7" i="2"/>
  <c r="AE7" i="2"/>
  <c r="X8" i="2"/>
  <c r="AE8" i="2"/>
  <c r="X9" i="2"/>
  <c r="AE9" i="2"/>
  <c r="X10" i="2"/>
  <c r="AE10" i="2"/>
  <c r="X11" i="2"/>
  <c r="AE11" i="2"/>
  <c r="X12" i="2"/>
  <c r="AE12" i="2"/>
  <c r="X13" i="2"/>
  <c r="AE13" i="2"/>
  <c r="X14" i="2"/>
  <c r="AE14" i="2"/>
  <c r="X15" i="2"/>
  <c r="AE15" i="2"/>
  <c r="X16" i="2"/>
  <c r="AE16" i="2"/>
  <c r="X17" i="2"/>
  <c r="AE17" i="2"/>
  <c r="X18" i="2"/>
  <c r="AE18" i="2"/>
  <c r="X19" i="2"/>
  <c r="AE19" i="2"/>
  <c r="X20" i="2"/>
  <c r="AE20" i="2"/>
  <c r="X21" i="2"/>
  <c r="AE21" i="2"/>
  <c r="X22" i="2"/>
  <c r="AE22" i="2"/>
  <c r="X23" i="2"/>
  <c r="AE23" i="2"/>
  <c r="X29" i="2"/>
  <c r="AE29" i="2"/>
  <c r="X31" i="2"/>
  <c r="AE31" i="2"/>
  <c r="H95" i="2"/>
  <c r="P95" i="2"/>
  <c r="X35" i="2"/>
  <c r="AE35" i="2"/>
  <c r="X37" i="2"/>
  <c r="AE37" i="2"/>
  <c r="X39" i="2"/>
  <c r="AE39" i="2"/>
  <c r="AB99" i="2"/>
  <c r="X43" i="2"/>
  <c r="AE43" i="2"/>
  <c r="X45" i="2"/>
  <c r="AE45" i="2"/>
  <c r="X46" i="2"/>
  <c r="AE46" i="2"/>
  <c r="AB107" i="2"/>
  <c r="P108" i="2"/>
  <c r="X48" i="2"/>
  <c r="AE48" i="2"/>
  <c r="X49" i="2"/>
  <c r="AE49" i="2"/>
  <c r="Z109" i="2"/>
  <c r="AC110" i="2"/>
  <c r="K112" i="2"/>
  <c r="S112" i="2"/>
  <c r="T58" i="2"/>
  <c r="X53" i="2"/>
  <c r="AE53" i="2"/>
  <c r="U114" i="2"/>
  <c r="Z115" i="2"/>
  <c r="X56" i="2"/>
  <c r="AE56" i="2"/>
  <c r="N58" i="2"/>
  <c r="V58" i="2"/>
  <c r="H58" i="2"/>
  <c r="O58" i="2"/>
  <c r="U58" i="2"/>
  <c r="AD58" i="2"/>
  <c r="E66" i="2"/>
  <c r="H66" i="2"/>
  <c r="I66" i="2"/>
  <c r="I118" i="2" s="1"/>
  <c r="M66" i="2"/>
  <c r="P66" i="2"/>
  <c r="Q66" i="2"/>
  <c r="U66" i="2"/>
  <c r="Z66" i="2"/>
  <c r="AA66" i="2"/>
  <c r="F67" i="2"/>
  <c r="G67" i="2"/>
  <c r="G118" i="2" s="1"/>
  <c r="K67" i="2"/>
  <c r="N67" i="2"/>
  <c r="O67" i="2"/>
  <c r="S67" i="2"/>
  <c r="V67" i="2"/>
  <c r="W67" i="2"/>
  <c r="AC67" i="2"/>
  <c r="D68" i="2"/>
  <c r="X68" i="2" s="1"/>
  <c r="E68" i="2"/>
  <c r="I68" i="2"/>
  <c r="L68" i="2"/>
  <c r="M68" i="2"/>
  <c r="Q68" i="2"/>
  <c r="T68" i="2"/>
  <c r="U68" i="2"/>
  <c r="AA68" i="2"/>
  <c r="AA118" i="2" s="1"/>
  <c r="AD68" i="2"/>
  <c r="G69" i="2"/>
  <c r="J69" i="2"/>
  <c r="K69" i="2"/>
  <c r="O69" i="2"/>
  <c r="R69" i="2"/>
  <c r="S69" i="2"/>
  <c r="W69" i="2"/>
  <c r="W118" i="2" s="1"/>
  <c r="AB69" i="2"/>
  <c r="AC69" i="2"/>
  <c r="E70" i="2"/>
  <c r="H70" i="2"/>
  <c r="I70" i="2"/>
  <c r="M70" i="2"/>
  <c r="P70" i="2"/>
  <c r="Q70" i="2"/>
  <c r="Q118" i="2" s="1"/>
  <c r="U70" i="2"/>
  <c r="Z70" i="2"/>
  <c r="AA70" i="2"/>
  <c r="F71" i="2"/>
  <c r="G71" i="2"/>
  <c r="K71" i="2"/>
  <c r="N71" i="2"/>
  <c r="O71" i="2"/>
  <c r="O118" i="2" s="1"/>
  <c r="S71" i="2"/>
  <c r="V71" i="2"/>
  <c r="W71" i="2"/>
  <c r="AC71" i="2"/>
  <c r="D72" i="2"/>
  <c r="E72" i="2"/>
  <c r="I72" i="2"/>
  <c r="L72" i="2"/>
  <c r="L118" i="2" s="1"/>
  <c r="M72" i="2"/>
  <c r="Q72" i="2"/>
  <c r="T72" i="2"/>
  <c r="U72" i="2"/>
  <c r="AA72" i="2"/>
  <c r="AD72" i="2"/>
  <c r="G73" i="2"/>
  <c r="J73" i="2"/>
  <c r="J118" i="2" s="1"/>
  <c r="K73" i="2"/>
  <c r="O73" i="2"/>
  <c r="R73" i="2"/>
  <c r="S73" i="2"/>
  <c r="V73" i="2"/>
  <c r="W73" i="2"/>
  <c r="AA73" i="2"/>
  <c r="AB73" i="2"/>
  <c r="AB118" i="2" s="1"/>
  <c r="AC73" i="2"/>
  <c r="D74" i="2"/>
  <c r="E74" i="2"/>
  <c r="F74" i="2"/>
  <c r="G74" i="2"/>
  <c r="H74" i="2"/>
  <c r="I74" i="2"/>
  <c r="J74" i="2"/>
  <c r="X74" i="2" s="1"/>
  <c r="L74" i="2"/>
  <c r="M74" i="2"/>
  <c r="N74" i="2"/>
  <c r="O74" i="2"/>
  <c r="P74" i="2"/>
  <c r="Q74" i="2"/>
  <c r="R74" i="2"/>
  <c r="S74" i="2"/>
  <c r="S118" i="2" s="1"/>
  <c r="T74" i="2"/>
  <c r="U74" i="2"/>
  <c r="V74" i="2"/>
  <c r="W74" i="2"/>
  <c r="Z74" i="2"/>
  <c r="AA74" i="2"/>
  <c r="AB74" i="2"/>
  <c r="AC74" i="2"/>
  <c r="AE74" i="2" s="1"/>
  <c r="AD74" i="2"/>
  <c r="D75" i="2"/>
  <c r="E75" i="2"/>
  <c r="F75" i="2"/>
  <c r="G75" i="2"/>
  <c r="H75" i="2"/>
  <c r="I75" i="2"/>
  <c r="J75" i="2"/>
  <c r="X75" i="2" s="1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Z75" i="2"/>
  <c r="AA75" i="2"/>
  <c r="AB75" i="2"/>
  <c r="AE75" i="2" s="1"/>
  <c r="AC75" i="2"/>
  <c r="AD75" i="2"/>
  <c r="D76" i="2"/>
  <c r="E76" i="2"/>
  <c r="F76" i="2"/>
  <c r="G76" i="2"/>
  <c r="H76" i="2"/>
  <c r="I76" i="2"/>
  <c r="X76" i="2" s="1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Z76" i="2"/>
  <c r="AA76" i="2"/>
  <c r="AE76" i="2" s="1"/>
  <c r="AB76" i="2"/>
  <c r="AC76" i="2"/>
  <c r="AD76" i="2"/>
  <c r="D77" i="2"/>
  <c r="E77" i="2"/>
  <c r="F77" i="2"/>
  <c r="G77" i="2"/>
  <c r="H77" i="2"/>
  <c r="X77" i="2" s="1"/>
  <c r="I77" i="2"/>
  <c r="J77" i="2"/>
  <c r="K77" i="2"/>
  <c r="L77" i="2"/>
  <c r="M77" i="2"/>
  <c r="N77" i="2"/>
  <c r="O77" i="2"/>
  <c r="P77" i="2"/>
  <c r="P118" i="2" s="1"/>
  <c r="Q77" i="2"/>
  <c r="R77" i="2"/>
  <c r="S77" i="2"/>
  <c r="T77" i="2"/>
  <c r="U77" i="2"/>
  <c r="V77" i="2"/>
  <c r="W77" i="2"/>
  <c r="Z77" i="2"/>
  <c r="AE77" i="2" s="1"/>
  <c r="AA77" i="2"/>
  <c r="AB77" i="2"/>
  <c r="AC77" i="2"/>
  <c r="AD77" i="2"/>
  <c r="D78" i="2"/>
  <c r="E78" i="2"/>
  <c r="F78" i="2"/>
  <c r="G78" i="2"/>
  <c r="X78" i="2" s="1"/>
  <c r="AE78" i="2" s="1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Z78" i="2"/>
  <c r="AA78" i="2"/>
  <c r="AB78" i="2"/>
  <c r="AC78" i="2"/>
  <c r="AD78" i="2"/>
  <c r="D79" i="2"/>
  <c r="E79" i="2"/>
  <c r="F79" i="2"/>
  <c r="X79" i="2" s="1"/>
  <c r="AE79" i="2" s="1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Z79" i="2"/>
  <c r="AA79" i="2"/>
  <c r="AB79" i="2"/>
  <c r="AC79" i="2"/>
  <c r="AD79" i="2"/>
  <c r="D80" i="2"/>
  <c r="E80" i="2"/>
  <c r="E118" i="2" s="1"/>
  <c r="F80" i="2"/>
  <c r="G80" i="2"/>
  <c r="H80" i="2"/>
  <c r="I80" i="2"/>
  <c r="J80" i="2"/>
  <c r="K80" i="2"/>
  <c r="L80" i="2"/>
  <c r="M80" i="2"/>
  <c r="M118" i="2" s="1"/>
  <c r="N80" i="2"/>
  <c r="O80" i="2"/>
  <c r="P80" i="2"/>
  <c r="Q80" i="2"/>
  <c r="R80" i="2"/>
  <c r="S80" i="2"/>
  <c r="T80" i="2"/>
  <c r="U80" i="2"/>
  <c r="V80" i="2"/>
  <c r="W80" i="2"/>
  <c r="Z80" i="2"/>
  <c r="AA80" i="2"/>
  <c r="AB80" i="2"/>
  <c r="AC80" i="2"/>
  <c r="AD80" i="2"/>
  <c r="D81" i="2"/>
  <c r="X81" i="2" s="1"/>
  <c r="AE81" i="2" s="1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Z81" i="2"/>
  <c r="AA81" i="2"/>
  <c r="AB81" i="2"/>
  <c r="AC81" i="2"/>
  <c r="AD81" i="2"/>
  <c r="D82" i="2"/>
  <c r="E82" i="2"/>
  <c r="F82" i="2"/>
  <c r="G82" i="2"/>
  <c r="H82" i="2"/>
  <c r="I82" i="2"/>
  <c r="J82" i="2"/>
  <c r="K82" i="2"/>
  <c r="X82" i="2" s="1"/>
  <c r="L82" i="2"/>
  <c r="M82" i="2"/>
  <c r="N82" i="2"/>
  <c r="O82" i="2"/>
  <c r="P82" i="2"/>
  <c r="Q82" i="2"/>
  <c r="R82" i="2"/>
  <c r="S82" i="2"/>
  <c r="T82" i="2"/>
  <c r="U82" i="2"/>
  <c r="V82" i="2"/>
  <c r="W82" i="2"/>
  <c r="Z82" i="2"/>
  <c r="AA82" i="2"/>
  <c r="AB82" i="2"/>
  <c r="AC82" i="2"/>
  <c r="AE82" i="2" s="1"/>
  <c r="AD82" i="2"/>
  <c r="D83" i="2"/>
  <c r="E83" i="2"/>
  <c r="F83" i="2"/>
  <c r="G83" i="2"/>
  <c r="H83" i="2"/>
  <c r="I83" i="2"/>
  <c r="J83" i="2"/>
  <c r="X83" i="2" s="1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Z83" i="2"/>
  <c r="AA83" i="2"/>
  <c r="AB83" i="2"/>
  <c r="AE83" i="2" s="1"/>
  <c r="C25" i="1" s="1"/>
  <c r="AC83" i="2"/>
  <c r="AD83" i="2"/>
  <c r="D84" i="2"/>
  <c r="E84" i="2"/>
  <c r="F84" i="2"/>
  <c r="G84" i="2"/>
  <c r="H84" i="2"/>
  <c r="I84" i="2"/>
  <c r="X84" i="2" s="1"/>
  <c r="J84" i="2"/>
  <c r="L84" i="2"/>
  <c r="M84" i="2"/>
  <c r="N84" i="2"/>
  <c r="O84" i="2"/>
  <c r="P84" i="2"/>
  <c r="Q84" i="2"/>
  <c r="R84" i="2"/>
  <c r="T84" i="2"/>
  <c r="U84" i="2"/>
  <c r="V84" i="2"/>
  <c r="W84" i="2"/>
  <c r="Z84" i="2"/>
  <c r="AA84" i="2"/>
  <c r="AB84" i="2"/>
  <c r="AC84" i="2"/>
  <c r="AE84" i="2" s="1"/>
  <c r="AD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Z85" i="2"/>
  <c r="AA85" i="2"/>
  <c r="AB85" i="2"/>
  <c r="AE85" i="2" s="1"/>
  <c r="AC85" i="2"/>
  <c r="AD85" i="2"/>
  <c r="D86" i="2"/>
  <c r="E86" i="2"/>
  <c r="F86" i="2"/>
  <c r="G86" i="2"/>
  <c r="H86" i="2"/>
  <c r="I86" i="2"/>
  <c r="X86" i="2" s="1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Z86" i="2"/>
  <c r="AA86" i="2"/>
  <c r="AE86" i="2" s="1"/>
  <c r="AB86" i="2"/>
  <c r="AC86" i="2"/>
  <c r="AD86" i="2"/>
  <c r="D87" i="2"/>
  <c r="E87" i="2"/>
  <c r="F87" i="2"/>
  <c r="G87" i="2"/>
  <c r="H87" i="2"/>
  <c r="X87" i="2" s="1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Z87" i="2"/>
  <c r="AE87" i="2" s="1"/>
  <c r="C43" i="1" s="1"/>
  <c r="AA87" i="2"/>
  <c r="AB87" i="2"/>
  <c r="AC87" i="2"/>
  <c r="AD87" i="2"/>
  <c r="D88" i="2"/>
  <c r="E88" i="2"/>
  <c r="F88" i="2"/>
  <c r="G88" i="2"/>
  <c r="X88" i="2" s="1"/>
  <c r="H88" i="2"/>
  <c r="I88" i="2"/>
  <c r="J88" i="2"/>
  <c r="L88" i="2"/>
  <c r="M88" i="2"/>
  <c r="N88" i="2"/>
  <c r="O88" i="2"/>
  <c r="P88" i="2"/>
  <c r="Q88" i="2"/>
  <c r="R88" i="2"/>
  <c r="T88" i="2"/>
  <c r="U88" i="2"/>
  <c r="V88" i="2"/>
  <c r="W88" i="2"/>
  <c r="Z88" i="2"/>
  <c r="AA88" i="2"/>
  <c r="AE88" i="2" s="1"/>
  <c r="AB88" i="2"/>
  <c r="AC88" i="2"/>
  <c r="AD88" i="2"/>
  <c r="D89" i="2"/>
  <c r="E89" i="2"/>
  <c r="F89" i="2"/>
  <c r="G89" i="2"/>
  <c r="H89" i="2"/>
  <c r="X89" i="2" s="1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Z89" i="2"/>
  <c r="AE89" i="2" s="1"/>
  <c r="AA89" i="2"/>
  <c r="AB89" i="2"/>
  <c r="AC89" i="2"/>
  <c r="AD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Z90" i="2"/>
  <c r="AA90" i="2"/>
  <c r="AB90" i="2"/>
  <c r="AC90" i="2"/>
  <c r="AD90" i="2"/>
  <c r="D91" i="2"/>
  <c r="E91" i="2"/>
  <c r="F91" i="2"/>
  <c r="X91" i="2" s="1"/>
  <c r="AE91" i="2" s="1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Z91" i="2"/>
  <c r="AA91" i="2"/>
  <c r="AB91" i="2"/>
  <c r="AC91" i="2"/>
  <c r="AD91" i="2"/>
  <c r="D92" i="2"/>
  <c r="E92" i="2"/>
  <c r="X92" i="2" s="1"/>
  <c r="AE92" i="2" s="1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Z92" i="2"/>
  <c r="AA92" i="2"/>
  <c r="AB92" i="2"/>
  <c r="AC92" i="2"/>
  <c r="AD92" i="2"/>
  <c r="D93" i="2"/>
  <c r="X93" i="2" s="1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Z93" i="2"/>
  <c r="AA93" i="2"/>
  <c r="AB93" i="2"/>
  <c r="AC93" i="2"/>
  <c r="AD93" i="2"/>
  <c r="AE93" i="2" s="1"/>
  <c r="E94" i="2"/>
  <c r="F94" i="2"/>
  <c r="G94" i="2"/>
  <c r="H94" i="2"/>
  <c r="I94" i="2"/>
  <c r="J94" i="2"/>
  <c r="K94" i="2"/>
  <c r="M94" i="2"/>
  <c r="N94" i="2"/>
  <c r="O94" i="2"/>
  <c r="P94" i="2"/>
  <c r="Q94" i="2"/>
  <c r="R94" i="2"/>
  <c r="S94" i="2"/>
  <c r="U94" i="2"/>
  <c r="V94" i="2"/>
  <c r="W94" i="2"/>
  <c r="Z94" i="2"/>
  <c r="AA94" i="2"/>
  <c r="AB94" i="2"/>
  <c r="AD94" i="2"/>
  <c r="D95" i="2"/>
  <c r="E95" i="2"/>
  <c r="F95" i="2"/>
  <c r="X95" i="2" s="1"/>
  <c r="G95" i="2"/>
  <c r="I95" i="2"/>
  <c r="J95" i="2"/>
  <c r="K95" i="2"/>
  <c r="L95" i="2"/>
  <c r="M95" i="2"/>
  <c r="N95" i="2"/>
  <c r="O95" i="2"/>
  <c r="Q95" i="2"/>
  <c r="R95" i="2"/>
  <c r="S95" i="2"/>
  <c r="T95" i="2"/>
  <c r="U95" i="2"/>
  <c r="V95" i="2"/>
  <c r="W95" i="2"/>
  <c r="Z95" i="2"/>
  <c r="AE95" i="2" s="1"/>
  <c r="AA95" i="2"/>
  <c r="AB95" i="2"/>
  <c r="AC95" i="2"/>
  <c r="AD95" i="2"/>
  <c r="D96" i="2"/>
  <c r="E96" i="2"/>
  <c r="F96" i="2"/>
  <c r="G96" i="2"/>
  <c r="X96" i="2" s="1"/>
  <c r="H96" i="2"/>
  <c r="I96" i="2"/>
  <c r="J96" i="2"/>
  <c r="L96" i="2"/>
  <c r="M96" i="2"/>
  <c r="N96" i="2"/>
  <c r="O96" i="2"/>
  <c r="P96" i="2"/>
  <c r="Q96" i="2"/>
  <c r="R96" i="2"/>
  <c r="T96" i="2"/>
  <c r="U96" i="2"/>
  <c r="V96" i="2"/>
  <c r="W96" i="2"/>
  <c r="Z96" i="2"/>
  <c r="AA96" i="2"/>
  <c r="AE96" i="2" s="1"/>
  <c r="AB96" i="2"/>
  <c r="AC96" i="2"/>
  <c r="AD96" i="2"/>
  <c r="D97" i="2"/>
  <c r="E97" i="2"/>
  <c r="F97" i="2"/>
  <c r="G97" i="2"/>
  <c r="H97" i="2"/>
  <c r="X97" i="2" s="1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Z97" i="2"/>
  <c r="AE97" i="2" s="1"/>
  <c r="AA97" i="2"/>
  <c r="AB97" i="2"/>
  <c r="AC97" i="2"/>
  <c r="AD97" i="2"/>
  <c r="C9" i="1"/>
  <c r="D98" i="2"/>
  <c r="E98" i="2"/>
  <c r="F98" i="2"/>
  <c r="X98" i="2" s="1"/>
  <c r="AE98" i="2" s="1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Z98" i="2"/>
  <c r="AA98" i="2"/>
  <c r="AB98" i="2"/>
  <c r="AC98" i="2"/>
  <c r="AD98" i="2"/>
  <c r="D99" i="2"/>
  <c r="E99" i="2"/>
  <c r="X99" i="2" s="1"/>
  <c r="AE99" i="2" s="1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Z99" i="2"/>
  <c r="AA99" i="2"/>
  <c r="AC99" i="2"/>
  <c r="AD99" i="2"/>
  <c r="D100" i="2"/>
  <c r="E100" i="2"/>
  <c r="X100" i="2" s="1"/>
  <c r="F100" i="2"/>
  <c r="H100" i="2"/>
  <c r="I100" i="2"/>
  <c r="J100" i="2"/>
  <c r="K100" i="2"/>
  <c r="L100" i="2"/>
  <c r="M100" i="2"/>
  <c r="N100" i="2"/>
  <c r="P100" i="2"/>
  <c r="Q100" i="2"/>
  <c r="R100" i="2"/>
  <c r="S100" i="2"/>
  <c r="T100" i="2"/>
  <c r="U100" i="2"/>
  <c r="V100" i="2"/>
  <c r="Z100" i="2"/>
  <c r="AE100" i="2" s="1"/>
  <c r="AA100" i="2"/>
  <c r="AB100" i="2"/>
  <c r="AC100" i="2"/>
  <c r="AD100" i="2"/>
  <c r="D101" i="2"/>
  <c r="E101" i="2"/>
  <c r="F101" i="2"/>
  <c r="G101" i="2"/>
  <c r="X101" i="2" s="1"/>
  <c r="H101" i="2"/>
  <c r="I101" i="2"/>
  <c r="J101" i="2"/>
  <c r="L101" i="2"/>
  <c r="M101" i="2"/>
  <c r="N101" i="2"/>
  <c r="O101" i="2"/>
  <c r="P101" i="2"/>
  <c r="Q101" i="2"/>
  <c r="R101" i="2"/>
  <c r="T101" i="2"/>
  <c r="U101" i="2"/>
  <c r="V101" i="2"/>
  <c r="W101" i="2"/>
  <c r="AA101" i="2"/>
  <c r="AB101" i="2"/>
  <c r="AE101" i="2" s="1"/>
  <c r="AC101" i="2"/>
  <c r="AD101" i="2"/>
  <c r="D102" i="2"/>
  <c r="F102" i="2"/>
  <c r="G102" i="2"/>
  <c r="H102" i="2"/>
  <c r="I102" i="2"/>
  <c r="J102" i="2"/>
  <c r="X102" i="2" s="1"/>
  <c r="AE102" i="2" s="1"/>
  <c r="K102" i="2"/>
  <c r="L102" i="2"/>
  <c r="N102" i="2"/>
  <c r="O102" i="2"/>
  <c r="P102" i="2"/>
  <c r="Q102" i="2"/>
  <c r="R102" i="2"/>
  <c r="S102" i="2"/>
  <c r="T102" i="2"/>
  <c r="V102" i="2"/>
  <c r="W102" i="2"/>
  <c r="Z102" i="2"/>
  <c r="AA102" i="2"/>
  <c r="AB102" i="2"/>
  <c r="AD102" i="2"/>
  <c r="D103" i="2"/>
  <c r="X103" i="2" s="1"/>
  <c r="AE103" i="2" s="1"/>
  <c r="E103" i="2"/>
  <c r="F103" i="2"/>
  <c r="G103" i="2"/>
  <c r="I103" i="2"/>
  <c r="J103" i="2"/>
  <c r="K103" i="2"/>
  <c r="L103" i="2"/>
  <c r="M103" i="2"/>
  <c r="N103" i="2"/>
  <c r="O103" i="2"/>
  <c r="Q103" i="2"/>
  <c r="R103" i="2"/>
  <c r="S103" i="2"/>
  <c r="T103" i="2"/>
  <c r="U103" i="2"/>
  <c r="V103" i="2"/>
  <c r="W103" i="2"/>
  <c r="Z103" i="2"/>
  <c r="AA103" i="2"/>
  <c r="AB103" i="2"/>
  <c r="AC103" i="2"/>
  <c r="AD103" i="2"/>
  <c r="D104" i="2"/>
  <c r="E104" i="2"/>
  <c r="F104" i="2"/>
  <c r="G104" i="2"/>
  <c r="H104" i="2"/>
  <c r="I104" i="2"/>
  <c r="J104" i="2"/>
  <c r="L104" i="2"/>
  <c r="M104" i="2"/>
  <c r="N104" i="2"/>
  <c r="O104" i="2"/>
  <c r="P104" i="2"/>
  <c r="Q104" i="2"/>
  <c r="R104" i="2"/>
  <c r="T104" i="2"/>
  <c r="U104" i="2"/>
  <c r="V104" i="2"/>
  <c r="W104" i="2"/>
  <c r="Z104" i="2"/>
  <c r="AA104" i="2"/>
  <c r="AB104" i="2"/>
  <c r="AC104" i="2"/>
  <c r="AD104" i="2"/>
  <c r="D105" i="2"/>
  <c r="E105" i="2"/>
  <c r="F105" i="2"/>
  <c r="X105" i="2" s="1"/>
  <c r="AE105" i="2" s="1"/>
  <c r="C52" i="1" s="1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Z105" i="2"/>
  <c r="AA105" i="2"/>
  <c r="AB105" i="2"/>
  <c r="AC105" i="2"/>
  <c r="AD105" i="2"/>
  <c r="D106" i="2"/>
  <c r="E106" i="2"/>
  <c r="X106" i="2" s="1"/>
  <c r="AE106" i="2" s="1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Z106" i="2"/>
  <c r="AA106" i="2"/>
  <c r="AB106" i="2"/>
  <c r="AC106" i="2"/>
  <c r="AD106" i="2"/>
  <c r="E107" i="2"/>
  <c r="X107" i="2" s="1"/>
  <c r="F107" i="2"/>
  <c r="G107" i="2"/>
  <c r="H107" i="2"/>
  <c r="I107" i="2"/>
  <c r="J107" i="2"/>
  <c r="M107" i="2"/>
  <c r="N107" i="2"/>
  <c r="O107" i="2"/>
  <c r="P107" i="2"/>
  <c r="Q107" i="2"/>
  <c r="R107" i="2"/>
  <c r="U107" i="2"/>
  <c r="V107" i="2"/>
  <c r="W107" i="2"/>
  <c r="Z107" i="2"/>
  <c r="AA107" i="2"/>
  <c r="AE107" i="2" s="1"/>
  <c r="AC107" i="2"/>
  <c r="AD107" i="2"/>
  <c r="D108" i="2"/>
  <c r="E108" i="2"/>
  <c r="F108" i="2"/>
  <c r="H108" i="2"/>
  <c r="I108" i="2"/>
  <c r="J108" i="2"/>
  <c r="X108" i="2" s="1"/>
  <c r="AE108" i="2" s="1"/>
  <c r="C40" i="1" s="1"/>
  <c r="K108" i="2"/>
  <c r="L108" i="2"/>
  <c r="M108" i="2"/>
  <c r="N108" i="2"/>
  <c r="Q108" i="2"/>
  <c r="R108" i="2"/>
  <c r="S108" i="2"/>
  <c r="T108" i="2"/>
  <c r="U108" i="2"/>
  <c r="V108" i="2"/>
  <c r="Z108" i="2"/>
  <c r="AA108" i="2"/>
  <c r="AB108" i="2"/>
  <c r="AC108" i="2"/>
  <c r="AD108" i="2"/>
  <c r="D109" i="2"/>
  <c r="X109" i="2" s="1"/>
  <c r="AE109" i="2" s="1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AA109" i="2"/>
  <c r="AB109" i="2"/>
  <c r="AC109" i="2"/>
  <c r="AD109" i="2"/>
  <c r="D110" i="2"/>
  <c r="X110" i="2" s="1"/>
  <c r="AE110" i="2" s="1"/>
  <c r="F110" i="2"/>
  <c r="G110" i="2"/>
  <c r="H110" i="2"/>
  <c r="I110" i="2"/>
  <c r="J110" i="2"/>
  <c r="K110" i="2"/>
  <c r="L110" i="2"/>
  <c r="N110" i="2"/>
  <c r="O110" i="2"/>
  <c r="P110" i="2"/>
  <c r="Q110" i="2"/>
  <c r="R110" i="2"/>
  <c r="S110" i="2"/>
  <c r="T110" i="2"/>
  <c r="V110" i="2"/>
  <c r="W110" i="2"/>
  <c r="Z110" i="2"/>
  <c r="AA110" i="2"/>
  <c r="AB110" i="2"/>
  <c r="AD110" i="2"/>
  <c r="D111" i="2"/>
  <c r="E111" i="2"/>
  <c r="F111" i="2"/>
  <c r="I111" i="2"/>
  <c r="X111" i="2" s="1"/>
  <c r="J111" i="2"/>
  <c r="K111" i="2"/>
  <c r="L111" i="2"/>
  <c r="M111" i="2"/>
  <c r="N111" i="2"/>
  <c r="Q111" i="2"/>
  <c r="R111" i="2"/>
  <c r="S111" i="2"/>
  <c r="T111" i="2"/>
  <c r="U111" i="2"/>
  <c r="V111" i="2"/>
  <c r="W111" i="2"/>
  <c r="Z111" i="2"/>
  <c r="AA111" i="2"/>
  <c r="AB111" i="2"/>
  <c r="AC111" i="2"/>
  <c r="AD111" i="2"/>
  <c r="E112" i="2"/>
  <c r="F112" i="2"/>
  <c r="G112" i="2"/>
  <c r="H112" i="2"/>
  <c r="I112" i="2"/>
  <c r="J112" i="2"/>
  <c r="L112" i="2"/>
  <c r="X112" i="2" s="1"/>
  <c r="AE112" i="2" s="1"/>
  <c r="C73" i="1" s="1"/>
  <c r="M112" i="2"/>
  <c r="N112" i="2"/>
  <c r="O112" i="2"/>
  <c r="P112" i="2"/>
  <c r="Q112" i="2"/>
  <c r="R112" i="2"/>
  <c r="U112" i="2"/>
  <c r="V112" i="2"/>
  <c r="W112" i="2"/>
  <c r="Z112" i="2"/>
  <c r="AA112" i="2"/>
  <c r="AB112" i="2"/>
  <c r="AC112" i="2"/>
  <c r="AD112" i="2"/>
  <c r="D113" i="2"/>
  <c r="E113" i="2"/>
  <c r="X113" i="2" s="1"/>
  <c r="AE113" i="2" s="1"/>
  <c r="C68" i="1" s="1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Z113" i="2"/>
  <c r="AA113" i="2"/>
  <c r="AB113" i="2"/>
  <c r="AC113" i="2"/>
  <c r="AD113" i="2"/>
  <c r="D114" i="2"/>
  <c r="X114" i="2" s="1"/>
  <c r="AE114" i="2" s="1"/>
  <c r="F114" i="2"/>
  <c r="G114" i="2"/>
  <c r="H114" i="2"/>
  <c r="I114" i="2"/>
  <c r="J114" i="2"/>
  <c r="K114" i="2"/>
  <c r="L114" i="2"/>
  <c r="N114" i="2"/>
  <c r="O114" i="2"/>
  <c r="P114" i="2"/>
  <c r="Q114" i="2"/>
  <c r="R114" i="2"/>
  <c r="S114" i="2"/>
  <c r="T114" i="2"/>
  <c r="V114" i="2"/>
  <c r="W114" i="2"/>
  <c r="Z114" i="2"/>
  <c r="AA114" i="2"/>
  <c r="AB114" i="2"/>
  <c r="AC114" i="2"/>
  <c r="D115" i="2"/>
  <c r="E115" i="2"/>
  <c r="F115" i="2"/>
  <c r="G115" i="2"/>
  <c r="X115" i="2" s="1"/>
  <c r="H115" i="2"/>
  <c r="J115" i="2"/>
  <c r="K115" i="2"/>
  <c r="L115" i="2"/>
  <c r="M115" i="2"/>
  <c r="N115" i="2"/>
  <c r="O115" i="2"/>
  <c r="P115" i="2"/>
  <c r="R115" i="2"/>
  <c r="S115" i="2"/>
  <c r="T115" i="2"/>
  <c r="U115" i="2"/>
  <c r="V115" i="2"/>
  <c r="W115" i="2"/>
  <c r="AA115" i="2"/>
  <c r="AB115" i="2"/>
  <c r="AD115" i="2"/>
  <c r="D116" i="2"/>
  <c r="E116" i="2"/>
  <c r="G116" i="2"/>
  <c r="I116" i="2"/>
  <c r="J116" i="2"/>
  <c r="K116" i="2"/>
  <c r="L116" i="2"/>
  <c r="X116" i="2" s="1"/>
  <c r="AE116" i="2" s="1"/>
  <c r="C30" i="1" s="1"/>
  <c r="M116" i="2"/>
  <c r="N116" i="2"/>
  <c r="O116" i="2"/>
  <c r="Q116" i="2"/>
  <c r="R116" i="2"/>
  <c r="S116" i="2"/>
  <c r="T116" i="2"/>
  <c r="U116" i="2"/>
  <c r="W116" i="2"/>
  <c r="Z116" i="2"/>
  <c r="AA116" i="2"/>
  <c r="AB116" i="2"/>
  <c r="AC116" i="2"/>
  <c r="AD116" i="2"/>
  <c r="D117" i="2"/>
  <c r="E117" i="2"/>
  <c r="X117" i="2" s="1"/>
  <c r="AE117" i="2" s="1"/>
  <c r="F117" i="2"/>
  <c r="G117" i="2"/>
  <c r="H117" i="2"/>
  <c r="I117" i="2"/>
  <c r="K117" i="2"/>
  <c r="L117" i="2"/>
  <c r="M117" i="2"/>
  <c r="N117" i="2"/>
  <c r="O117" i="2"/>
  <c r="P117" i="2"/>
  <c r="Q117" i="2"/>
  <c r="S117" i="2"/>
  <c r="T117" i="2"/>
  <c r="U117" i="2"/>
  <c r="V117" i="2"/>
  <c r="W117" i="2"/>
  <c r="Z117" i="2"/>
  <c r="AB117" i="2"/>
  <c r="AC117" i="2"/>
  <c r="AD117" i="2"/>
  <c r="D45" i="1"/>
  <c r="H125" i="2"/>
  <c r="P125" i="2"/>
  <c r="S125" i="2"/>
  <c r="S177" i="2" s="1"/>
  <c r="I126" i="2"/>
  <c r="L126" i="2"/>
  <c r="V126" i="2"/>
  <c r="D127" i="2"/>
  <c r="O127" i="2"/>
  <c r="R127" i="2"/>
  <c r="W127" i="2"/>
  <c r="AB127" i="2"/>
  <c r="AB177" i="2" s="1"/>
  <c r="H128" i="2"/>
  <c r="J128" i="2"/>
  <c r="P128" i="2"/>
  <c r="R128" i="2"/>
  <c r="D7" i="1"/>
  <c r="F129" i="2"/>
  <c r="K129" i="2"/>
  <c r="N129" i="2"/>
  <c r="N177" i="2" s="1"/>
  <c r="Z129" i="2"/>
  <c r="AB129" i="2"/>
  <c r="D130" i="2"/>
  <c r="I130" i="2"/>
  <c r="L130" i="2"/>
  <c r="O130" i="2"/>
  <c r="P130" i="2"/>
  <c r="W130" i="2"/>
  <c r="Z130" i="2"/>
  <c r="AD130" i="2"/>
  <c r="G131" i="2"/>
  <c r="J131" i="2"/>
  <c r="M131" i="2"/>
  <c r="N131" i="2"/>
  <c r="U131" i="2"/>
  <c r="V131" i="2"/>
  <c r="AB131" i="2"/>
  <c r="AD131" i="2"/>
  <c r="H132" i="2"/>
  <c r="J132" i="2"/>
  <c r="L132" i="2"/>
  <c r="M132" i="2"/>
  <c r="T132" i="2"/>
  <c r="U132" i="2"/>
  <c r="X132" i="2" s="1"/>
  <c r="AE132" i="2" s="1"/>
  <c r="AB132" i="2"/>
  <c r="AC132" i="2"/>
  <c r="H133" i="2"/>
  <c r="I133" i="2"/>
  <c r="K133" i="2"/>
  <c r="N133" i="2"/>
  <c r="S133" i="2"/>
  <c r="V133" i="2"/>
  <c r="AA133" i="2"/>
  <c r="AB133" i="2"/>
  <c r="F134" i="2"/>
  <c r="G134" i="2"/>
  <c r="I134" i="2"/>
  <c r="L134" i="2"/>
  <c r="Q134" i="2"/>
  <c r="T134" i="2"/>
  <c r="X134" i="2" s="1"/>
  <c r="AE134" i="2" s="1"/>
  <c r="AF134" i="2" s="1"/>
  <c r="W134" i="2"/>
  <c r="Z134" i="2"/>
  <c r="D135" i="2"/>
  <c r="E135" i="2"/>
  <c r="G135" i="2"/>
  <c r="J135" i="2"/>
  <c r="O135" i="2"/>
  <c r="R135" i="2"/>
  <c r="R177" i="2" s="1"/>
  <c r="U135" i="2"/>
  <c r="V135" i="2"/>
  <c r="D136" i="2"/>
  <c r="H136" i="2"/>
  <c r="J136" i="2"/>
  <c r="P136" i="2"/>
  <c r="R136" i="2"/>
  <c r="T136" i="2"/>
  <c r="U136" i="2"/>
  <c r="AD136" i="2"/>
  <c r="H137" i="2"/>
  <c r="I137" i="2"/>
  <c r="P137" i="2"/>
  <c r="Q137" i="2"/>
  <c r="S137" i="2"/>
  <c r="V137" i="2"/>
  <c r="AC137" i="2"/>
  <c r="F138" i="2"/>
  <c r="G138" i="2"/>
  <c r="N138" i="2"/>
  <c r="O138" i="2"/>
  <c r="Q138" i="2"/>
  <c r="T138" i="2"/>
  <c r="AA138" i="2"/>
  <c r="AA177" i="2" s="1"/>
  <c r="AD138" i="2"/>
  <c r="D139" i="2"/>
  <c r="E139" i="2"/>
  <c r="L139" i="2"/>
  <c r="M139" i="2"/>
  <c r="O139" i="2"/>
  <c r="P139" i="2"/>
  <c r="U139" i="2"/>
  <c r="V139" i="2"/>
  <c r="Z139" i="2"/>
  <c r="AB139" i="2"/>
  <c r="D140" i="2"/>
  <c r="E140" i="2"/>
  <c r="H140" i="2"/>
  <c r="I140" i="2"/>
  <c r="M140" i="2"/>
  <c r="N140" i="2"/>
  <c r="Q140" i="2"/>
  <c r="R140" i="2"/>
  <c r="V140" i="2"/>
  <c r="Z140" i="2"/>
  <c r="AB140" i="2"/>
  <c r="AC140" i="2"/>
  <c r="F141" i="2"/>
  <c r="X141" i="2" s="1"/>
  <c r="AE141" i="2" s="1"/>
  <c r="AF141" i="2" s="1"/>
  <c r="G141" i="2"/>
  <c r="I141" i="2"/>
  <c r="J141" i="2"/>
  <c r="N141" i="2"/>
  <c r="O141" i="2"/>
  <c r="Q141" i="2"/>
  <c r="R141" i="2"/>
  <c r="V141" i="2"/>
  <c r="W141" i="2"/>
  <c r="AA141" i="2"/>
  <c r="AB141" i="2"/>
  <c r="D142" i="2"/>
  <c r="E142" i="2"/>
  <c r="G142" i="2"/>
  <c r="H142" i="2"/>
  <c r="L142" i="2"/>
  <c r="M142" i="2"/>
  <c r="O142" i="2"/>
  <c r="P142" i="2"/>
  <c r="T142" i="2"/>
  <c r="U142" i="2"/>
  <c r="W142" i="2"/>
  <c r="Z142" i="2"/>
  <c r="AD142" i="2"/>
  <c r="E143" i="2"/>
  <c r="F143" i="2"/>
  <c r="J143" i="2"/>
  <c r="K143" i="2"/>
  <c r="M143" i="2"/>
  <c r="N143" i="2"/>
  <c r="R143" i="2"/>
  <c r="S143" i="2"/>
  <c r="X143" i="2" s="1"/>
  <c r="AE143" i="2" s="1"/>
  <c r="U143" i="2"/>
  <c r="V143" i="2"/>
  <c r="AB143" i="2"/>
  <c r="AC143" i="2"/>
  <c r="D144" i="2"/>
  <c r="H144" i="2"/>
  <c r="I144" i="2"/>
  <c r="K144" i="2"/>
  <c r="L144" i="2"/>
  <c r="P144" i="2"/>
  <c r="Q144" i="2"/>
  <c r="S144" i="2"/>
  <c r="T144" i="2"/>
  <c r="Z144" i="2"/>
  <c r="AA144" i="2"/>
  <c r="AC144" i="2"/>
  <c r="AD144" i="2"/>
  <c r="F145" i="2"/>
  <c r="G145" i="2"/>
  <c r="I145" i="2"/>
  <c r="J145" i="2"/>
  <c r="N145" i="2"/>
  <c r="O145" i="2"/>
  <c r="Q145" i="2"/>
  <c r="R145" i="2"/>
  <c r="V145" i="2"/>
  <c r="W145" i="2"/>
  <c r="AA145" i="2"/>
  <c r="AB145" i="2"/>
  <c r="D146" i="2"/>
  <c r="E146" i="2"/>
  <c r="G146" i="2"/>
  <c r="X146" i="2" s="1"/>
  <c r="H146" i="2"/>
  <c r="L146" i="2"/>
  <c r="M146" i="2"/>
  <c r="O146" i="2"/>
  <c r="P146" i="2"/>
  <c r="T146" i="2"/>
  <c r="U146" i="2"/>
  <c r="W146" i="2"/>
  <c r="Z146" i="2"/>
  <c r="AD146" i="2"/>
  <c r="E147" i="2"/>
  <c r="F147" i="2"/>
  <c r="J147" i="2"/>
  <c r="L147" i="2"/>
  <c r="N147" i="2"/>
  <c r="O147" i="2"/>
  <c r="O177" i="2" s="1"/>
  <c r="T147" i="2"/>
  <c r="U147" i="2"/>
  <c r="W147" i="2"/>
  <c r="Z147" i="2"/>
  <c r="AB147" i="2"/>
  <c r="AD147" i="2"/>
  <c r="E148" i="2"/>
  <c r="F148" i="2"/>
  <c r="X148" i="2" s="1"/>
  <c r="AE148" i="2" s="1"/>
  <c r="AF148" i="2" s="1"/>
  <c r="H148" i="2"/>
  <c r="J148" i="2"/>
  <c r="K148" i="2"/>
  <c r="M148" i="2"/>
  <c r="N148" i="2"/>
  <c r="P148" i="2"/>
  <c r="R148" i="2"/>
  <c r="S148" i="2"/>
  <c r="U148" i="2"/>
  <c r="V148" i="2"/>
  <c r="Z148" i="2"/>
  <c r="AB148" i="2"/>
  <c r="AC148" i="2"/>
  <c r="D149" i="2"/>
  <c r="F149" i="2"/>
  <c r="H149" i="2"/>
  <c r="H177" i="2" s="1"/>
  <c r="I149" i="2"/>
  <c r="K149" i="2"/>
  <c r="L149" i="2"/>
  <c r="N149" i="2"/>
  <c r="P149" i="2"/>
  <c r="Q149" i="2"/>
  <c r="S149" i="2"/>
  <c r="T149" i="2"/>
  <c r="V149" i="2"/>
  <c r="Z149" i="2"/>
  <c r="AA149" i="2"/>
  <c r="AC149" i="2"/>
  <c r="AD149" i="2"/>
  <c r="D150" i="2"/>
  <c r="F150" i="2"/>
  <c r="G150" i="2"/>
  <c r="X150" i="2" s="1"/>
  <c r="AE150" i="2" s="1"/>
  <c r="I150" i="2"/>
  <c r="J150" i="2"/>
  <c r="L150" i="2"/>
  <c r="N150" i="2"/>
  <c r="O150" i="2"/>
  <c r="Q150" i="2"/>
  <c r="R150" i="2"/>
  <c r="T150" i="2"/>
  <c r="V150" i="2"/>
  <c r="W150" i="2"/>
  <c r="AA150" i="2"/>
  <c r="AB150" i="2"/>
  <c r="AD150" i="2"/>
  <c r="D151" i="2"/>
  <c r="E151" i="2"/>
  <c r="G151" i="2"/>
  <c r="X151" i="2" s="1"/>
  <c r="AE151" i="2" s="1"/>
  <c r="AF151" i="2" s="1"/>
  <c r="H151" i="2"/>
  <c r="J151" i="2"/>
  <c r="L151" i="2"/>
  <c r="M151" i="2"/>
  <c r="O151" i="2"/>
  <c r="P151" i="2"/>
  <c r="R151" i="2"/>
  <c r="T151" i="2"/>
  <c r="U151" i="2"/>
  <c r="W151" i="2"/>
  <c r="Z151" i="2"/>
  <c r="AB151" i="2"/>
  <c r="AD151" i="2"/>
  <c r="E152" i="2"/>
  <c r="F152" i="2"/>
  <c r="H152" i="2"/>
  <c r="I152" i="2"/>
  <c r="K152" i="2"/>
  <c r="L152" i="2"/>
  <c r="N152" i="2"/>
  <c r="P152" i="2"/>
  <c r="Q152" i="2"/>
  <c r="R152" i="2"/>
  <c r="T152" i="2"/>
  <c r="U152" i="2"/>
  <c r="Z152" i="2"/>
  <c r="AA152" i="2"/>
  <c r="AB152" i="2"/>
  <c r="AC152" i="2"/>
  <c r="D153" i="2"/>
  <c r="F153" i="2"/>
  <c r="G153" i="2"/>
  <c r="X153" i="2" s="1"/>
  <c r="H153" i="2"/>
  <c r="I153" i="2"/>
  <c r="K153" i="2"/>
  <c r="L153" i="2"/>
  <c r="N153" i="2"/>
  <c r="O153" i="2"/>
  <c r="P153" i="2"/>
  <c r="Q153" i="2"/>
  <c r="S153" i="2"/>
  <c r="T153" i="2"/>
  <c r="U153" i="2"/>
  <c r="V153" i="2"/>
  <c r="W153" i="2"/>
  <c r="Z153" i="2"/>
  <c r="AA153" i="2"/>
  <c r="AB153" i="2"/>
  <c r="AE153" i="2" s="1"/>
  <c r="AC153" i="2"/>
  <c r="AD153" i="2"/>
  <c r="D154" i="2"/>
  <c r="E154" i="2"/>
  <c r="F154" i="2"/>
  <c r="G154" i="2"/>
  <c r="H154" i="2"/>
  <c r="I154" i="2"/>
  <c r="X154" i="2" s="1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Z154" i="2"/>
  <c r="AA154" i="2"/>
  <c r="AE154" i="2" s="1"/>
  <c r="AF154" i="2" s="1"/>
  <c r="AB154" i="2"/>
  <c r="AC154" i="2"/>
  <c r="AD154" i="2"/>
  <c r="D155" i="2"/>
  <c r="E155" i="2"/>
  <c r="F155" i="2"/>
  <c r="G155" i="2"/>
  <c r="H155" i="2"/>
  <c r="X155" i="2" s="1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Z155" i="2"/>
  <c r="AE155" i="2" s="1"/>
  <c r="AF155" i="2" s="1"/>
  <c r="AA155" i="2"/>
  <c r="AB155" i="2"/>
  <c r="AC155" i="2"/>
  <c r="AD155" i="2"/>
  <c r="D156" i="2"/>
  <c r="E156" i="2"/>
  <c r="F156" i="2"/>
  <c r="G156" i="2"/>
  <c r="X156" i="2" s="1"/>
  <c r="AE156" i="2" s="1"/>
  <c r="AF156" i="2" s="1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Z156" i="2"/>
  <c r="AA156" i="2"/>
  <c r="AB156" i="2"/>
  <c r="AC156" i="2"/>
  <c r="AD156" i="2"/>
  <c r="D157" i="2"/>
  <c r="E157" i="2"/>
  <c r="F157" i="2"/>
  <c r="X157" i="2" s="1"/>
  <c r="AE157" i="2" s="1"/>
  <c r="AF157" i="2" s="1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Z157" i="2"/>
  <c r="AA157" i="2"/>
  <c r="AB157" i="2"/>
  <c r="AC157" i="2"/>
  <c r="AD157" i="2"/>
  <c r="D158" i="2"/>
  <c r="E158" i="2"/>
  <c r="X158" i="2" s="1"/>
  <c r="AE158" i="2" s="1"/>
  <c r="AF158" i="2" s="1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Z158" i="2"/>
  <c r="AA158" i="2"/>
  <c r="AB158" i="2"/>
  <c r="AC158" i="2"/>
  <c r="AD158" i="2"/>
  <c r="D159" i="2"/>
  <c r="X159" i="2" s="1"/>
  <c r="AE159" i="2" s="1"/>
  <c r="AF159" i="2" s="1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Z159" i="2"/>
  <c r="AA159" i="2"/>
  <c r="AB159" i="2"/>
  <c r="AC159" i="2"/>
  <c r="AD159" i="2"/>
  <c r="D160" i="2"/>
  <c r="E160" i="2"/>
  <c r="F160" i="2"/>
  <c r="G160" i="2"/>
  <c r="H160" i="2"/>
  <c r="I160" i="2"/>
  <c r="J160" i="2"/>
  <c r="K160" i="2"/>
  <c r="X160" i="2" s="1"/>
  <c r="L160" i="2"/>
  <c r="M160" i="2"/>
  <c r="N160" i="2"/>
  <c r="O160" i="2"/>
  <c r="P160" i="2"/>
  <c r="Q160" i="2"/>
  <c r="R160" i="2"/>
  <c r="S160" i="2"/>
  <c r="T160" i="2"/>
  <c r="U160" i="2"/>
  <c r="V160" i="2"/>
  <c r="W160" i="2"/>
  <c r="Z160" i="2"/>
  <c r="AA160" i="2"/>
  <c r="AB160" i="2"/>
  <c r="AC160" i="2"/>
  <c r="AD160" i="2"/>
  <c r="D161" i="2"/>
  <c r="E161" i="2"/>
  <c r="F161" i="2"/>
  <c r="G161" i="2"/>
  <c r="H161" i="2"/>
  <c r="I161" i="2"/>
  <c r="J161" i="2"/>
  <c r="X161" i="2" s="1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Z161" i="2"/>
  <c r="AA161" i="2"/>
  <c r="AB161" i="2"/>
  <c r="AE161" i="2" s="1"/>
  <c r="AC161" i="2"/>
  <c r="AD161" i="2"/>
  <c r="D162" i="2"/>
  <c r="E162" i="2"/>
  <c r="F162" i="2"/>
  <c r="G162" i="2"/>
  <c r="H162" i="2"/>
  <c r="I162" i="2"/>
  <c r="X162" i="2" s="1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Z162" i="2"/>
  <c r="AA162" i="2"/>
  <c r="AB162" i="2"/>
  <c r="AC162" i="2"/>
  <c r="AD162" i="2"/>
  <c r="D163" i="2"/>
  <c r="E163" i="2"/>
  <c r="F163" i="2"/>
  <c r="G163" i="2"/>
  <c r="H163" i="2"/>
  <c r="X163" i="2" s="1"/>
  <c r="I163" i="2"/>
  <c r="J163" i="2"/>
  <c r="L163" i="2"/>
  <c r="M163" i="2"/>
  <c r="N163" i="2"/>
  <c r="O163" i="2"/>
  <c r="P163" i="2"/>
  <c r="Q163" i="2"/>
  <c r="R163" i="2"/>
  <c r="T163" i="2"/>
  <c r="U163" i="2"/>
  <c r="V163" i="2"/>
  <c r="W163" i="2"/>
  <c r="Z163" i="2"/>
  <c r="AA163" i="2"/>
  <c r="AB163" i="2"/>
  <c r="AE163" i="2" s="1"/>
  <c r="AF163" i="2" s="1"/>
  <c r="AC163" i="2"/>
  <c r="AD163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Z164" i="2"/>
  <c r="AA164" i="2"/>
  <c r="AE164" i="2" s="1"/>
  <c r="AB164" i="2"/>
  <c r="AC164" i="2"/>
  <c r="AD164" i="2"/>
  <c r="D165" i="2"/>
  <c r="E165" i="2"/>
  <c r="F165" i="2"/>
  <c r="G165" i="2"/>
  <c r="H165" i="2"/>
  <c r="X165" i="2" s="1"/>
  <c r="AE165" i="2" s="1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Z165" i="2"/>
  <c r="AA165" i="2"/>
  <c r="AB165" i="2"/>
  <c r="AC165" i="2"/>
  <c r="AD165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Z166" i="2"/>
  <c r="AA166" i="2"/>
  <c r="AB166" i="2"/>
  <c r="AC166" i="2"/>
  <c r="AD166" i="2"/>
  <c r="D167" i="2"/>
  <c r="E167" i="2"/>
  <c r="F167" i="2"/>
  <c r="X167" i="2" s="1"/>
  <c r="G167" i="2"/>
  <c r="I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W167" i="2"/>
  <c r="Z167" i="2"/>
  <c r="AE167" i="2" s="1"/>
  <c r="AA167" i="2"/>
  <c r="AB167" i="2"/>
  <c r="AC167" i="2"/>
  <c r="AD167" i="2"/>
  <c r="D168" i="2"/>
  <c r="E168" i="2"/>
  <c r="F168" i="2"/>
  <c r="G168" i="2"/>
  <c r="X168" i="2" s="1"/>
  <c r="AE168" i="2" s="1"/>
  <c r="AF168" i="2" s="1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Z168" i="2"/>
  <c r="AA168" i="2"/>
  <c r="AB168" i="2"/>
  <c r="AC168" i="2"/>
  <c r="AD168" i="2"/>
  <c r="D169" i="2"/>
  <c r="E169" i="2"/>
  <c r="F169" i="2"/>
  <c r="X169" i="2" s="1"/>
  <c r="AE169" i="2" s="1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Z169" i="2"/>
  <c r="AA169" i="2"/>
  <c r="AB169" i="2"/>
  <c r="AC169" i="2"/>
  <c r="AD169" i="2"/>
  <c r="D170" i="2"/>
  <c r="E170" i="2"/>
  <c r="X170" i="2" s="1"/>
  <c r="AE170" i="2" s="1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Z170" i="2"/>
  <c r="AA170" i="2"/>
  <c r="AB170" i="2"/>
  <c r="AC170" i="2"/>
  <c r="AD170" i="2"/>
  <c r="D171" i="2"/>
  <c r="X171" i="2" s="1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Z171" i="2"/>
  <c r="AA171" i="2"/>
  <c r="AB171" i="2"/>
  <c r="AC171" i="2"/>
  <c r="AD171" i="2"/>
  <c r="AE171" i="2" s="1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Z172" i="2"/>
  <c r="AA172" i="2"/>
  <c r="AB172" i="2"/>
  <c r="AC172" i="2"/>
  <c r="AE172" i="2" s="1"/>
  <c r="AD172" i="2"/>
  <c r="D173" i="2"/>
  <c r="F173" i="2"/>
  <c r="G173" i="2"/>
  <c r="H173" i="2"/>
  <c r="I173" i="2"/>
  <c r="J173" i="2"/>
  <c r="K173" i="2"/>
  <c r="X173" i="2" s="1"/>
  <c r="AE173" i="2" s="1"/>
  <c r="AF173" i="2" s="1"/>
  <c r="L173" i="2"/>
  <c r="N173" i="2"/>
  <c r="O173" i="2"/>
  <c r="P173" i="2"/>
  <c r="Q173" i="2"/>
  <c r="R173" i="2"/>
  <c r="S173" i="2"/>
  <c r="T173" i="2"/>
  <c r="V173" i="2"/>
  <c r="W173" i="2"/>
  <c r="Z173" i="2"/>
  <c r="AA173" i="2"/>
  <c r="AB173" i="2"/>
  <c r="AC173" i="2"/>
  <c r="AD173" i="2"/>
  <c r="E174" i="2"/>
  <c r="F174" i="2"/>
  <c r="G174" i="2"/>
  <c r="H174" i="2"/>
  <c r="J174" i="2"/>
  <c r="K174" i="2"/>
  <c r="M174" i="2"/>
  <c r="N174" i="2"/>
  <c r="O174" i="2"/>
  <c r="P174" i="2"/>
  <c r="R174" i="2"/>
  <c r="S174" i="2"/>
  <c r="U174" i="2"/>
  <c r="V174" i="2"/>
  <c r="W174" i="2"/>
  <c r="Z174" i="2"/>
  <c r="AA174" i="2"/>
  <c r="AE174" i="2" s="1"/>
  <c r="AB174" i="2"/>
  <c r="AD174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Z175" i="2"/>
  <c r="AA175" i="2"/>
  <c r="AE175" i="2" s="1"/>
  <c r="AB175" i="2"/>
  <c r="AC175" i="2"/>
  <c r="AD175" i="2"/>
  <c r="D176" i="2"/>
  <c r="E176" i="2"/>
  <c r="F176" i="2"/>
  <c r="G176" i="2"/>
  <c r="H176" i="2"/>
  <c r="X176" i="2" s="1"/>
  <c r="I176" i="2"/>
  <c r="K176" i="2"/>
  <c r="L176" i="2"/>
  <c r="M176" i="2"/>
  <c r="N176" i="2"/>
  <c r="O176" i="2"/>
  <c r="P176" i="2"/>
  <c r="Q176" i="2"/>
  <c r="S176" i="2"/>
  <c r="T176" i="2"/>
  <c r="U176" i="2"/>
  <c r="V176" i="2"/>
  <c r="W176" i="2"/>
  <c r="Z176" i="2"/>
  <c r="AB176" i="2"/>
  <c r="AC176" i="2"/>
  <c r="AD176" i="2"/>
  <c r="C8" i="1"/>
  <c r="E13" i="1"/>
  <c r="C16" i="1"/>
  <c r="C22" i="1"/>
  <c r="C28" i="1"/>
  <c r="D57" i="1"/>
  <c r="E65" i="1"/>
  <c r="D67" i="1"/>
  <c r="E70" i="1"/>
  <c r="E71" i="1"/>
  <c r="E72" i="1"/>
  <c r="AA126" i="2"/>
  <c r="D126" i="2"/>
  <c r="K125" i="2"/>
  <c r="R153" i="2"/>
  <c r="J153" i="2"/>
  <c r="AD152" i="2"/>
  <c r="S152" i="2"/>
  <c r="J152" i="2"/>
  <c r="AC151" i="2"/>
  <c r="S151" i="2"/>
  <c r="K151" i="2"/>
  <c r="U150" i="2"/>
  <c r="M150" i="2"/>
  <c r="E150" i="2"/>
  <c r="W149" i="2"/>
  <c r="O149" i="2"/>
  <c r="G149" i="2"/>
  <c r="AA148" i="2"/>
  <c r="Q148" i="2"/>
  <c r="I148" i="2"/>
  <c r="AC147" i="2"/>
  <c r="R147" i="2"/>
  <c r="I147" i="2"/>
  <c r="AC146" i="2"/>
  <c r="S146" i="2"/>
  <c r="K146" i="2"/>
  <c r="U145" i="2"/>
  <c r="M145" i="2"/>
  <c r="X145" i="2" s="1"/>
  <c r="AE145" i="2" s="1"/>
  <c r="AF145" i="2" s="1"/>
  <c r="E145" i="2"/>
  <c r="W144" i="2"/>
  <c r="O144" i="2"/>
  <c r="G144" i="2"/>
  <c r="AA143" i="2"/>
  <c r="Q143" i="2"/>
  <c r="I143" i="2"/>
  <c r="AC142" i="2"/>
  <c r="S142" i="2"/>
  <c r="K142" i="2"/>
  <c r="U141" i="2"/>
  <c r="M141" i="2"/>
  <c r="D141" i="2"/>
  <c r="D177" i="2" s="1"/>
  <c r="U140" i="2"/>
  <c r="L140" i="2"/>
  <c r="T139" i="2"/>
  <c r="J139" i="2"/>
  <c r="Z138" i="2"/>
  <c r="L138" i="2"/>
  <c r="AB137" i="2"/>
  <c r="N137" i="2"/>
  <c r="AC136" i="2"/>
  <c r="M136" i="2"/>
  <c r="AD135" i="2"/>
  <c r="N135" i="2"/>
  <c r="P134" i="2"/>
  <c r="D134" i="2"/>
  <c r="R133" i="2"/>
  <c r="F133" i="2"/>
  <c r="S132" i="2"/>
  <c r="E132" i="2"/>
  <c r="T131" i="2"/>
  <c r="F131" i="2"/>
  <c r="V130" i="2"/>
  <c r="H130" i="2"/>
  <c r="V129" i="2"/>
  <c r="AB128" i="2"/>
  <c r="E128" i="2"/>
  <c r="L127" i="2"/>
  <c r="T126" i="2"/>
  <c r="AC125" i="2"/>
  <c r="F125" i="2"/>
  <c r="Q147" i="2"/>
  <c r="H147" i="2"/>
  <c r="AB146" i="2"/>
  <c r="R146" i="2"/>
  <c r="J146" i="2"/>
  <c r="AD145" i="2"/>
  <c r="T145" i="2"/>
  <c r="L145" i="2"/>
  <c r="D145" i="2"/>
  <c r="V144" i="2"/>
  <c r="N144" i="2"/>
  <c r="F144" i="2"/>
  <c r="Z143" i="2"/>
  <c r="P143" i="2"/>
  <c r="H143" i="2"/>
  <c r="AB142" i="2"/>
  <c r="R142" i="2"/>
  <c r="J142" i="2"/>
  <c r="AD141" i="2"/>
  <c r="T141" i="2"/>
  <c r="L141" i="2"/>
  <c r="T140" i="2"/>
  <c r="K140" i="2"/>
  <c r="AD139" i="2"/>
  <c r="S139" i="2"/>
  <c r="G139" i="2"/>
  <c r="W138" i="2"/>
  <c r="I138" i="2"/>
  <c r="AA137" i="2"/>
  <c r="K137" i="2"/>
  <c r="AB136" i="2"/>
  <c r="L136" i="2"/>
  <c r="AB135" i="2"/>
  <c r="M135" i="2"/>
  <c r="AD134" i="2"/>
  <c r="O134" i="2"/>
  <c r="Q133" i="2"/>
  <c r="R132" i="2"/>
  <c r="D132" i="2"/>
  <c r="R131" i="2"/>
  <c r="E131" i="2"/>
  <c r="X131" i="2" s="1"/>
  <c r="T130" i="2"/>
  <c r="G130" i="2"/>
  <c r="S129" i="2"/>
  <c r="Z128" i="2"/>
  <c r="J127" i="2"/>
  <c r="Q126" i="2"/>
  <c r="Z125" i="2"/>
  <c r="H167" i="2"/>
  <c r="AA151" i="2"/>
  <c r="Q151" i="2"/>
  <c r="I151" i="2"/>
  <c r="AC150" i="2"/>
  <c r="S150" i="2"/>
  <c r="K150" i="2"/>
  <c r="U149" i="2"/>
  <c r="M149" i="2"/>
  <c r="E149" i="2"/>
  <c r="W148" i="2"/>
  <c r="O148" i="2"/>
  <c r="G148" i="2"/>
  <c r="AA147" i="2"/>
  <c r="P147" i="2"/>
  <c r="G147" i="2"/>
  <c r="AA146" i="2"/>
  <c r="Q146" i="2"/>
  <c r="I146" i="2"/>
  <c r="AC145" i="2"/>
  <c r="S145" i="2"/>
  <c r="K145" i="2"/>
  <c r="U144" i="2"/>
  <c r="M144" i="2"/>
  <c r="E144" i="2"/>
  <c r="X144" i="2" s="1"/>
  <c r="W143" i="2"/>
  <c r="O143" i="2"/>
  <c r="G143" i="2"/>
  <c r="AA142" i="2"/>
  <c r="Q142" i="2"/>
  <c r="I142" i="2"/>
  <c r="AC141" i="2"/>
  <c r="S141" i="2"/>
  <c r="K141" i="2"/>
  <c r="AD140" i="2"/>
  <c r="S140" i="2"/>
  <c r="J140" i="2"/>
  <c r="AC139" i="2"/>
  <c r="R139" i="2"/>
  <c r="F139" i="2"/>
  <c r="V138" i="2"/>
  <c r="H138" i="2"/>
  <c r="Z137" i="2"/>
  <c r="J137" i="2"/>
  <c r="Z136" i="2"/>
  <c r="K136" i="2"/>
  <c r="W135" i="2"/>
  <c r="L135" i="2"/>
  <c r="AA134" i="2"/>
  <c r="N134" i="2"/>
  <c r="AC133" i="2"/>
  <c r="P133" i="2"/>
  <c r="AD132" i="2"/>
  <c r="P132" i="2"/>
  <c r="O131" i="2"/>
  <c r="D131" i="2"/>
  <c r="Q130" i="2"/>
  <c r="F130" i="2"/>
  <c r="P129" i="2"/>
  <c r="U128" i="2"/>
  <c r="AD127" i="2"/>
  <c r="G127" i="2"/>
  <c r="N126" i="2"/>
  <c r="I125" i="2"/>
  <c r="Q125" i="2"/>
  <c r="AA125" i="2"/>
  <c r="G126" i="2"/>
  <c r="O126" i="2"/>
  <c r="W126" i="2"/>
  <c r="W177" i="2" s="1"/>
  <c r="E127" i="2"/>
  <c r="X127" i="2" s="1"/>
  <c r="M127" i="2"/>
  <c r="U127" i="2"/>
  <c r="K128" i="2"/>
  <c r="S128" i="2"/>
  <c r="AC128" i="2"/>
  <c r="I129" i="2"/>
  <c r="Q129" i="2"/>
  <c r="Q177" i="2" s="1"/>
  <c r="AA129" i="2"/>
  <c r="J125" i="2"/>
  <c r="R125" i="2"/>
  <c r="AB125" i="2"/>
  <c r="H126" i="2"/>
  <c r="P126" i="2"/>
  <c r="Z126" i="2"/>
  <c r="F127" i="2"/>
  <c r="N127" i="2"/>
  <c r="V127" i="2"/>
  <c r="D128" i="2"/>
  <c r="X128" i="2" s="1"/>
  <c r="AE128" i="2" s="1"/>
  <c r="L128" i="2"/>
  <c r="T128" i="2"/>
  <c r="AD128" i="2"/>
  <c r="J129" i="2"/>
  <c r="R129" i="2"/>
  <c r="D125" i="2"/>
  <c r="L125" i="2"/>
  <c r="L177" i="2" s="1"/>
  <c r="T125" i="2"/>
  <c r="T177" i="2" s="1"/>
  <c r="AD125" i="2"/>
  <c r="J126" i="2"/>
  <c r="X126" i="2" s="1"/>
  <c r="AE126" i="2" s="1"/>
  <c r="R126" i="2"/>
  <c r="AB126" i="2"/>
  <c r="H127" i="2"/>
  <c r="P127" i="2"/>
  <c r="Z127" i="2"/>
  <c r="F128" i="2"/>
  <c r="N128" i="2"/>
  <c r="V128" i="2"/>
  <c r="V177" i="2" s="1"/>
  <c r="D129" i="2"/>
  <c r="L129" i="2"/>
  <c r="T129" i="2"/>
  <c r="AD129" i="2"/>
  <c r="J130" i="2"/>
  <c r="R130" i="2"/>
  <c r="AB130" i="2"/>
  <c r="H131" i="2"/>
  <c r="P131" i="2"/>
  <c r="Z131" i="2"/>
  <c r="F132" i="2"/>
  <c r="N132" i="2"/>
  <c r="V132" i="2"/>
  <c r="D133" i="2"/>
  <c r="L133" i="2"/>
  <c r="T133" i="2"/>
  <c r="AD133" i="2"/>
  <c r="J134" i="2"/>
  <c r="R134" i="2"/>
  <c r="AB134" i="2"/>
  <c r="H135" i="2"/>
  <c r="P135" i="2"/>
  <c r="Z135" i="2"/>
  <c r="Z177" i="2" s="1"/>
  <c r="F136" i="2"/>
  <c r="N136" i="2"/>
  <c r="V136" i="2"/>
  <c r="D137" i="2"/>
  <c r="L137" i="2"/>
  <c r="T137" i="2"/>
  <c r="AD137" i="2"/>
  <c r="J138" i="2"/>
  <c r="R138" i="2"/>
  <c r="AB138" i="2"/>
  <c r="H139" i="2"/>
  <c r="E125" i="2"/>
  <c r="M125" i="2"/>
  <c r="U125" i="2"/>
  <c r="K126" i="2"/>
  <c r="K177" i="2" s="1"/>
  <c r="S126" i="2"/>
  <c r="AC126" i="2"/>
  <c r="I127" i="2"/>
  <c r="Q127" i="2"/>
  <c r="AA127" i="2"/>
  <c r="G128" i="2"/>
  <c r="O128" i="2"/>
  <c r="W128" i="2"/>
  <c r="E129" i="2"/>
  <c r="M129" i="2"/>
  <c r="U129" i="2"/>
  <c r="K130" i="2"/>
  <c r="S130" i="2"/>
  <c r="AC130" i="2"/>
  <c r="I131" i="2"/>
  <c r="Q131" i="2"/>
  <c r="AA131" i="2"/>
  <c r="AE131" i="2" s="1"/>
  <c r="G132" i="2"/>
  <c r="O132" i="2"/>
  <c r="W132" i="2"/>
  <c r="E133" i="2"/>
  <c r="X133" i="2" s="1"/>
  <c r="M133" i="2"/>
  <c r="U133" i="2"/>
  <c r="K134" i="2"/>
  <c r="S134" i="2"/>
  <c r="AC134" i="2"/>
  <c r="I135" i="2"/>
  <c r="Q135" i="2"/>
  <c r="AA135" i="2"/>
  <c r="G136" i="2"/>
  <c r="X136" i="2" s="1"/>
  <c r="O136" i="2"/>
  <c r="W136" i="2"/>
  <c r="E137" i="2"/>
  <c r="M137" i="2"/>
  <c r="U137" i="2"/>
  <c r="K138" i="2"/>
  <c r="S138" i="2"/>
  <c r="AC138" i="2"/>
  <c r="I139" i="2"/>
  <c r="Q139" i="2"/>
  <c r="AA139" i="2"/>
  <c r="G140" i="2"/>
  <c r="O140" i="2"/>
  <c r="W140" i="2"/>
  <c r="E141" i="2"/>
  <c r="G125" i="2"/>
  <c r="G177" i="2" s="1"/>
  <c r="O125" i="2"/>
  <c r="W125" i="2"/>
  <c r="E126" i="2"/>
  <c r="M126" i="2"/>
  <c r="U126" i="2"/>
  <c r="K127" i="2"/>
  <c r="S127" i="2"/>
  <c r="AC127" i="2"/>
  <c r="I128" i="2"/>
  <c r="Q128" i="2"/>
  <c r="AA128" i="2"/>
  <c r="G129" i="2"/>
  <c r="O129" i="2"/>
  <c r="W129" i="2"/>
  <c r="E130" i="2"/>
  <c r="M130" i="2"/>
  <c r="M177" i="2" s="1"/>
  <c r="U130" i="2"/>
  <c r="K131" i="2"/>
  <c r="S131" i="2"/>
  <c r="AC131" i="2"/>
  <c r="I132" i="2"/>
  <c r="I177" i="2" s="1"/>
  <c r="Q132" i="2"/>
  <c r="AA132" i="2"/>
  <c r="G133" i="2"/>
  <c r="O133" i="2"/>
  <c r="W133" i="2"/>
  <c r="E134" i="2"/>
  <c r="M134" i="2"/>
  <c r="U134" i="2"/>
  <c r="K135" i="2"/>
  <c r="S135" i="2"/>
  <c r="AC135" i="2"/>
  <c r="I136" i="2"/>
  <c r="Q136" i="2"/>
  <c r="AA136" i="2"/>
  <c r="G137" i="2"/>
  <c r="O137" i="2"/>
  <c r="X137" i="2" s="1"/>
  <c r="AE137" i="2" s="1"/>
  <c r="AF137" i="2" s="1"/>
  <c r="W137" i="2"/>
  <c r="E138" i="2"/>
  <c r="M138" i="2"/>
  <c r="U138" i="2"/>
  <c r="K139" i="2"/>
  <c r="M153" i="2"/>
  <c r="E153" i="2"/>
  <c r="V152" i="2"/>
  <c r="M152" i="2"/>
  <c r="D152" i="2"/>
  <c r="V151" i="2"/>
  <c r="N151" i="2"/>
  <c r="F151" i="2"/>
  <c r="Z150" i="2"/>
  <c r="P150" i="2"/>
  <c r="H150" i="2"/>
  <c r="AB149" i="2"/>
  <c r="R149" i="2"/>
  <c r="X149" i="2"/>
  <c r="AE149" i="2" s="1"/>
  <c r="AF149" i="2" s="1"/>
  <c r="J149" i="2"/>
  <c r="AD148" i="2"/>
  <c r="T148" i="2"/>
  <c r="L148" i="2"/>
  <c r="D148" i="2"/>
  <c r="V147" i="2"/>
  <c r="M147" i="2"/>
  <c r="D147" i="2"/>
  <c r="X147" i="2" s="1"/>
  <c r="AE147" i="2" s="1"/>
  <c r="V146" i="2"/>
  <c r="N146" i="2"/>
  <c r="F146" i="2"/>
  <c r="Z145" i="2"/>
  <c r="P145" i="2"/>
  <c r="H145" i="2"/>
  <c r="AB144" i="2"/>
  <c r="AE144" i="2" s="1"/>
  <c r="AF144" i="2" s="1"/>
  <c r="R144" i="2"/>
  <c r="J144" i="2"/>
  <c r="AD143" i="2"/>
  <c r="T143" i="2"/>
  <c r="L143" i="2"/>
  <c r="D143" i="2"/>
  <c r="V142" i="2"/>
  <c r="N142" i="2"/>
  <c r="F142" i="2"/>
  <c r="X142" i="2" s="1"/>
  <c r="Z141" i="2"/>
  <c r="P141" i="2"/>
  <c r="H141" i="2"/>
  <c r="AA140" i="2"/>
  <c r="P140" i="2"/>
  <c r="F140" i="2"/>
  <c r="X140" i="2" s="1"/>
  <c r="AE140" i="2" s="1"/>
  <c r="W139" i="2"/>
  <c r="N139" i="2"/>
  <c r="X139" i="2" s="1"/>
  <c r="AE139" i="2" s="1"/>
  <c r="P138" i="2"/>
  <c r="D138" i="2"/>
  <c r="R137" i="2"/>
  <c r="F137" i="2"/>
  <c r="S136" i="2"/>
  <c r="E136" i="2"/>
  <c r="T135" i="2"/>
  <c r="F135" i="2"/>
  <c r="F177" i="2" s="1"/>
  <c r="V134" i="2"/>
  <c r="H134" i="2"/>
  <c r="Z133" i="2"/>
  <c r="J133" i="2"/>
  <c r="Z132" i="2"/>
  <c r="K132" i="2"/>
  <c r="W131" i="2"/>
  <c r="L131" i="2"/>
  <c r="AA130" i="2"/>
  <c r="N130" i="2"/>
  <c r="AC129" i="2"/>
  <c r="H129" i="2"/>
  <c r="M128" i="2"/>
  <c r="T127" i="2"/>
  <c r="AD126" i="2"/>
  <c r="AD177" i="2" s="1"/>
  <c r="F126" i="2"/>
  <c r="N125" i="2"/>
  <c r="Z73" i="2"/>
  <c r="P73" i="2"/>
  <c r="H73" i="2"/>
  <c r="AB72" i="2"/>
  <c r="R72" i="2"/>
  <c r="J72" i="2"/>
  <c r="AD71" i="2"/>
  <c r="T71" i="2"/>
  <c r="L71" i="2"/>
  <c r="D71" i="2"/>
  <c r="V70" i="2"/>
  <c r="V118" i="2" s="1"/>
  <c r="N70" i="2"/>
  <c r="F70" i="2"/>
  <c r="Z69" i="2"/>
  <c r="AE69" i="2" s="1"/>
  <c r="P69" i="2"/>
  <c r="H69" i="2"/>
  <c r="AB68" i="2"/>
  <c r="R68" i="2"/>
  <c r="R118" i="2" s="1"/>
  <c r="J68" i="2"/>
  <c r="AD67" i="2"/>
  <c r="T67" i="2"/>
  <c r="L67" i="2"/>
  <c r="D67" i="2"/>
  <c r="X67" i="2" s="1"/>
  <c r="V66" i="2"/>
  <c r="N66" i="2"/>
  <c r="N118" i="2" s="1"/>
  <c r="F66" i="2"/>
  <c r="S107" i="2"/>
  <c r="K107" i="2"/>
  <c r="U102" i="2"/>
  <c r="M102" i="2"/>
  <c r="E102" i="2"/>
  <c r="N73" i="2"/>
  <c r="F73" i="2"/>
  <c r="F118" i="2" s="1"/>
  <c r="Z72" i="2"/>
  <c r="P72" i="2"/>
  <c r="H72" i="2"/>
  <c r="AB71" i="2"/>
  <c r="R71" i="2"/>
  <c r="J71" i="2"/>
  <c r="AD70" i="2"/>
  <c r="T70" i="2"/>
  <c r="L70" i="2"/>
  <c r="D70" i="2"/>
  <c r="V69" i="2"/>
  <c r="N69" i="2"/>
  <c r="F69" i="2"/>
  <c r="Z68" i="2"/>
  <c r="P68" i="2"/>
  <c r="H68" i="2"/>
  <c r="H118" i="2" s="1"/>
  <c r="AB67" i="2"/>
  <c r="R67" i="2"/>
  <c r="J67" i="2"/>
  <c r="AD66" i="2"/>
  <c r="T66" i="2"/>
  <c r="L66" i="2"/>
  <c r="D66" i="2"/>
  <c r="P111" i="2"/>
  <c r="H111" i="2"/>
  <c r="W108" i="2"/>
  <c r="O108" i="2"/>
  <c r="G108" i="2"/>
  <c r="AC102" i="2"/>
  <c r="W100" i="2"/>
  <c r="O100" i="2"/>
  <c r="G100" i="2"/>
  <c r="O152" i="2"/>
  <c r="K74" i="2"/>
  <c r="U73" i="2"/>
  <c r="M73" i="2"/>
  <c r="E73" i="2"/>
  <c r="W72" i="2"/>
  <c r="O72" i="2"/>
  <c r="G72" i="2"/>
  <c r="AA71" i="2"/>
  <c r="Q71" i="2"/>
  <c r="I71" i="2"/>
  <c r="AC70" i="2"/>
  <c r="S70" i="2"/>
  <c r="K70" i="2"/>
  <c r="U69" i="2"/>
  <c r="M69" i="2"/>
  <c r="E69" i="2"/>
  <c r="W68" i="2"/>
  <c r="O68" i="2"/>
  <c r="G68" i="2"/>
  <c r="AA67" i="2"/>
  <c r="Q67" i="2"/>
  <c r="I67" i="2"/>
  <c r="AC66" i="2"/>
  <c r="S66" i="2"/>
  <c r="K66" i="2"/>
  <c r="J176" i="2"/>
  <c r="O111" i="2"/>
  <c r="G111" i="2"/>
  <c r="P103" i="2"/>
  <c r="H103" i="2"/>
  <c r="T94" i="2"/>
  <c r="L94" i="2"/>
  <c r="AD73" i="2"/>
  <c r="T73" i="2"/>
  <c r="L73" i="2"/>
  <c r="D73" i="2"/>
  <c r="V72" i="2"/>
  <c r="N72" i="2"/>
  <c r="F72" i="2"/>
  <c r="Z71" i="2"/>
  <c r="P71" i="2"/>
  <c r="H71" i="2"/>
  <c r="AB70" i="2"/>
  <c r="R70" i="2"/>
  <c r="J70" i="2"/>
  <c r="AD69" i="2"/>
  <c r="AD118" i="2" s="1"/>
  <c r="T69" i="2"/>
  <c r="L69" i="2"/>
  <c r="D69" i="2"/>
  <c r="X69" i="2" s="1"/>
  <c r="V68" i="2"/>
  <c r="N68" i="2"/>
  <c r="F68" i="2"/>
  <c r="Z67" i="2"/>
  <c r="Z118" i="2" s="1"/>
  <c r="P67" i="2"/>
  <c r="H67" i="2"/>
  <c r="AB66" i="2"/>
  <c r="R66" i="2"/>
  <c r="J66" i="2"/>
  <c r="S101" i="2"/>
  <c r="K101" i="2"/>
  <c r="AC94" i="2"/>
  <c r="AE94" i="2" s="1"/>
  <c r="T174" i="2"/>
  <c r="L174" i="2"/>
  <c r="D174" i="2"/>
  <c r="M173" i="2"/>
  <c r="E173" i="2"/>
  <c r="Q73" i="2"/>
  <c r="I73" i="2"/>
  <c r="AC72" i="2"/>
  <c r="S72" i="2"/>
  <c r="K72" i="2"/>
  <c r="U71" i="2"/>
  <c r="M71" i="2"/>
  <c r="E71" i="2"/>
  <c r="W70" i="2"/>
  <c r="O70" i="2"/>
  <c r="G70" i="2"/>
  <c r="X70" i="2" s="1"/>
  <c r="AE70" i="2" s="1"/>
  <c r="AA69" i="2"/>
  <c r="Q69" i="2"/>
  <c r="I69" i="2"/>
  <c r="AC68" i="2"/>
  <c r="S68" i="2"/>
  <c r="K68" i="2"/>
  <c r="U67" i="2"/>
  <c r="U118" i="2"/>
  <c r="M67" i="2"/>
  <c r="E67" i="2"/>
  <c r="W66" i="2"/>
  <c r="O66" i="2"/>
  <c r="P116" i="2"/>
  <c r="H116" i="2"/>
  <c r="AD114" i="2"/>
  <c r="U110" i="2"/>
  <c r="M110" i="2"/>
  <c r="E110" i="2"/>
  <c r="T107" i="2"/>
  <c r="L107" i="2"/>
  <c r="D107" i="2"/>
  <c r="Z101" i="2"/>
  <c r="S96" i="2"/>
  <c r="K96" i="2"/>
  <c r="X164" i="2"/>
  <c r="X175" i="2"/>
  <c r="Q115" i="2"/>
  <c r="Q174" i="2"/>
  <c r="I115" i="2"/>
  <c r="I174" i="2"/>
  <c r="C15" i="1"/>
  <c r="D56" i="1"/>
  <c r="C7" i="1"/>
  <c r="X172" i="2"/>
  <c r="C41" i="1"/>
  <c r="C31" i="1"/>
  <c r="C19" i="1"/>
  <c r="X166" i="2"/>
  <c r="AE166" i="2" s="1"/>
  <c r="D55" i="1"/>
  <c r="E55" i="1" s="1"/>
  <c r="D48" i="1"/>
  <c r="C47" i="1"/>
  <c r="E47" i="1" s="1"/>
  <c r="D39" i="1"/>
  <c r="D18" i="1"/>
  <c r="C39" i="1"/>
  <c r="X90" i="2"/>
  <c r="AE90" i="2" s="1"/>
  <c r="C67" i="1"/>
  <c r="E67" i="1"/>
  <c r="D21" i="1"/>
  <c r="D8" i="1"/>
  <c r="E8" i="1" s="1"/>
  <c r="D15" i="1"/>
  <c r="D31" i="1"/>
  <c r="D42" i="1"/>
  <c r="D16" i="1"/>
  <c r="E16" i="1" s="1"/>
  <c r="D19" i="1"/>
  <c r="D22" i="1"/>
  <c r="E22" i="1" s="1"/>
  <c r="D28" i="1"/>
  <c r="D9" i="1"/>
  <c r="E9" i="1"/>
  <c r="D29" i="1"/>
  <c r="D41" i="1"/>
  <c r="D44" i="1"/>
  <c r="E44" i="1" s="1"/>
  <c r="D47" i="1"/>
  <c r="D66" i="1"/>
  <c r="D14" i="1"/>
  <c r="D17" i="1"/>
  <c r="D20" i="1"/>
  <c r="E20" i="1" s="1"/>
  <c r="C66" i="1"/>
  <c r="C42" i="1"/>
  <c r="E42" i="1" s="1"/>
  <c r="C21" i="1"/>
  <c r="C44" i="1"/>
  <c r="C29" i="1"/>
  <c r="X129" i="2"/>
  <c r="AE129" i="2" s="1"/>
  <c r="AF129" i="2" s="1"/>
  <c r="C18" i="1"/>
  <c r="C45" i="1"/>
  <c r="E45" i="1"/>
  <c r="C55" i="1"/>
  <c r="C57" i="1"/>
  <c r="E57" i="1"/>
  <c r="C14" i="1"/>
  <c r="C17" i="1"/>
  <c r="C20" i="1"/>
  <c r="C48" i="1"/>
  <c r="C56" i="1"/>
  <c r="Q58" i="2"/>
  <c r="X85" i="2"/>
  <c r="R176" i="2"/>
  <c r="R58" i="2"/>
  <c r="S88" i="2"/>
  <c r="S147" i="2"/>
  <c r="K88" i="2"/>
  <c r="K147" i="2"/>
  <c r="S58" i="2"/>
  <c r="S84" i="2"/>
  <c r="K58" i="2"/>
  <c r="K84" i="2"/>
  <c r="AA176" i="2"/>
  <c r="AE176" i="2" s="1"/>
  <c r="AF176" i="2" s="1"/>
  <c r="AA117" i="2"/>
  <c r="U173" i="2"/>
  <c r="P167" i="2"/>
  <c r="P177" i="2"/>
  <c r="L58" i="2"/>
  <c r="X47" i="2"/>
  <c r="AE47" i="2"/>
  <c r="W58" i="2"/>
  <c r="W152" i="2"/>
  <c r="G58" i="2"/>
  <c r="X33" i="2"/>
  <c r="AE33" i="2"/>
  <c r="G152" i="2"/>
  <c r="X152" i="2" s="1"/>
  <c r="AE152" i="2" s="1"/>
  <c r="J58" i="2"/>
  <c r="X57" i="2"/>
  <c r="AE57" i="2"/>
  <c r="X34" i="2"/>
  <c r="AE34" i="2"/>
  <c r="D58" i="2"/>
  <c r="D94" i="2"/>
  <c r="X94" i="2"/>
  <c r="AA58" i="2"/>
  <c r="X52" i="2"/>
  <c r="AE52" i="2"/>
  <c r="D112" i="2"/>
  <c r="X41" i="2"/>
  <c r="AE41" i="2"/>
  <c r="P58" i="2"/>
  <c r="X138" i="2"/>
  <c r="F116" i="2"/>
  <c r="F58" i="2"/>
  <c r="AC174" i="2"/>
  <c r="AC115" i="2"/>
  <c r="M58" i="2"/>
  <c r="M114" i="2"/>
  <c r="X54" i="2"/>
  <c r="AE54" i="2"/>
  <c r="E58" i="2"/>
  <c r="E114" i="2"/>
  <c r="X51" i="2"/>
  <c r="AE51" i="2"/>
  <c r="I58" i="2"/>
  <c r="AC58" i="2"/>
  <c r="S104" i="2"/>
  <c r="S163" i="2"/>
  <c r="K104" i="2"/>
  <c r="K163" i="2"/>
  <c r="R117" i="2"/>
  <c r="J117" i="2"/>
  <c r="V116" i="2"/>
  <c r="T112" i="2"/>
  <c r="T118" i="2"/>
  <c r="Z58" i="2"/>
  <c r="X44" i="2"/>
  <c r="AE44" i="2"/>
  <c r="X28" i="2"/>
  <c r="AE28" i="2"/>
  <c r="X24" i="2"/>
  <c r="X55" i="2"/>
  <c r="AE55" i="2"/>
  <c r="X40" i="2"/>
  <c r="AE40" i="2"/>
  <c r="AB58" i="2"/>
  <c r="X50" i="2"/>
  <c r="AE50" i="2"/>
  <c r="X30" i="2"/>
  <c r="AE30" i="2"/>
  <c r="X25" i="2"/>
  <c r="AE25" i="2"/>
  <c r="X36" i="2"/>
  <c r="AE36" i="2"/>
  <c r="X26" i="2"/>
  <c r="AE26" i="2"/>
  <c r="X42" i="2"/>
  <c r="AE42" i="2"/>
  <c r="X32" i="2"/>
  <c r="AE32" i="2"/>
  <c r="X38" i="2"/>
  <c r="AE38" i="2"/>
  <c r="X27" i="2"/>
  <c r="AE27" i="2"/>
  <c r="X104" i="2"/>
  <c r="AE104" i="2" s="1"/>
  <c r="E41" i="1"/>
  <c r="E15" i="1"/>
  <c r="X174" i="2"/>
  <c r="E31" i="1"/>
  <c r="E56" i="1"/>
  <c r="AE24" i="2"/>
  <c r="AE58" i="2"/>
  <c r="X58" i="2"/>
  <c r="E18" i="1"/>
  <c r="E17" i="1"/>
  <c r="AC177" i="2"/>
  <c r="E14" i="1"/>
  <c r="E39" i="1"/>
  <c r="E48" i="1"/>
  <c r="E66" i="1"/>
  <c r="E21" i="1"/>
  <c r="E7" i="1"/>
  <c r="AE162" i="2" l="1"/>
  <c r="AF162" i="2" s="1"/>
  <c r="AE111" i="2"/>
  <c r="C46" i="1"/>
  <c r="C53" i="1"/>
  <c r="C59" i="1" s="1"/>
  <c r="C58" i="1"/>
  <c r="C38" i="1"/>
  <c r="C49" i="1" s="1"/>
  <c r="C54" i="1"/>
  <c r="C26" i="1"/>
  <c r="AF147" i="2"/>
  <c r="D54" i="1"/>
  <c r="AF171" i="2"/>
  <c r="D73" i="1"/>
  <c r="E73" i="1" s="1"/>
  <c r="D58" i="1"/>
  <c r="E58" i="1" s="1"/>
  <c r="AF161" i="2"/>
  <c r="AE136" i="2"/>
  <c r="AF136" i="2" s="1"/>
  <c r="AF166" i="2"/>
  <c r="AF140" i="2"/>
  <c r="AF170" i="2"/>
  <c r="D53" i="1"/>
  <c r="E53" i="1" s="1"/>
  <c r="AF165" i="2"/>
  <c r="AE160" i="2"/>
  <c r="AF160" i="2" s="1"/>
  <c r="AF153" i="2"/>
  <c r="AF143" i="2"/>
  <c r="D26" i="1"/>
  <c r="E26" i="1" s="1"/>
  <c r="AF152" i="2"/>
  <c r="AF139" i="2"/>
  <c r="AE142" i="2"/>
  <c r="D68" i="1"/>
  <c r="E68" i="1" s="1"/>
  <c r="AF172" i="2"/>
  <c r="D32" i="1"/>
  <c r="AF174" i="2"/>
  <c r="D69" i="1"/>
  <c r="D46" i="1"/>
  <c r="E46" i="1" s="1"/>
  <c r="AF169" i="2"/>
  <c r="AF164" i="2"/>
  <c r="D52" i="1"/>
  <c r="AF150" i="2"/>
  <c r="AE115" i="2"/>
  <c r="C69" i="1" s="1"/>
  <c r="AE133" i="2"/>
  <c r="AF133" i="2" s="1"/>
  <c r="AE146" i="2"/>
  <c r="D30" i="1"/>
  <c r="E30" i="1" s="1"/>
  <c r="AF175" i="2"/>
  <c r="AF167" i="2"/>
  <c r="D40" i="1"/>
  <c r="E40" i="1" s="1"/>
  <c r="AF128" i="2"/>
  <c r="AE127" i="2"/>
  <c r="D118" i="2"/>
  <c r="E19" i="1"/>
  <c r="K118" i="2"/>
  <c r="X66" i="2"/>
  <c r="J177" i="2"/>
  <c r="AE135" i="2"/>
  <c r="AF135" i="2" s="1"/>
  <c r="X73" i="2"/>
  <c r="AE73" i="2" s="1"/>
  <c r="AF132" i="2" s="1"/>
  <c r="AE68" i="2"/>
  <c r="C10" i="1" s="1"/>
  <c r="C11" i="1" s="1"/>
  <c r="X72" i="2"/>
  <c r="AE72" i="2" s="1"/>
  <c r="AF131" i="2" s="1"/>
  <c r="X135" i="2"/>
  <c r="X80" i="2"/>
  <c r="AE80" i="2" s="1"/>
  <c r="AC118" i="2"/>
  <c r="AE67" i="2"/>
  <c r="C32" i="1" s="1"/>
  <c r="X71" i="2"/>
  <c r="AE71" i="2" s="1"/>
  <c r="X130" i="2"/>
  <c r="AE130" i="2" s="1"/>
  <c r="U177" i="2"/>
  <c r="E177" i="2"/>
  <c r="X125" i="2"/>
  <c r="AE138" i="2"/>
  <c r="AF138" i="2" s="1"/>
  <c r="E29" i="1"/>
  <c r="E28" i="1"/>
  <c r="D23" i="1" l="1"/>
  <c r="AF130" i="2"/>
  <c r="E69" i="1"/>
  <c r="C23" i="1"/>
  <c r="C24" i="1" s="1"/>
  <c r="D38" i="1"/>
  <c r="E32" i="1"/>
  <c r="AF142" i="2"/>
  <c r="D25" i="1"/>
  <c r="E25" i="1" s="1"/>
  <c r="C61" i="1"/>
  <c r="AE125" i="2"/>
  <c r="X177" i="2"/>
  <c r="AF126" i="2"/>
  <c r="E54" i="1"/>
  <c r="D43" i="1"/>
  <c r="E43" i="1" s="1"/>
  <c r="AF146" i="2"/>
  <c r="E52" i="1"/>
  <c r="D59" i="1"/>
  <c r="E59" i="1" s="1"/>
  <c r="X118" i="2"/>
  <c r="AE66" i="2"/>
  <c r="AF127" i="2"/>
  <c r="D10" i="1"/>
  <c r="E38" i="1" l="1"/>
  <c r="D49" i="1"/>
  <c r="D61" i="1" s="1"/>
  <c r="C27" i="1"/>
  <c r="C33" i="1" s="1"/>
  <c r="AE118" i="2"/>
  <c r="AE177" i="2"/>
  <c r="AF125" i="2"/>
  <c r="AF177" i="2" s="1"/>
  <c r="D27" i="1"/>
  <c r="E27" i="1" s="1"/>
  <c r="E10" i="1"/>
  <c r="D11" i="1"/>
  <c r="E23" i="1"/>
  <c r="D24" i="1"/>
  <c r="C75" i="1" l="1"/>
  <c r="C35" i="1"/>
  <c r="E24" i="1"/>
  <c r="E33" i="1" s="1"/>
  <c r="E35" i="1" s="1"/>
  <c r="D33" i="1"/>
  <c r="D75" i="1"/>
  <c r="D35" i="1"/>
  <c r="E11" i="1"/>
  <c r="E49" i="1"/>
  <c r="E61" i="1" s="1"/>
</calcChain>
</file>

<file path=xl/sharedStrings.xml><?xml version="1.0" encoding="utf-8"?>
<sst xmlns="http://schemas.openxmlformats.org/spreadsheetml/2006/main" count="737" uniqueCount="227">
  <si>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</si>
  <si>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</si>
  <si>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</si>
  <si>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</si>
  <si>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</si>
  <si>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</si>
  <si>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</si>
  <si>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</si>
  <si>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</si>
  <si>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</si>
  <si>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</si>
  <si>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</si>
  <si>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</si>
  <si>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</si>
  <si>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</si>
  <si>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</si>
  <si>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</si>
  <si>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</si>
  <si>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</si>
  <si>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</si>
  <si>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</si>
  <si>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</si>
  <si>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</si>
  <si>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</si>
  <si>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</si>
  <si>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</si>
  <si>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</si>
  <si>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</si>
  <si>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</si>
  <si>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</si>
  <si>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</si>
  <si>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</si>
  <si>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</si>
  <si>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</si>
  <si>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</si>
  <si>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</si>
  <si>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</si>
  <si>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</si>
  <si>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</si>
  <si>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</si>
  <si>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</si>
  <si>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</si>
  <si>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</si>
  <si>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</si>
  <si>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</si>
  <si>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</si>
  <si>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</si>
  <si>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</si>
  <si>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</si>
  <si>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</si>
  <si>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</si>
  <si>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</si>
  <si>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</si>
  <si>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</si>
  <si>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</si>
  <si>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</si>
  <si>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</si>
  <si>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</si>
  <si>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</si>
  <si>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</si>
  <si>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</si>
  <si>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</si>
  <si>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</si>
  <si>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</si>
  <si>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</si>
  <si>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</si>
  <si>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</si>
  <si>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</si>
  <si>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</si>
  <si>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</si>
  <si>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</si>
  <si>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</si>
  <si>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</si>
  <si>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</si>
  <si>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</si>
  <si>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</si>
  <si>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</si>
  <si>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</si>
  <si>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</si>
  <si>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</si>
  <si>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</si>
  <si>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</si>
  <si>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</si>
  <si>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</si>
  <si>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</si>
  <si>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</si>
  <si>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</si>
  <si>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</si>
  <si>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</si>
  <si>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</si>
  <si>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</si>
  <si>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</si>
  <si>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</si>
  <si>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</si>
  <si>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FERC</t>
  </si>
  <si>
    <t>PacifiCorp</t>
  </si>
  <si>
    <t>Total</t>
  </si>
  <si>
    <t>SO</t>
  </si>
  <si>
    <t>41110</t>
  </si>
  <si>
    <t>41010</t>
  </si>
  <si>
    <t>SCHMDT</t>
  </si>
  <si>
    <t>SCHMAT</t>
  </si>
  <si>
    <t>SCHMAP</t>
  </si>
  <si>
    <t>GP</t>
  </si>
  <si>
    <t>186M</t>
  </si>
  <si>
    <t>111IP</t>
  </si>
  <si>
    <t>111GP</t>
  </si>
  <si>
    <t>108GP</t>
  </si>
  <si>
    <t>2283</t>
  </si>
  <si>
    <t>2282</t>
  </si>
  <si>
    <t>2281</t>
  </si>
  <si>
    <t>398</t>
  </si>
  <si>
    <t>397</t>
  </si>
  <si>
    <t>396</t>
  </si>
  <si>
    <t>395</t>
  </si>
  <si>
    <t>394</t>
  </si>
  <si>
    <t>393</t>
  </si>
  <si>
    <t>392</t>
  </si>
  <si>
    <t>391</t>
  </si>
  <si>
    <t>390</t>
  </si>
  <si>
    <t>389</t>
  </si>
  <si>
    <t>303</t>
  </si>
  <si>
    <t>283</t>
  </si>
  <si>
    <t>282</t>
  </si>
  <si>
    <t>190</t>
  </si>
  <si>
    <t>165</t>
  </si>
  <si>
    <t>154</t>
  </si>
  <si>
    <t>404IP</t>
  </si>
  <si>
    <t>404GP</t>
  </si>
  <si>
    <t>403GP</t>
  </si>
  <si>
    <t>935</t>
  </si>
  <si>
    <t>931</t>
  </si>
  <si>
    <t>930</t>
  </si>
  <si>
    <t>929</t>
  </si>
  <si>
    <t>928</t>
  </si>
  <si>
    <t>926</t>
  </si>
  <si>
    <t>925</t>
  </si>
  <si>
    <t>924</t>
  </si>
  <si>
    <t>923</t>
  </si>
  <si>
    <t>922</t>
  </si>
  <si>
    <t>921</t>
  </si>
  <si>
    <t>920</t>
  </si>
  <si>
    <t>456</t>
  </si>
  <si>
    <t>454</t>
  </si>
  <si>
    <t>451</t>
  </si>
  <si>
    <t>421</t>
  </si>
  <si>
    <t>408</t>
  </si>
  <si>
    <t>ADJUSTMENT FROM APPROVED</t>
  </si>
  <si>
    <t>REVISED RATE YEAR 2 NORMALIZED - WASHINGTON ALLOCATED</t>
  </si>
  <si>
    <t>PowerTax ADIT Balance Adjustment - Year 2</t>
  </si>
  <si>
    <t>Pro Forma Depreciation &amp; Amortization Reserve - 
Year 2</t>
  </si>
  <si>
    <t>Pro Forma Depreciation &amp; Amortization Expense - 
Year 2</t>
  </si>
  <si>
    <t>Pro Forma Major Plant Additions - Year 2</t>
  </si>
  <si>
    <t xml:space="preserve">General Wage Increase (Pro Forma) - 
Year 2 </t>
  </si>
  <si>
    <t>REVISED RATE YEAR 1 NORMALIZED - WASHINGTON ALLOCATED</t>
  </si>
  <si>
    <t>Colstrip Unit 3 Removal</t>
  </si>
  <si>
    <t>Removal of Coal-Fired Generation Assets</t>
  </si>
  <si>
    <t>Miscellaneous Rate Base</t>
  </si>
  <si>
    <t>Pro Forma Major Plant Additions - Year 1</t>
  </si>
  <si>
    <t>End-of-Period Plant Balances - Historical</t>
  </si>
  <si>
    <t>Permanent Schedule M Adjustment - Year 1</t>
  </si>
  <si>
    <t>PowerTax ADIT Balance - Year 1</t>
  </si>
  <si>
    <t>End-of-Period Reserves - Historical</t>
  </si>
  <si>
    <t>Pro Forma Depreciation &amp; Amortization Reserves - Year 1</t>
  </si>
  <si>
    <t>Pro Forma Depreciation &amp; Amortization Expense - 
Year 1</t>
  </si>
  <si>
    <t>Environmental Remediation</t>
  </si>
  <si>
    <t>Legal 
Expenses</t>
  </si>
  <si>
    <t>Memberships &amp; Subscriptions</t>
  </si>
  <si>
    <t>Advertising</t>
  </si>
  <si>
    <t>Insurance Expense</t>
  </si>
  <si>
    <t>Pension Related Non-Service Expense</t>
  </si>
  <si>
    <t>General Wage Increase
(Pro Forma) - Year 1</t>
  </si>
  <si>
    <t>General Wage Increase (Annualizing)</t>
  </si>
  <si>
    <t>Miscellaneous Expense &amp; Revenue</t>
  </si>
  <si>
    <t>Unadjusted 
Balance</t>
  </si>
  <si>
    <t>Factor</t>
  </si>
  <si>
    <t>Sub Group</t>
  </si>
  <si>
    <t>15.4_R</t>
  </si>
  <si>
    <t>14.3_R</t>
  </si>
  <si>
    <t>14.2_R</t>
  </si>
  <si>
    <t>14.1_R</t>
  </si>
  <si>
    <t>13.2_R</t>
  </si>
  <si>
    <t>10.1_C</t>
  </si>
  <si>
    <t>8.4_R</t>
  </si>
  <si>
    <t>7.5_R</t>
  </si>
  <si>
    <t>7.4_R</t>
  </si>
  <si>
    <t>6.2_R</t>
  </si>
  <si>
    <t>6.1_R</t>
  </si>
  <si>
    <t>4.5_R</t>
  </si>
  <si>
    <t>4.4_R</t>
  </si>
  <si>
    <t>4.3_R</t>
  </si>
  <si>
    <t>4.2_R</t>
  </si>
  <si>
    <t>RATE YEAR 2 Adjustments - WA ALLOC. (REVISED)</t>
  </si>
  <si>
    <t xml:space="preserve">RY 1 Adj. - WA ALLOC. </t>
  </si>
  <si>
    <t>RATE YEAR 1 Adjustments - WASHINGTON ALLOCATED (REVISED)</t>
  </si>
  <si>
    <t>APPROVED RATE YEAR 2 NORMALIZED - WASHINGTON ALLOCATED</t>
  </si>
  <si>
    <t>APPROVED RATE YEAR 1 NORMALIZED - WASHINGTON ALLOCATED</t>
  </si>
  <si>
    <t>RATE YEAR 2 Adjustments - WA ALLOC. (APPROVED)</t>
  </si>
  <si>
    <t>RATE YEAR 1 Adjustments - WASHINGTON ALLOCATED (APPROVED)</t>
  </si>
  <si>
    <t>RATE YEAR 2 NORAMLIZED - TOTAL COMPANY</t>
  </si>
  <si>
    <t>RATE YEAR 1 NORMALIZED - TOTAL COMPANY</t>
  </si>
  <si>
    <t>RATE YEAR 2 Adjustments - TOTAL COMPANY</t>
  </si>
  <si>
    <t>RY 1 Adj. - TOTAL CO.</t>
  </si>
  <si>
    <t>RATE YEAR 1 Adjustments - TOTAL COMPANY</t>
  </si>
  <si>
    <t>System Gross Distribution Plant</t>
  </si>
  <si>
    <t>=</t>
  </si>
  <si>
    <t>Washington-Allocated Gross Distribution Plant</t>
  </si>
  <si>
    <t>*Note 1 - System Gross Plant Distribution:</t>
  </si>
  <si>
    <t>PISO</t>
  </si>
  <si>
    <r>
      <t>SGPD</t>
    </r>
    <r>
      <rPr>
        <vertAlign val="superscript"/>
        <sz val="10"/>
        <rFont val="Arial"/>
        <family val="2"/>
      </rPr>
      <t>1</t>
    </r>
  </si>
  <si>
    <t>SE</t>
  </si>
  <si>
    <t>SC</t>
  </si>
  <si>
    <t>UE-230172 Approved Factors:</t>
  </si>
  <si>
    <t>Currently Approved System Overhead:</t>
  </si>
  <si>
    <t>System Overhead Allocation Factor Update</t>
  </si>
  <si>
    <t>Adjustment Detail</t>
  </si>
  <si>
    <t>System Overhead Factor Change</t>
  </si>
  <si>
    <t>Updated System Overhead:</t>
  </si>
  <si>
    <t>Page 1-1</t>
  </si>
  <si>
    <t>Ref Page 1-1</t>
  </si>
  <si>
    <t>Page 1-8</t>
  </si>
  <si>
    <t>UE-230172</t>
  </si>
  <si>
    <t>301-399, 106</t>
  </si>
  <si>
    <t>Materials &amp; Supplies</t>
  </si>
  <si>
    <t>Accum Def income Tax</t>
  </si>
  <si>
    <t>Washington 2025 Power Cost Only Rate Case</t>
  </si>
  <si>
    <t>Modelled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</si>
</sst>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0" borderId="4" applyNumberFormat="0" applyProtection="0">
      <alignment horizontal="left" vertical="center" indent="1"/>
    </xf>
  </cellStyleXfs>
  <cellXfs count="65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0" fontId="4" fillId="0" borderId="0" xfId="0" applyFont="1"/>
    <xf numFmtId="164" fontId="0" fillId="0" borderId="0" xfId="1" applyNumberFormat="1" applyFont="1" applyFill="1"/>
    <xf numFmtId="164" fontId="0" fillId="2" borderId="0" xfId="1" applyNumberFormat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8" fillId="0" borderId="0" xfId="0" applyFont="1"/>
    <xf numFmtId="164" fontId="0" fillId="0" borderId="1" xfId="1" applyNumberFormat="1" applyFont="1" applyFill="1" applyBorder="1" applyAlignment="1">
      <alignment horizontal="center"/>
    </xf>
    <xf numFmtId="0" fontId="9" fillId="0" borderId="0" xfId="0" applyFont="1"/>
    <xf numFmtId="165" fontId="4" fillId="0" borderId="0" xfId="0" applyNumberFormat="1" applyFont="1"/>
    <xf numFmtId="0" fontId="2" fillId="0" borderId="0" xfId="0" applyFont="1"/>
    <xf numFmtId="165" fontId="4" fillId="0" borderId="1" xfId="2" applyNumberFormat="1" applyFont="1" applyBorder="1"/>
    <xf numFmtId="165" fontId="4" fillId="0" borderId="0" xfId="2" applyNumberFormat="1" applyFont="1"/>
    <xf numFmtId="0" fontId="11" fillId="0" borderId="0" xfId="0" applyFont="1"/>
    <xf numFmtId="0" fontId="12" fillId="0" borderId="0" xfId="0" applyFont="1"/>
    <xf numFmtId="165" fontId="0" fillId="0" borderId="12" xfId="2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3" quotePrefix="1" applyNumberFormat="1" applyFont="1" applyBorder="1" applyProtection="1">
      <alignment horizontal="left" vertical="center" indent="1"/>
      <protection locked="0"/>
    </xf>
    <xf numFmtId="164" fontId="0" fillId="0" borderId="6" xfId="0" applyNumberFormat="1" applyBorder="1"/>
    <xf numFmtId="0" fontId="4" fillId="0" borderId="0" xfId="3" applyNumberFormat="1" applyFont="1" applyBorder="1" applyProtection="1">
      <alignment horizontal="left" vertical="center" indent="1"/>
      <protection locked="0"/>
    </xf>
    <xf numFmtId="164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0" xfId="0" applyNumberFormat="1"/>
    <xf numFmtId="0" fontId="5" fillId="0" borderId="0" xfId="0" applyFont="1"/>
    <xf numFmtId="0" fontId="11" fillId="0" borderId="0" xfId="0" applyFont="1" applyAlignment="1">
      <alignment horizontal="center" wrapText="1"/>
    </xf>
    <xf numFmtId="164" fontId="0" fillId="0" borderId="0" xfId="1" applyNumberFormat="1" applyFont="1" applyFill="1" applyBorder="1"/>
    <xf numFmtId="43" fontId="0" fillId="0" borderId="0" xfId="1" applyFont="1"/>
    <xf numFmtId="0" fontId="13" fillId="0" borderId="7" xfId="0" applyFont="1" applyBorder="1" applyAlignment="1">
      <alignment horizontal="center" wrapText="1"/>
    </xf>
    <xf numFmtId="164" fontId="0" fillId="0" borderId="5" xfId="0" applyNumberFormat="1" applyBorder="1"/>
    <xf numFmtId="164" fontId="0" fillId="0" borderId="0" xfId="1" applyNumberFormat="1" applyFont="1" applyBorder="1"/>
    <xf numFmtId="164" fontId="0" fillId="0" borderId="3" xfId="0" applyNumberFormat="1" applyBorder="1"/>
    <xf numFmtId="164" fontId="3" fillId="0" borderId="2" xfId="0" applyNumberFormat="1" applyFont="1" applyBorder="1"/>
    <xf numFmtId="43" fontId="3" fillId="0" borderId="0" xfId="1" applyFont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14" xfId="0" applyBorder="1"/>
    <xf numFmtId="0" fontId="0" fillId="0" borderId="13" xfId="0" applyBorder="1"/>
    <xf numFmtId="165" fontId="0" fillId="0" borderId="12" xfId="0" applyNumberFormat="1" applyBorder="1"/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3"/>
    </xf>
    <xf numFmtId="164" fontId="0" fillId="0" borderId="1" xfId="0" applyNumberFormat="1" applyBorder="1"/>
    <xf numFmtId="0" fontId="0" fillId="2" borderId="0" xfId="0" applyFill="1" applyAlignment="1">
      <alignment horizontal="center"/>
    </xf>
    <xf numFmtId="164" fontId="0" fillId="2" borderId="0" xfId="0" applyNumberFormat="1" applyFill="1"/>
    <xf numFmtId="11" fontId="0" fillId="0" borderId="0" xfId="0" applyNumberFormat="1" applyAlignment="1">
      <alignment horizontal="center"/>
    </xf>
    <xf numFmtId="0" fontId="0" fillId="0" borderId="0" xfId="0" applyAlignment="1">
      <alignment horizontal="left" indent="5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0" xfId="0" applyFont="1"/>
    <xf numFmtId="164" fontId="3" fillId="0" borderId="0" xfId="0" applyNumberFormat="1" applyFont="1"/>
  </cellXfs>
  <cellStyles count="4">
    <cellStyle name="Comma" xfId="1" builtinId="3"/>
    <cellStyle name="Normal" xfId="0" builtinId="0"/>
    <cellStyle name="Percent" xfId="2" builtinId="5"/>
    <cellStyle name="SAPBEXstdItem" xfId="3" xr:uid="{625C5CD5-C330-49D3-A668-D66BFC7E3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728A-E016-4324-853A-556E6007C8CB}">
  <sheetPr>
    <pageSetUpPr fitToPage="1"/>
  </sheetPr>
  <dimension ref="A1:J78"/>
  <sheetViews>
    <sheetView tabSelected="1" view="pageBreakPreview" zoomScale="80" zoomScaleNormal="80" zoomScaleSheetLayoutView="80" workbookViewId="0">
      <selection activeCell="I21" sqref="I21"/>
    </sheetView>
  </sheetViews>
  <sheetFormatPr defaultRowHeight="12.75" x14ac:dyDescent="0.2"/>
  <cols>
    <col min="1" max="1" width="35.85546875" style="1" customWidth="1"/>
    <col min="2" max="2" width="27.85546875" style="20" customWidth="1"/>
    <col min="3" max="3" width="22.28515625" customWidth="1"/>
    <col min="4" max="4" width="22.7109375" customWidth="1"/>
    <col min="5" max="5" width="19.7109375" customWidth="1"/>
    <col min="7" max="7" width="11.85546875" customWidth="1"/>
    <col min="9" max="9" width="24.5703125" bestFit="1" customWidth="1"/>
    <col min="10" max="10" width="30.5703125" customWidth="1"/>
  </cols>
  <sheetData>
    <row r="1" spans="1:5" x14ac:dyDescent="0.2">
      <c r="A1" s="1" t="s">
        <v>95</v>
      </c>
      <c r="E1" s="51" t="s">
        <v>218</v>
      </c>
    </row>
    <row r="2" spans="1:5" x14ac:dyDescent="0.2">
      <c r="A2" s="1" t="s">
        <v>225</v>
      </c>
    </row>
    <row r="3" spans="1:5" x14ac:dyDescent="0.2">
      <c r="A3" s="1" t="s">
        <v>214</v>
      </c>
    </row>
    <row r="5" spans="1:5" x14ac:dyDescent="0.2">
      <c r="B5" s="8" t="s">
        <v>94</v>
      </c>
      <c r="C5" s="58" t="s">
        <v>93</v>
      </c>
      <c r="D5" s="58"/>
      <c r="E5" s="58"/>
    </row>
    <row r="6" spans="1:5" x14ac:dyDescent="0.2">
      <c r="A6" s="1" t="s">
        <v>92</v>
      </c>
      <c r="C6" s="7" t="s">
        <v>91</v>
      </c>
      <c r="D6" s="7" t="s">
        <v>90</v>
      </c>
      <c r="E6" s="7" t="s">
        <v>89</v>
      </c>
    </row>
    <row r="7" spans="1:5" x14ac:dyDescent="0.2">
      <c r="A7" s="52" t="s">
        <v>88</v>
      </c>
      <c r="B7" s="20" t="s">
        <v>87</v>
      </c>
      <c r="C7" s="2">
        <f>SUMIFS('1-2 to 1-7'!$AE$66:$AE$117,'1-2 to 1-7'!$A$66:$A$117,A7)</f>
        <v>0</v>
      </c>
      <c r="D7" s="2">
        <f>SUMIFS('1-2 to 1-7'!$AE$125:$AE$176,'1-2 to 1-7'!$A$125:$A$176,A7)</f>
        <v>0</v>
      </c>
      <c r="E7" s="32">
        <f>D7-C7</f>
        <v>0</v>
      </c>
    </row>
    <row r="8" spans="1:5" x14ac:dyDescent="0.2">
      <c r="A8" s="52" t="s">
        <v>86</v>
      </c>
      <c r="B8" s="20">
        <v>448</v>
      </c>
      <c r="C8" s="2">
        <f>SUMIFS('1-2 to 1-7'!$AE$66:$AE$117,'1-2 to 1-7'!$A$66:$A$117,A8)</f>
        <v>0</v>
      </c>
      <c r="D8" s="2">
        <f>SUMIFS('1-2 to 1-7'!$AE$125:$AE$176,'1-2 to 1-7'!$A$125:$A$176,A8)</f>
        <v>0</v>
      </c>
      <c r="E8" s="32">
        <f>D8-C8</f>
        <v>0</v>
      </c>
    </row>
    <row r="9" spans="1:5" x14ac:dyDescent="0.2">
      <c r="A9" s="52" t="s">
        <v>85</v>
      </c>
      <c r="B9" s="20">
        <v>447</v>
      </c>
      <c r="C9" s="2">
        <f>SUMIFS('1-2 to 1-7'!$AE$66:$AE$117,'1-2 to 1-7'!$A$66:$A$117,A9)</f>
        <v>0</v>
      </c>
      <c r="D9" s="2">
        <f>SUMIFS('1-2 to 1-7'!$AE$125:$AE$176,'1-2 to 1-7'!$A$125:$A$176,A9)</f>
        <v>0</v>
      </c>
      <c r="E9" s="32">
        <f>D9-C9</f>
        <v>0</v>
      </c>
    </row>
    <row r="10" spans="1:5" x14ac:dyDescent="0.2">
      <c r="A10" s="52" t="s">
        <v>84</v>
      </c>
      <c r="B10" s="20" t="s">
        <v>83</v>
      </c>
      <c r="C10" s="3">
        <f>SUMIFS('1-2 to 1-7'!$AE$66:$AE$117,'1-2 to 1-7'!$A$66:$A$117,A10)</f>
        <v>215751.58256902752</v>
      </c>
      <c r="D10" s="3">
        <f>SUMIFS('1-2 to 1-7'!$AE$125:$AE$176,'1-2 to 1-7'!$A$125:$A$176,A10)</f>
        <v>233551.03265044602</v>
      </c>
      <c r="E10" s="53">
        <f>D10-C10</f>
        <v>17799.450081418501</v>
      </c>
    </row>
    <row r="11" spans="1:5" x14ac:dyDescent="0.2">
      <c r="A11" s="1" t="s">
        <v>82</v>
      </c>
      <c r="C11" s="64">
        <f>SUM(C7:C10)</f>
        <v>215751.58256902752</v>
      </c>
      <c r="D11" s="64">
        <f>SUM(D7:D10)</f>
        <v>233551.03265044602</v>
      </c>
      <c r="E11" s="64">
        <f>SUM(E7:E10)</f>
        <v>17799.450081418501</v>
      </c>
    </row>
    <row r="12" spans="1:5" x14ac:dyDescent="0.2">
      <c r="A12"/>
      <c r="E12" s="32"/>
    </row>
    <row r="13" spans="1:5" x14ac:dyDescent="0.2">
      <c r="A13" s="1" t="s">
        <v>81</v>
      </c>
      <c r="E13" s="32">
        <f t="shared" ref="E13:E23" si="0">D13-C13</f>
        <v>0</v>
      </c>
    </row>
    <row r="14" spans="1:5" x14ac:dyDescent="0.2">
      <c r="A14" s="52" t="s">
        <v>80</v>
      </c>
      <c r="B14" s="20" t="s">
        <v>79</v>
      </c>
      <c r="C14" s="2">
        <f>SUMIFS('1-2 to 1-7'!$AE$66:$AE$117,'1-2 to 1-7'!$A$66:$A$117,A14)</f>
        <v>0</v>
      </c>
      <c r="D14" s="2">
        <f>SUMIFS('1-2 to 1-7'!$AE$125:$AE$176,'1-2 to 1-7'!$A$125:$A$176,A14)</f>
        <v>0</v>
      </c>
      <c r="E14" s="32">
        <f t="shared" si="0"/>
        <v>0</v>
      </c>
    </row>
    <row r="15" spans="1:5" x14ac:dyDescent="0.2">
      <c r="A15" s="52" t="s">
        <v>78</v>
      </c>
      <c r="B15" s="20" t="s">
        <v>77</v>
      </c>
      <c r="C15" s="2">
        <f>SUMIFS('1-2 to 1-7'!$AE$66:$AE$117,'1-2 to 1-7'!$A$66:$A$117,A15)</f>
        <v>0</v>
      </c>
      <c r="D15" s="2">
        <f>SUMIFS('1-2 to 1-7'!$AE$125:$AE$176,'1-2 to 1-7'!$A$125:$A$176,A15)</f>
        <v>0</v>
      </c>
      <c r="E15" s="32">
        <f t="shared" si="0"/>
        <v>0</v>
      </c>
    </row>
    <row r="16" spans="1:5" x14ac:dyDescent="0.2">
      <c r="A16" s="52" t="s">
        <v>76</v>
      </c>
      <c r="B16" s="20" t="s">
        <v>75</v>
      </c>
      <c r="C16" s="2">
        <f>SUMIFS('1-2 to 1-7'!$AE$66:$AE$117,'1-2 to 1-7'!$A$66:$A$117,A16)</f>
        <v>0</v>
      </c>
      <c r="D16" s="2">
        <f>SUMIFS('1-2 to 1-7'!$AE$125:$AE$176,'1-2 to 1-7'!$A$125:$A$176,A16)</f>
        <v>0</v>
      </c>
      <c r="E16" s="32">
        <f t="shared" si="0"/>
        <v>0</v>
      </c>
    </row>
    <row r="17" spans="1:10" x14ac:dyDescent="0.2">
      <c r="A17" s="52" t="s">
        <v>74</v>
      </c>
      <c r="B17" s="20" t="s">
        <v>73</v>
      </c>
      <c r="C17" s="2">
        <f>SUMIFS('1-2 to 1-7'!$AE$66:$AE$117,'1-2 to 1-7'!$A$66:$A$117,A17)</f>
        <v>0</v>
      </c>
      <c r="D17" s="2">
        <f>SUMIFS('1-2 to 1-7'!$AE$125:$AE$176,'1-2 to 1-7'!$A$125:$A$176,A17)</f>
        <v>0</v>
      </c>
      <c r="E17" s="32">
        <f t="shared" si="0"/>
        <v>0</v>
      </c>
    </row>
    <row r="18" spans="1:10" x14ac:dyDescent="0.2">
      <c r="A18" s="52" t="s">
        <v>72</v>
      </c>
      <c r="B18" s="20" t="s">
        <v>71</v>
      </c>
      <c r="C18" s="2">
        <f>SUMIFS('1-2 to 1-7'!$AE$66:$AE$117,'1-2 to 1-7'!$A$66:$A$117,A18)</f>
        <v>0</v>
      </c>
      <c r="D18" s="2">
        <f>SUMIFS('1-2 to 1-7'!$AE$125:$AE$176,'1-2 to 1-7'!$A$125:$A$176,A18)</f>
        <v>0</v>
      </c>
      <c r="E18" s="32">
        <f t="shared" si="0"/>
        <v>0</v>
      </c>
    </row>
    <row r="19" spans="1:10" x14ac:dyDescent="0.2">
      <c r="A19" s="52" t="s">
        <v>70</v>
      </c>
      <c r="B19" s="20" t="s">
        <v>69</v>
      </c>
      <c r="C19" s="2">
        <f>SUMIFS('1-2 to 1-7'!$AE$66:$AE$117,'1-2 to 1-7'!$A$66:$A$117,A19)</f>
        <v>0</v>
      </c>
      <c r="D19" s="2">
        <f>SUMIFS('1-2 to 1-7'!$AE$125:$AE$176,'1-2 to 1-7'!$A$125:$A$176,A19)</f>
        <v>0</v>
      </c>
      <c r="E19" s="32">
        <f t="shared" si="0"/>
        <v>0</v>
      </c>
    </row>
    <row r="20" spans="1:10" x14ac:dyDescent="0.2">
      <c r="A20" s="52" t="s">
        <v>68</v>
      </c>
      <c r="B20" s="20" t="s">
        <v>67</v>
      </c>
      <c r="C20" s="2">
        <f>SUMIFS('1-2 to 1-7'!$AE$66:$AE$117,'1-2 to 1-7'!$A$66:$A$117,A20)</f>
        <v>0</v>
      </c>
      <c r="D20" s="2">
        <f>SUMIFS('1-2 to 1-7'!$AE$125:$AE$176,'1-2 to 1-7'!$A$125:$A$176,A20)</f>
        <v>0</v>
      </c>
      <c r="E20" s="32">
        <f t="shared" si="0"/>
        <v>0</v>
      </c>
    </row>
    <row r="21" spans="1:10" x14ac:dyDescent="0.2">
      <c r="A21" s="52" t="s">
        <v>66</v>
      </c>
      <c r="B21" s="20" t="s">
        <v>65</v>
      </c>
      <c r="C21" s="2">
        <f>SUMIFS('1-2 to 1-7'!$AE$66:$AE$117,'1-2 to 1-7'!$A$66:$A$117,A21)</f>
        <v>0</v>
      </c>
      <c r="D21" s="2">
        <f>SUMIFS('1-2 to 1-7'!$AE$125:$AE$176,'1-2 to 1-7'!$A$125:$A$176,A21)</f>
        <v>0</v>
      </c>
      <c r="E21" s="32">
        <f t="shared" si="0"/>
        <v>0</v>
      </c>
    </row>
    <row r="22" spans="1:10" x14ac:dyDescent="0.2">
      <c r="A22" s="52" t="s">
        <v>64</v>
      </c>
      <c r="B22" s="20" t="s">
        <v>63</v>
      </c>
      <c r="C22" s="2">
        <f>SUMIFS('1-2 to 1-7'!$AE$66:$AE$117,'1-2 to 1-7'!$A$66:$A$117,A22)</f>
        <v>0</v>
      </c>
      <c r="D22" s="2">
        <f>SUMIFS('1-2 to 1-7'!$AE$125:$AE$176,'1-2 to 1-7'!$A$125:$A$176,A22)</f>
        <v>0</v>
      </c>
      <c r="E22" s="32">
        <f t="shared" si="0"/>
        <v>0</v>
      </c>
    </row>
    <row r="23" spans="1:10" x14ac:dyDescent="0.2">
      <c r="A23" s="52" t="s">
        <v>62</v>
      </c>
      <c r="B23" s="20" t="s">
        <v>61</v>
      </c>
      <c r="C23" s="3">
        <f>SUMIFS('1-2 to 1-7'!$AE$66:$AE$117,'1-2 to 1-7'!$A$66:$A$117,A23)</f>
        <v>18082480.51364309</v>
      </c>
      <c r="D23" s="3">
        <f>SUMIFS('1-2 to 1-7'!$AE$125:$AE$176,'1-2 to 1-7'!$A$125:$A$176,A23)</f>
        <v>19574280.506108209</v>
      </c>
      <c r="E23" s="53">
        <f t="shared" si="0"/>
        <v>1491799.9924651198</v>
      </c>
    </row>
    <row r="24" spans="1:10" x14ac:dyDescent="0.2">
      <c r="A24" s="1" t="s">
        <v>60</v>
      </c>
      <c r="C24" s="64">
        <f>SUM(C14:C23)</f>
        <v>18082480.51364309</v>
      </c>
      <c r="D24" s="64">
        <f>SUM(D14:D23)</f>
        <v>19574280.506108209</v>
      </c>
      <c r="E24" s="64">
        <f>SUM(E14:E23)</f>
        <v>1491799.9924651198</v>
      </c>
    </row>
    <row r="25" spans="1:10" x14ac:dyDescent="0.2">
      <c r="A25" s="52" t="s">
        <v>59</v>
      </c>
      <c r="B25" s="20" t="s">
        <v>58</v>
      </c>
      <c r="C25" s="2">
        <f>SUMIFS('1-2 to 1-7'!$AE$66:$AE$117,'1-2 to 1-7'!$A$66:$A$117,A25)</f>
        <v>1712865.1168520399</v>
      </c>
      <c r="D25" s="2">
        <f>SUMIFS('1-2 to 1-7'!$AE$125:$AE$176,'1-2 to 1-7'!$A$125:$A$176,A25)</f>
        <v>1854176.048529014</v>
      </c>
      <c r="E25" s="32">
        <f t="shared" ref="E25:E32" si="1">D25-C25</f>
        <v>141310.93167697405</v>
      </c>
    </row>
    <row r="26" spans="1:10" x14ac:dyDescent="0.2">
      <c r="A26" s="52" t="s">
        <v>57</v>
      </c>
      <c r="B26" s="20" t="s">
        <v>56</v>
      </c>
      <c r="C26" s="2">
        <f>SUMIFS('1-2 to 1-7'!$AE$66:$AE$117,'1-2 to 1-7'!$A$66:$A$117,A26)</f>
        <v>3187120.0864991844</v>
      </c>
      <c r="D26" s="2">
        <f>SUMIFS('1-2 to 1-7'!$AE$125:$AE$176,'1-2 to 1-7'!$A$125:$A$176,A26)</f>
        <v>3450056.6740673361</v>
      </c>
      <c r="E26" s="32">
        <f t="shared" si="1"/>
        <v>262936.58756815176</v>
      </c>
      <c r="J26" s="32"/>
    </row>
    <row r="27" spans="1:10" x14ac:dyDescent="0.2">
      <c r="A27" s="52" t="s">
        <v>55</v>
      </c>
      <c r="B27" s="20">
        <v>408</v>
      </c>
      <c r="C27" s="2">
        <f>SUMIFS('1-2 to 1-7'!$AE$66:$AE$117,'1-2 to 1-7'!$A$66:$A$117,A27)</f>
        <v>-31315.384771949466</v>
      </c>
      <c r="D27" s="2">
        <f>SUMIFS('1-2 to 1-7'!$AE$125:$AE$176,'1-2 to 1-7'!$A$125:$A$176,A27)</f>
        <v>-33898.895962883114</v>
      </c>
      <c r="E27" s="32">
        <f t="shared" si="1"/>
        <v>-2583.5111909336483</v>
      </c>
    </row>
    <row r="28" spans="1:10" x14ac:dyDescent="0.2">
      <c r="A28" s="52" t="s">
        <v>54</v>
      </c>
      <c r="B28" s="54" t="s">
        <v>226</v>
      </c>
      <c r="C28" s="6">
        <f>SUMIFS('1-2 to 1-7'!$AE$66:$AE$117,'1-2 to 1-7'!$A$66:$A$117,A28)</f>
        <v>0</v>
      </c>
      <c r="D28" s="6">
        <f>SUMIFS('1-2 to 1-7'!$AE$125:$AE$176,'1-2 to 1-7'!$A$125:$A$176,A28)</f>
        <v>0</v>
      </c>
      <c r="E28" s="55">
        <f t="shared" si="1"/>
        <v>0</v>
      </c>
    </row>
    <row r="29" spans="1:10" x14ac:dyDescent="0.2">
      <c r="A29" s="52" t="s">
        <v>53</v>
      </c>
      <c r="B29" s="54" t="s">
        <v>226</v>
      </c>
      <c r="C29" s="6">
        <f>SUMIFS('1-2 to 1-7'!$AE$66:$AE$117,'1-2 to 1-7'!$A$66:$A$117,A29)</f>
        <v>0</v>
      </c>
      <c r="D29" s="6">
        <f>SUMIFS('1-2 to 1-7'!$AE$125:$AE$176,'1-2 to 1-7'!$A$125:$A$176,A29)</f>
        <v>0</v>
      </c>
      <c r="E29" s="55">
        <f t="shared" si="1"/>
        <v>0</v>
      </c>
    </row>
    <row r="30" spans="1:10" x14ac:dyDescent="0.2">
      <c r="A30" s="52" t="s">
        <v>52</v>
      </c>
      <c r="B30" s="56" t="s">
        <v>51</v>
      </c>
      <c r="C30" s="2">
        <f>SUMIFS('1-2 to 1-7'!$AE$66:$AE$117,'1-2 to 1-7'!$A$66:$A$117,A30)</f>
        <v>-2595647.0244482015</v>
      </c>
      <c r="D30" s="2">
        <f>SUMIFS('1-2 to 1-7'!$AE$125:$AE$176,'1-2 to 1-7'!$A$125:$A$176,A30)</f>
        <v>-2809787.2364944634</v>
      </c>
      <c r="E30" s="32">
        <f t="shared" si="1"/>
        <v>-214140.21204626188</v>
      </c>
    </row>
    <row r="31" spans="1:10" x14ac:dyDescent="0.2">
      <c r="A31" s="52" t="s">
        <v>50</v>
      </c>
      <c r="B31" s="20" t="s">
        <v>49</v>
      </c>
      <c r="C31" s="2">
        <f>SUMIFS('1-2 to 1-7'!$AE$66:$AE$117,'1-2 to 1-7'!$A$66:$A$117,A31)</f>
        <v>0</v>
      </c>
      <c r="D31" s="2">
        <f>SUMIFS('1-2 to 1-7'!$AE$125:$AE$176,'1-2 to 1-7'!$A$125:$A$176,A31)</f>
        <v>0</v>
      </c>
      <c r="E31" s="32">
        <f t="shared" si="1"/>
        <v>0</v>
      </c>
    </row>
    <row r="32" spans="1:10" x14ac:dyDescent="0.2">
      <c r="A32" s="52" t="s">
        <v>48</v>
      </c>
      <c r="B32" s="20" t="s">
        <v>47</v>
      </c>
      <c r="C32" s="3">
        <f>SUMIFS('1-2 to 1-7'!$AE$66:$AE$117,'1-2 to 1-7'!$A$66:$A$117,A32)</f>
        <v>8.4079807593661826</v>
      </c>
      <c r="D32" s="3">
        <f>SUMIFS('1-2 to 1-7'!$AE$125:$AE$176,'1-2 to 1-7'!$A$125:$A$176,A32)</f>
        <v>9.1016370099096093</v>
      </c>
      <c r="E32" s="53">
        <f t="shared" si="1"/>
        <v>0.69365625054342672</v>
      </c>
    </row>
    <row r="33" spans="1:7" x14ac:dyDescent="0.2">
      <c r="A33" s="1" t="s">
        <v>46</v>
      </c>
      <c r="C33" s="64">
        <f>SUM(C24:C32)</f>
        <v>20355511.715754922</v>
      </c>
      <c r="D33" s="64">
        <f>SUM(D24:D32)</f>
        <v>22034836.197884224</v>
      </c>
      <c r="E33" s="64">
        <f>SUM(E24:E32)</f>
        <v>1679324.4821293007</v>
      </c>
      <c r="G33" s="32"/>
    </row>
    <row r="34" spans="1:7" x14ac:dyDescent="0.2">
      <c r="A34"/>
      <c r="E34" s="32"/>
    </row>
    <row r="35" spans="1:7" x14ac:dyDescent="0.2">
      <c r="A35" s="1" t="s">
        <v>45</v>
      </c>
      <c r="C35" s="32">
        <f>C11-C33</f>
        <v>-20139760.133185893</v>
      </c>
      <c r="D35" s="32">
        <f>D11-D33</f>
        <v>-21801285.16523378</v>
      </c>
      <c r="E35" s="32">
        <f>E11-E33</f>
        <v>-1661525.0320478822</v>
      </c>
      <c r="G35" s="32"/>
    </row>
    <row r="36" spans="1:7" x14ac:dyDescent="0.2">
      <c r="A36"/>
      <c r="E36" s="32"/>
    </row>
    <row r="37" spans="1:7" x14ac:dyDescent="0.2">
      <c r="A37" s="1" t="s">
        <v>44</v>
      </c>
      <c r="E37" s="32"/>
    </row>
    <row r="38" spans="1:7" x14ac:dyDescent="0.2">
      <c r="A38" s="52" t="s">
        <v>43</v>
      </c>
      <c r="B38" s="20" t="s">
        <v>222</v>
      </c>
      <c r="C38" s="5">
        <f>SUMIFS('1-2 to 1-7'!$AE$66:$AE$117,'1-2 to 1-7'!$A$66:$A$117,A38)</f>
        <v>73173115.452605247</v>
      </c>
      <c r="D38" s="2">
        <f>SUMIFS('1-2 to 1-7'!$AE$125:$AE$176,'1-2 to 1-7'!$A$125:$A$176,A38)</f>
        <v>79209878.660976261</v>
      </c>
      <c r="E38" s="32">
        <f t="shared" ref="E38:E48" si="2">D38-C38</f>
        <v>6036763.2083710134</v>
      </c>
    </row>
    <row r="39" spans="1:7" x14ac:dyDescent="0.2">
      <c r="A39" s="52" t="s">
        <v>42</v>
      </c>
      <c r="B39" s="20">
        <v>105</v>
      </c>
      <c r="C39" s="2">
        <f>SUMIFS('1-2 to 1-7'!$AE$66:$AE$117,'1-2 to 1-7'!$A$66:$A$117,A39)</f>
        <v>0</v>
      </c>
      <c r="D39" s="2">
        <f>SUMIFS('1-2 to 1-7'!$AE$125:$AE$176,'1-2 to 1-7'!$A$125:$A$176,A39)</f>
        <v>0</v>
      </c>
      <c r="E39" s="32">
        <f t="shared" si="2"/>
        <v>0</v>
      </c>
    </row>
    <row r="40" spans="1:7" x14ac:dyDescent="0.2">
      <c r="A40" s="52" t="s">
        <v>41</v>
      </c>
      <c r="B40" s="20" t="s">
        <v>40</v>
      </c>
      <c r="C40" s="2">
        <f>SUMIFS('1-2 to 1-7'!$AE$66:$AE$117,'1-2 to 1-7'!$A$66:$A$117,A40)</f>
        <v>0</v>
      </c>
      <c r="D40" s="2">
        <f>SUMIFS('1-2 to 1-7'!$AE$125:$AE$176,'1-2 to 1-7'!$A$125:$A$176,A40)</f>
        <v>0</v>
      </c>
      <c r="E40" s="32">
        <f t="shared" si="2"/>
        <v>0</v>
      </c>
    </row>
    <row r="41" spans="1:7" x14ac:dyDescent="0.2">
      <c r="A41" s="52" t="s">
        <v>39</v>
      </c>
      <c r="B41" s="20" t="s">
        <v>38</v>
      </c>
      <c r="C41" s="2">
        <f>SUMIFS('1-2 to 1-7'!$AE$66:$AE$117,'1-2 to 1-7'!$A$66:$A$117,A41)</f>
        <v>0</v>
      </c>
      <c r="D41" s="2">
        <f>SUMIFS('1-2 to 1-7'!$AE$125:$AE$176,'1-2 to 1-7'!$A$125:$A$176,A41)</f>
        <v>0</v>
      </c>
      <c r="E41" s="32">
        <f t="shared" si="2"/>
        <v>0</v>
      </c>
    </row>
    <row r="42" spans="1:7" x14ac:dyDescent="0.2">
      <c r="A42" s="52" t="s">
        <v>37</v>
      </c>
      <c r="B42" s="20">
        <v>120</v>
      </c>
      <c r="C42" s="2">
        <f>SUMIFS('1-2 to 1-7'!$AE$66:$AE$117,'1-2 to 1-7'!$A$66:$A$117,A42)</f>
        <v>0</v>
      </c>
      <c r="D42" s="2">
        <f>SUMIFS('1-2 to 1-7'!$AE$125:$AE$176,'1-2 to 1-7'!$A$125:$A$176,A42)</f>
        <v>0</v>
      </c>
      <c r="E42" s="32">
        <f t="shared" si="2"/>
        <v>0</v>
      </c>
    </row>
    <row r="43" spans="1:7" x14ac:dyDescent="0.2">
      <c r="A43" s="52" t="s">
        <v>36</v>
      </c>
      <c r="B43" s="20">
        <v>165</v>
      </c>
      <c r="C43" s="2">
        <f>SUMIFS('1-2 to 1-7'!$AE$66:$AE$117,'1-2 to 1-7'!$A$66:$A$117,A43)</f>
        <v>5.1222741603851318E-9</v>
      </c>
      <c r="D43" s="2">
        <f>SUMIFS('1-2 to 1-7'!$AE$125:$AE$176,'1-2 to 1-7'!$A$125:$A$176,A43)</f>
        <v>5.5879354476928711E-9</v>
      </c>
      <c r="E43" s="32">
        <f t="shared" si="2"/>
        <v>4.6566128730773926E-10</v>
      </c>
    </row>
    <row r="44" spans="1:7" x14ac:dyDescent="0.2">
      <c r="A44" s="52" t="s">
        <v>35</v>
      </c>
      <c r="B44" s="20" t="s">
        <v>34</v>
      </c>
      <c r="C44" s="2">
        <f>SUMIFS('1-2 to 1-7'!$AE$66:$AE$117,'1-2 to 1-7'!$A$66:$A$117,A44)</f>
        <v>0</v>
      </c>
      <c r="D44" s="2">
        <f>SUMIFS('1-2 to 1-7'!$AE$125:$AE$176,'1-2 to 1-7'!$A$125:$A$176,A44)</f>
        <v>0</v>
      </c>
      <c r="E44" s="32">
        <f t="shared" si="2"/>
        <v>0</v>
      </c>
    </row>
    <row r="45" spans="1:7" x14ac:dyDescent="0.2">
      <c r="A45" s="52" t="s">
        <v>33</v>
      </c>
      <c r="B45" s="20" t="s">
        <v>32</v>
      </c>
      <c r="C45" s="2">
        <f>SUMIFS('1-2 to 1-7'!$AE$66:$AE$117,'1-2 to 1-7'!$A$66:$A$117,A45)</f>
        <v>0</v>
      </c>
      <c r="D45" s="2">
        <f>SUMIFS('1-2 to 1-7'!$AE$125:$AE$176,'1-2 to 1-7'!$A$125:$A$176,A45)</f>
        <v>0</v>
      </c>
      <c r="E45" s="32">
        <f t="shared" si="2"/>
        <v>0</v>
      </c>
    </row>
    <row r="46" spans="1:7" x14ac:dyDescent="0.2">
      <c r="A46" s="52" t="s">
        <v>31</v>
      </c>
      <c r="B46" s="20" t="s">
        <v>30</v>
      </c>
      <c r="C46" s="2">
        <f>SUMIFS('1-2 to 1-7'!$AE$66:$AE$117,'1-2 to 1-7'!$A$66:$A$117,A46)</f>
        <v>0</v>
      </c>
      <c r="D46" s="2">
        <f>SUMIFS('1-2 to 1-7'!$AE$125:$AE$176,'1-2 to 1-7'!$A$125:$A$176,A46)</f>
        <v>0</v>
      </c>
      <c r="E46" s="32">
        <f t="shared" si="2"/>
        <v>0</v>
      </c>
    </row>
    <row r="47" spans="1:7" x14ac:dyDescent="0.2">
      <c r="A47" s="52" t="s">
        <v>29</v>
      </c>
      <c r="B47" s="20">
        <v>124</v>
      </c>
      <c r="C47" s="2">
        <f>SUMIFS('1-2 to 1-7'!$AE$66:$AE$117,'1-2 to 1-7'!$A$66:$A$117,A47)</f>
        <v>0</v>
      </c>
      <c r="D47" s="2">
        <f>SUMIFS('1-2 to 1-7'!$AE$125:$AE$176,'1-2 to 1-7'!$A$125:$A$176,A47)</f>
        <v>0</v>
      </c>
      <c r="E47" s="32">
        <f t="shared" si="2"/>
        <v>0</v>
      </c>
    </row>
    <row r="48" spans="1:7" x14ac:dyDescent="0.2">
      <c r="A48" s="52" t="s">
        <v>28</v>
      </c>
      <c r="B48" s="20" t="s">
        <v>27</v>
      </c>
      <c r="C48" s="3">
        <f>SUMIFS('1-2 to 1-7'!$AE$66:$AE$117,'1-2 to 1-7'!$A$66:$A$117,A48)</f>
        <v>0</v>
      </c>
      <c r="D48" s="3">
        <f>SUMIFS('1-2 to 1-7'!$AE$125:$AE$176,'1-2 to 1-7'!$A$125:$A$176,A48)</f>
        <v>0</v>
      </c>
      <c r="E48" s="53">
        <f t="shared" si="2"/>
        <v>0</v>
      </c>
    </row>
    <row r="49" spans="1:5" x14ac:dyDescent="0.2">
      <c r="A49" s="63" t="s">
        <v>26</v>
      </c>
      <c r="C49" s="64">
        <f>SUM(C38:C48)</f>
        <v>73173115.452605247</v>
      </c>
      <c r="D49" s="64">
        <f>SUM(D38:D48)</f>
        <v>79209878.660976261</v>
      </c>
      <c r="E49" s="64">
        <f>SUM(E38:E48)</f>
        <v>6036763.2083710134</v>
      </c>
    </row>
    <row r="50" spans="1:5" x14ac:dyDescent="0.2">
      <c r="A50"/>
      <c r="E50" s="32"/>
    </row>
    <row r="51" spans="1:5" x14ac:dyDescent="0.2">
      <c r="A51" s="1" t="s">
        <v>25</v>
      </c>
      <c r="E51" s="32"/>
    </row>
    <row r="52" spans="1:5" x14ac:dyDescent="0.2">
      <c r="A52" s="52" t="s">
        <v>24</v>
      </c>
      <c r="B52" s="20" t="s">
        <v>23</v>
      </c>
      <c r="C52" s="2">
        <f>SUMIFS('1-2 to 1-7'!$AE$66:$AE$117,'1-2 to 1-7'!$A$66:$A$117,A52)</f>
        <v>-9896954.5649930499</v>
      </c>
      <c r="D52" s="2">
        <f>SUMIFS('1-2 to 1-7'!$AE$125:$AE$176,'1-2 to 1-7'!$A$125:$A$176,A52)</f>
        <v>-10713450.771602798</v>
      </c>
      <c r="E52" s="32">
        <f t="shared" ref="E52:E59" si="3">D52-C52</f>
        <v>-816496.2066097483</v>
      </c>
    </row>
    <row r="53" spans="1:5" x14ac:dyDescent="0.2">
      <c r="A53" s="52" t="s">
        <v>22</v>
      </c>
      <c r="B53" s="20" t="s">
        <v>21</v>
      </c>
      <c r="C53" s="2">
        <f>SUMIFS('1-2 to 1-7'!$AE$66:$AE$117,'1-2 to 1-7'!$A$66:$A$117,A53)</f>
        <v>-30582397.613981228</v>
      </c>
      <c r="D53" s="2">
        <f>SUMIFS('1-2 to 1-7'!$AE$125:$AE$176,'1-2 to 1-7'!$A$125:$A$176,A53)</f>
        <v>-33105437.552870169</v>
      </c>
      <c r="E53" s="32">
        <f t="shared" si="3"/>
        <v>-2523039.938888941</v>
      </c>
    </row>
    <row r="54" spans="1:5" x14ac:dyDescent="0.2">
      <c r="A54" s="52" t="s">
        <v>20</v>
      </c>
      <c r="B54" s="20" t="s">
        <v>19</v>
      </c>
      <c r="C54" s="2">
        <f>SUMIFS('1-2 to 1-7'!$AE$66:$AE$117,'1-2 to 1-7'!$A$66:$A$117,A54)</f>
        <v>2525873.5039190203</v>
      </c>
      <c r="D54" s="2">
        <f>SUMIFS('1-2 to 1-7'!$AE$125:$AE$176,'1-2 to 1-7'!$A$125:$A$176,A54)</f>
        <v>2734257.4184638881</v>
      </c>
      <c r="E54" s="32">
        <f t="shared" si="3"/>
        <v>208383.91454486782</v>
      </c>
    </row>
    <row r="55" spans="1:5" x14ac:dyDescent="0.2">
      <c r="A55" s="52" t="s">
        <v>18</v>
      </c>
      <c r="B55" s="20">
        <v>255</v>
      </c>
      <c r="C55" s="2">
        <f>SUMIFS('1-2 to 1-7'!$AE$66:$AE$117,'1-2 to 1-7'!$A$66:$A$117,A55)</f>
        <v>0</v>
      </c>
      <c r="D55" s="2">
        <f>SUMIFS('1-2 to 1-7'!$AE$125:$AE$176,'1-2 to 1-7'!$A$125:$A$176,A55)</f>
        <v>0</v>
      </c>
      <c r="E55" s="32">
        <f t="shared" si="3"/>
        <v>0</v>
      </c>
    </row>
    <row r="56" spans="1:5" x14ac:dyDescent="0.2">
      <c r="A56" s="52" t="s">
        <v>17</v>
      </c>
      <c r="B56" s="20">
        <v>252</v>
      </c>
      <c r="C56" s="2">
        <f>SUMIFS('1-2 to 1-7'!$AE$66:$AE$117,'1-2 to 1-7'!$A$66:$A$117,A56)</f>
        <v>0</v>
      </c>
      <c r="D56" s="2">
        <f>SUMIFS('1-2 to 1-7'!$AE$125:$AE$176,'1-2 to 1-7'!$A$125:$A$176,A56)</f>
        <v>0</v>
      </c>
      <c r="E56" s="32">
        <f t="shared" si="3"/>
        <v>0</v>
      </c>
    </row>
    <row r="57" spans="1:5" x14ac:dyDescent="0.2">
      <c r="A57" s="52" t="s">
        <v>16</v>
      </c>
      <c r="B57" s="20">
        <v>235</v>
      </c>
      <c r="C57" s="2">
        <f>SUMIFS('1-2 to 1-7'!$AE$66:$AE$117,'1-2 to 1-7'!$A$66:$A$117,A57)</f>
        <v>0</v>
      </c>
      <c r="D57" s="2">
        <f>SUMIFS('1-2 to 1-7'!$AE$125:$AE$176,'1-2 to 1-7'!$A$125:$A$176,A57)</f>
        <v>0</v>
      </c>
      <c r="E57" s="32">
        <f t="shared" si="3"/>
        <v>0</v>
      </c>
    </row>
    <row r="58" spans="1:5" x14ac:dyDescent="0.2">
      <c r="A58" s="52" t="s">
        <v>15</v>
      </c>
      <c r="B58" s="20" t="s">
        <v>14</v>
      </c>
      <c r="C58" s="3">
        <f>SUMIFS('1-2 to 1-7'!$AE$66:$AE$117,'1-2 to 1-7'!$A$66:$A$117,A58)</f>
        <v>-146512.90528303082</v>
      </c>
      <c r="D58" s="3">
        <f>SUMIFS('1-2 to 1-7'!$AE$125:$AE$176,'1-2 to 1-7'!$A$125:$A$176,A58)</f>
        <v>-158600.18229308265</v>
      </c>
      <c r="E58" s="53">
        <f t="shared" si="3"/>
        <v>-12087.277010051825</v>
      </c>
    </row>
    <row r="59" spans="1:5" x14ac:dyDescent="0.2">
      <c r="A59" s="1" t="s">
        <v>13</v>
      </c>
      <c r="C59" s="64">
        <f>SUM(C52:C58)</f>
        <v>-38099991.580338292</v>
      </c>
      <c r="D59" s="64">
        <f>SUM(D52:D58)</f>
        <v>-41243231.088302158</v>
      </c>
      <c r="E59" s="64">
        <f t="shared" si="3"/>
        <v>-3143239.507963866</v>
      </c>
    </row>
    <row r="60" spans="1:5" x14ac:dyDescent="0.2">
      <c r="A60"/>
      <c r="C60" s="1"/>
      <c r="D60" s="1"/>
      <c r="E60" s="64"/>
    </row>
    <row r="61" spans="1:5" x14ac:dyDescent="0.2">
      <c r="A61" s="1" t="s">
        <v>12</v>
      </c>
      <c r="C61" s="64">
        <f>C49+C59</f>
        <v>35073123.872266956</v>
      </c>
      <c r="D61" s="64">
        <f>D49+D59</f>
        <v>37966647.572674103</v>
      </c>
      <c r="E61" s="64">
        <f>E49+E59</f>
        <v>2893523.7004071474</v>
      </c>
    </row>
    <row r="62" spans="1:5" x14ac:dyDescent="0.2">
      <c r="A62"/>
      <c r="E62" s="32"/>
    </row>
    <row r="63" spans="1:5" x14ac:dyDescent="0.2">
      <c r="A63"/>
      <c r="E63" s="32"/>
    </row>
    <row r="64" spans="1:5" x14ac:dyDescent="0.2">
      <c r="A64" s="1" t="s">
        <v>11</v>
      </c>
      <c r="E64" s="32"/>
    </row>
    <row r="65" spans="1:5" x14ac:dyDescent="0.2">
      <c r="A65" s="52" t="s">
        <v>10</v>
      </c>
      <c r="E65" s="32">
        <f t="shared" ref="E65:E73" si="4">D65-C65</f>
        <v>0</v>
      </c>
    </row>
    <row r="66" spans="1:5" x14ac:dyDescent="0.2">
      <c r="A66" s="57" t="s">
        <v>9</v>
      </c>
      <c r="B66" s="20">
        <v>419</v>
      </c>
      <c r="C66" s="2">
        <f>SUMIFS('1-2 to 1-7'!$AE$66:$AE$117,'1-2 to 1-7'!$A$66:$A$117,A66)</f>
        <v>0</v>
      </c>
      <c r="D66" s="2">
        <f>SUMIFS('1-2 to 1-7'!$AE$125:$AE$176,'1-2 to 1-7'!$A$125:$A$176,A66)</f>
        <v>0</v>
      </c>
      <c r="E66" s="32">
        <f t="shared" si="4"/>
        <v>0</v>
      </c>
    </row>
    <row r="67" spans="1:5" x14ac:dyDescent="0.2">
      <c r="A67" s="57" t="s">
        <v>8</v>
      </c>
      <c r="B67" s="20" t="s">
        <v>7</v>
      </c>
      <c r="C67" s="2">
        <f>SUMIFS('1-2 to 1-7'!$AE$66:$AE$117,'1-2 to 1-7'!$A$66:$A$117,A67)</f>
        <v>0</v>
      </c>
      <c r="D67" s="2">
        <f>SUMIFS('1-2 to 1-7'!$AE$125:$AE$176,'1-2 to 1-7'!$A$125:$A$176,A67)</f>
        <v>0</v>
      </c>
      <c r="E67" s="32">
        <f t="shared" si="4"/>
        <v>0</v>
      </c>
    </row>
    <row r="68" spans="1:5" x14ac:dyDescent="0.2">
      <c r="A68" s="57" t="s">
        <v>6</v>
      </c>
      <c r="B68" s="20" t="s">
        <v>5</v>
      </c>
      <c r="C68" s="2">
        <f>SUMIFS('1-2 to 1-7'!$AE$66:$AE$117,'1-2 to 1-7'!$A$66:$A$117,A68)</f>
        <v>-2893316.868356525</v>
      </c>
      <c r="D68" s="2">
        <f>SUMIFS('1-2 to 1-7'!$AE$125:$AE$176,'1-2 to 1-7'!$A$125:$A$176,A68)</f>
        <v>-3132014.7659794148</v>
      </c>
      <c r="E68" s="32">
        <f t="shared" si="4"/>
        <v>-238697.89762288984</v>
      </c>
    </row>
    <row r="69" spans="1:5" x14ac:dyDescent="0.2">
      <c r="A69" s="57" t="s">
        <v>4</v>
      </c>
      <c r="B69" s="20" t="s">
        <v>3</v>
      </c>
      <c r="C69" s="2">
        <f>SUMIFS('1-2 to 1-7'!$AE$66:$AE$117,'1-2 to 1-7'!$A$66:$A$117,A69)</f>
        <v>-13537123.72859814</v>
      </c>
      <c r="D69" s="2">
        <f>SUMIFS('1-2 to 1-7'!$AE$125:$AE$176,'1-2 to 1-7'!$A$125:$A$176,A69)</f>
        <v>-14653932.955135692</v>
      </c>
      <c r="E69" s="32">
        <f t="shared" si="4"/>
        <v>-1116809.2265375517</v>
      </c>
    </row>
    <row r="70" spans="1:5" x14ac:dyDescent="0.2">
      <c r="A70" s="52" t="s">
        <v>2</v>
      </c>
      <c r="E70" s="32">
        <f t="shared" si="4"/>
        <v>0</v>
      </c>
    </row>
    <row r="71" spans="1:5" x14ac:dyDescent="0.2">
      <c r="A71"/>
      <c r="E71" s="32">
        <f t="shared" si="4"/>
        <v>0</v>
      </c>
    </row>
    <row r="72" spans="1:5" x14ac:dyDescent="0.2">
      <c r="A72"/>
      <c r="E72" s="32">
        <f t="shared" si="4"/>
        <v>0</v>
      </c>
    </row>
    <row r="73" spans="1:5" x14ac:dyDescent="0.2">
      <c r="A73" s="52" t="s">
        <v>1</v>
      </c>
      <c r="B73" s="20">
        <v>40910</v>
      </c>
      <c r="C73" s="2">
        <f>SUMIFS('1-2 to 1-7'!$AE$66:$AE$117,'1-2 to 1-7'!$A$66:$A$117,A73)</f>
        <v>-2.3615270079972106E-2</v>
      </c>
      <c r="D73" s="2">
        <f>SUMIFS('1-2 to 1-7'!$AE$125:$AE$176,'1-2 to 1-7'!$A$125:$A$176,A73)</f>
        <v>-2.5563523789060127E-2</v>
      </c>
      <c r="E73" s="32">
        <f t="shared" si="4"/>
        <v>-1.9482537090880214E-3</v>
      </c>
    </row>
    <row r="74" spans="1:5" s="20" customFormat="1" x14ac:dyDescent="0.2">
      <c r="A74"/>
      <c r="C74" s="32"/>
      <c r="D74" s="32"/>
      <c r="E74" s="32"/>
    </row>
    <row r="75" spans="1:5" x14ac:dyDescent="0.2">
      <c r="A75"/>
      <c r="B75" s="20" t="s">
        <v>0</v>
      </c>
      <c r="C75" s="32">
        <f>C11+C33+C49+C59+SUM(C66:C73)-'1-2 to 1-7'!AE118</f>
        <v>0</v>
      </c>
      <c r="D75" s="32">
        <f>D11+D33+D49+D59+SUM(D66:D73)-'1-2 to 1-7'!AE177</f>
        <v>0</v>
      </c>
    </row>
    <row r="76" spans="1:5" x14ac:dyDescent="0.2">
      <c r="A76"/>
    </row>
    <row r="77" spans="1:5" x14ac:dyDescent="0.2">
      <c r="A77"/>
    </row>
    <row r="78" spans="1:5" x14ac:dyDescent="0.2">
      <c r="A78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C5C5-F125-45FD-BEB1-8F3B3BC43D09}">
  <sheetPr>
    <pageSetUpPr fitToPage="1"/>
  </sheetPr>
  <dimension ref="A1:AG178"/>
  <sheetViews>
    <sheetView view="pageBreakPreview" zoomScale="60" zoomScaleNormal="80" workbookViewId="0">
      <pane xSplit="4" ySplit="5" topLeftCell="J42" activePane="bottomRight" state="frozen"/>
      <selection activeCell="I21" sqref="I21"/>
      <selection pane="topRight" activeCell="I21" sqref="I21"/>
      <selection pane="bottomLeft" activeCell="I21" sqref="I21"/>
      <selection pane="bottomRight" activeCell="I21" sqref="I21"/>
    </sheetView>
  </sheetViews>
  <sheetFormatPr defaultColWidth="9.140625" defaultRowHeight="12.75" x14ac:dyDescent="0.2"/>
  <cols>
    <col min="1" max="1" width="28.140625" customWidth="1"/>
    <col min="2" max="2" width="14.140625" style="4" customWidth="1"/>
    <col min="3" max="3" width="10.85546875" style="4" customWidth="1"/>
    <col min="4" max="4" width="15" customWidth="1"/>
    <col min="5" max="5" width="17.28515625" customWidth="1"/>
    <col min="6" max="6" width="14" customWidth="1"/>
    <col min="7" max="10" width="13.5703125" customWidth="1"/>
    <col min="11" max="11" width="15.42578125" customWidth="1"/>
    <col min="12" max="12" width="13.5703125" customWidth="1"/>
    <col min="13" max="13" width="15.7109375" customWidth="1"/>
    <col min="14" max="14" width="18.5703125" customWidth="1"/>
    <col min="15" max="15" width="16" customWidth="1"/>
    <col min="16" max="19" width="13.5703125" customWidth="1"/>
    <col min="20" max="20" width="15.28515625" customWidth="1"/>
    <col min="21" max="21" width="17.140625" customWidth="1"/>
    <col min="22" max="23" width="13.5703125" customWidth="1"/>
    <col min="24" max="24" width="19.5703125" customWidth="1"/>
    <col min="25" max="25" width="18.140625" customWidth="1"/>
    <col min="26" max="27" width="14" customWidth="1"/>
    <col min="28" max="28" width="16.5703125" customWidth="1"/>
    <col min="29" max="29" width="16.42578125" customWidth="1"/>
    <col min="30" max="30" width="14" customWidth="1"/>
    <col min="31" max="31" width="20" customWidth="1"/>
    <col min="32" max="32" width="20.140625" customWidth="1"/>
  </cols>
  <sheetData>
    <row r="1" spans="1:31" x14ac:dyDescent="0.2">
      <c r="A1" s="1" t="s">
        <v>95</v>
      </c>
    </row>
    <row r="2" spans="1:31" ht="13.5" thickBot="1" x14ac:dyDescent="0.25">
      <c r="A2" s="1" t="s">
        <v>225</v>
      </c>
      <c r="E2" s="62" t="s">
        <v>221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 t="s">
        <v>221</v>
      </c>
      <c r="V2" s="62"/>
      <c r="W2" s="62"/>
      <c r="Z2" s="62" t="s">
        <v>221</v>
      </c>
      <c r="AA2" s="62"/>
      <c r="AB2" s="62"/>
      <c r="AC2" s="62"/>
      <c r="AD2" s="62"/>
    </row>
    <row r="3" spans="1:31" ht="13.5" thickBot="1" x14ac:dyDescent="0.25">
      <c r="A3" s="1" t="str">
        <f>'1-1'!A3</f>
        <v>System Overhead Allocation Factor Update</v>
      </c>
      <c r="E3" s="59" t="s">
        <v>203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/>
      <c r="U3" s="59" t="s">
        <v>202</v>
      </c>
      <c r="V3" s="60"/>
      <c r="W3" s="61"/>
      <c r="Z3" s="59" t="s">
        <v>201</v>
      </c>
      <c r="AA3" s="60"/>
      <c r="AB3" s="60"/>
      <c r="AC3" s="60"/>
      <c r="AD3" s="61"/>
    </row>
    <row r="4" spans="1:31" x14ac:dyDescent="0.2">
      <c r="A4" s="1" t="s">
        <v>215</v>
      </c>
      <c r="E4" s="20">
        <v>4.0999999999999996</v>
      </c>
      <c r="F4" s="20" t="s">
        <v>191</v>
      </c>
      <c r="G4" s="20" t="s">
        <v>190</v>
      </c>
      <c r="H4" s="20" t="s">
        <v>189</v>
      </c>
      <c r="I4" s="20" t="s">
        <v>188</v>
      </c>
      <c r="J4" s="20">
        <v>4.5999999999999996</v>
      </c>
      <c r="K4" s="20">
        <v>4.7</v>
      </c>
      <c r="L4" s="20">
        <v>4.9000000000000004</v>
      </c>
      <c r="M4" s="20">
        <v>4.1100000000000003</v>
      </c>
      <c r="N4" s="20" t="s">
        <v>187</v>
      </c>
      <c r="O4" s="20" t="s">
        <v>186</v>
      </c>
      <c r="P4" s="20">
        <v>6.3</v>
      </c>
      <c r="Q4" s="20" t="s">
        <v>185</v>
      </c>
      <c r="R4" s="20" t="s">
        <v>184</v>
      </c>
      <c r="S4" s="20">
        <v>8.1</v>
      </c>
      <c r="T4" s="20" t="s">
        <v>183</v>
      </c>
      <c r="U4" s="20">
        <v>8.5</v>
      </c>
      <c r="V4" s="20" t="s">
        <v>182</v>
      </c>
      <c r="W4" s="20">
        <v>10.3</v>
      </c>
      <c r="Z4" s="20" t="s">
        <v>181</v>
      </c>
      <c r="AA4" s="20" t="s">
        <v>180</v>
      </c>
      <c r="AB4" s="20" t="s">
        <v>179</v>
      </c>
      <c r="AC4" s="20" t="s">
        <v>178</v>
      </c>
      <c r="AD4" s="20" t="s">
        <v>177</v>
      </c>
    </row>
    <row r="5" spans="1:31" s="26" customFormat="1" ht="63.75" x14ac:dyDescent="0.2">
      <c r="A5" s="21" t="s">
        <v>176</v>
      </c>
      <c r="B5" s="22" t="s">
        <v>94</v>
      </c>
      <c r="C5" s="22" t="s">
        <v>175</v>
      </c>
      <c r="D5" s="23" t="s">
        <v>174</v>
      </c>
      <c r="E5" s="24" t="s">
        <v>173</v>
      </c>
      <c r="F5" s="24" t="s">
        <v>172</v>
      </c>
      <c r="G5" s="24" t="s">
        <v>171</v>
      </c>
      <c r="H5" s="24" t="s">
        <v>170</v>
      </c>
      <c r="I5" s="24" t="s">
        <v>169</v>
      </c>
      <c r="J5" s="24" t="s">
        <v>168</v>
      </c>
      <c r="K5" s="24" t="s">
        <v>167</v>
      </c>
      <c r="L5" s="24" t="s">
        <v>166</v>
      </c>
      <c r="M5" s="24" t="s">
        <v>165</v>
      </c>
      <c r="N5" s="24" t="s">
        <v>164</v>
      </c>
      <c r="O5" s="24" t="s">
        <v>163</v>
      </c>
      <c r="P5" s="24" t="s">
        <v>162</v>
      </c>
      <c r="Q5" s="24" t="s">
        <v>161</v>
      </c>
      <c r="R5" s="24" t="s">
        <v>160</v>
      </c>
      <c r="S5" s="24" t="s">
        <v>159</v>
      </c>
      <c r="T5" s="24" t="s">
        <v>158</v>
      </c>
      <c r="U5" s="24" t="s">
        <v>157</v>
      </c>
      <c r="V5" s="24" t="s">
        <v>156</v>
      </c>
      <c r="W5" s="24" t="s">
        <v>155</v>
      </c>
      <c r="X5" s="25" t="s">
        <v>200</v>
      </c>
      <c r="Z5" s="24" t="s">
        <v>153</v>
      </c>
      <c r="AA5" s="24" t="s">
        <v>152</v>
      </c>
      <c r="AB5" s="24" t="s">
        <v>151</v>
      </c>
      <c r="AC5" s="24" t="s">
        <v>150</v>
      </c>
      <c r="AD5" s="24" t="s">
        <v>149</v>
      </c>
      <c r="AE5" s="25" t="s">
        <v>199</v>
      </c>
    </row>
    <row r="6" spans="1:31" x14ac:dyDescent="0.2">
      <c r="A6" t="s">
        <v>55</v>
      </c>
      <c r="B6" s="27" t="s">
        <v>146</v>
      </c>
      <c r="C6" s="27" t="s">
        <v>97</v>
      </c>
      <c r="D6" s="2">
        <v>-442021.69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8">
        <f t="shared" ref="X6:X37" si="0">SUM(D6:W6)</f>
        <v>-442021.69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8">
        <f t="shared" ref="AE6:AE37" si="1">SUM(X6:AD6)</f>
        <v>-442021.69</v>
      </c>
    </row>
    <row r="7" spans="1:31" x14ac:dyDescent="0.2">
      <c r="A7" t="s">
        <v>48</v>
      </c>
      <c r="B7" s="27" t="s">
        <v>145</v>
      </c>
      <c r="C7" s="27" t="s">
        <v>97</v>
      </c>
      <c r="D7" s="2">
        <v>-2524188.27</v>
      </c>
      <c r="E7" s="2">
        <v>2524306.9500000002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8">
        <f t="shared" si="0"/>
        <v>118.68000000016764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8">
        <f t="shared" si="1"/>
        <v>118.68000000016764</v>
      </c>
    </row>
    <row r="8" spans="1:31" x14ac:dyDescent="0.2">
      <c r="A8" t="s">
        <v>84</v>
      </c>
      <c r="B8" s="27" t="s">
        <v>144</v>
      </c>
      <c r="C8" s="27" t="s">
        <v>97</v>
      </c>
      <c r="D8" s="2">
        <v>39.85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8">
        <f t="shared" si="0"/>
        <v>39.85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8">
        <f t="shared" si="1"/>
        <v>39.85</v>
      </c>
    </row>
    <row r="9" spans="1:31" x14ac:dyDescent="0.2">
      <c r="A9" t="s">
        <v>84</v>
      </c>
      <c r="B9" s="27" t="s">
        <v>143</v>
      </c>
      <c r="C9" s="27" t="s">
        <v>97</v>
      </c>
      <c r="D9" s="2">
        <v>3042379.15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8">
        <f t="shared" si="0"/>
        <v>3042379.15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8">
        <f t="shared" si="1"/>
        <v>3042379.15</v>
      </c>
    </row>
    <row r="10" spans="1:31" x14ac:dyDescent="0.2">
      <c r="A10" t="s">
        <v>84</v>
      </c>
      <c r="B10" s="27" t="s">
        <v>142</v>
      </c>
      <c r="C10" s="27" t="s">
        <v>97</v>
      </c>
      <c r="D10" s="2">
        <v>2949.27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8">
        <f t="shared" si="0"/>
        <v>2949.27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8">
        <f t="shared" si="1"/>
        <v>2949.27</v>
      </c>
    </row>
    <row r="11" spans="1:31" x14ac:dyDescent="0.2">
      <c r="A11" t="s">
        <v>62</v>
      </c>
      <c r="B11" s="27" t="s">
        <v>141</v>
      </c>
      <c r="C11" s="27" t="s">
        <v>97</v>
      </c>
      <c r="D11" s="2">
        <v>73269413.680000007</v>
      </c>
      <c r="E11" s="2">
        <v>-5256.76</v>
      </c>
      <c r="F11" s="2">
        <v>368186.75507729605</v>
      </c>
      <c r="G11" s="2">
        <v>1568757.5888483867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8">
        <f t="shared" si="0"/>
        <v>75201101.263925686</v>
      </c>
      <c r="Z11" s="2">
        <v>641647.38403379382</v>
      </c>
      <c r="AA11" s="2">
        <v>0</v>
      </c>
      <c r="AB11" s="2">
        <v>0</v>
      </c>
      <c r="AC11" s="2">
        <v>0</v>
      </c>
      <c r="AD11" s="2">
        <v>0</v>
      </c>
      <c r="AE11" s="28">
        <f t="shared" si="1"/>
        <v>75842748.647959486</v>
      </c>
    </row>
    <row r="12" spans="1:31" x14ac:dyDescent="0.2">
      <c r="A12" t="s">
        <v>62</v>
      </c>
      <c r="B12" s="27" t="s">
        <v>140</v>
      </c>
      <c r="C12" s="27" t="s">
        <v>97</v>
      </c>
      <c r="D12" s="2">
        <v>14595795.560000001</v>
      </c>
      <c r="E12" s="2">
        <v>1300578.1099999999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8">
        <f t="shared" si="0"/>
        <v>15896373.67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8">
        <f t="shared" si="1"/>
        <v>15896373.67</v>
      </c>
    </row>
    <row r="13" spans="1:31" x14ac:dyDescent="0.2">
      <c r="A13" t="s">
        <v>62</v>
      </c>
      <c r="B13" s="27" t="s">
        <v>139</v>
      </c>
      <c r="C13" s="27" t="s">
        <v>97</v>
      </c>
      <c r="D13" s="2">
        <v>-39987379.979999997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8">
        <f t="shared" si="0"/>
        <v>-39987379.979999997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8">
        <f t="shared" si="1"/>
        <v>-39987379.979999997</v>
      </c>
    </row>
    <row r="14" spans="1:31" x14ac:dyDescent="0.2">
      <c r="A14" t="s">
        <v>62</v>
      </c>
      <c r="B14" s="27" t="s">
        <v>138</v>
      </c>
      <c r="C14" s="27" t="s">
        <v>97</v>
      </c>
      <c r="D14" s="2">
        <v>30807772.030000001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-937398.62000000314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8">
        <f t="shared" si="0"/>
        <v>29870373.409999996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8">
        <f t="shared" si="1"/>
        <v>29870373.409999996</v>
      </c>
    </row>
    <row r="15" spans="1:31" x14ac:dyDescent="0.2">
      <c r="A15" t="s">
        <v>62</v>
      </c>
      <c r="B15" s="27" t="s">
        <v>137</v>
      </c>
      <c r="C15" s="27" t="s">
        <v>97</v>
      </c>
      <c r="D15" s="2">
        <v>4261942.53</v>
      </c>
      <c r="E15" s="2">
        <v>0</v>
      </c>
      <c r="F15" s="2">
        <v>0</v>
      </c>
      <c r="G15" s="2">
        <v>0</v>
      </c>
      <c r="H15" s="2">
        <v>0</v>
      </c>
      <c r="I15" s="2">
        <v>-97162.000000000931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-144012.7877358</v>
      </c>
      <c r="W15" s="2">
        <v>-162570.91226420001</v>
      </c>
      <c r="X15" s="28">
        <f t="shared" si="0"/>
        <v>3858196.8299999996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8">
        <f t="shared" si="1"/>
        <v>3858196.8299999996</v>
      </c>
    </row>
    <row r="16" spans="1:31" x14ac:dyDescent="0.2">
      <c r="A16" t="s">
        <v>62</v>
      </c>
      <c r="B16" s="27" t="s">
        <v>136</v>
      </c>
      <c r="C16" s="27" t="s">
        <v>97</v>
      </c>
      <c r="D16" s="2">
        <v>106214121.91</v>
      </c>
      <c r="E16" s="2">
        <v>0</v>
      </c>
      <c r="F16" s="2">
        <v>0</v>
      </c>
      <c r="G16" s="2">
        <v>0</v>
      </c>
      <c r="H16" s="2">
        <v>0</v>
      </c>
      <c r="I16" s="2">
        <v>40001027.426666617</v>
      </c>
      <c r="J16" s="2">
        <v>0</v>
      </c>
      <c r="K16" s="2">
        <v>0</v>
      </c>
      <c r="L16" s="2">
        <v>-8551201.1500000004</v>
      </c>
      <c r="M16" s="2">
        <v>17975422.57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-45997.537009680003</v>
      </c>
      <c r="W16" s="2">
        <v>-51924.982990320001</v>
      </c>
      <c r="X16" s="28">
        <f t="shared" si="0"/>
        <v>155541448.23666659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8">
        <f t="shared" si="1"/>
        <v>155541448.23666659</v>
      </c>
    </row>
    <row r="17" spans="1:31" x14ac:dyDescent="0.2">
      <c r="A17" t="s">
        <v>62</v>
      </c>
      <c r="B17" s="27" t="s">
        <v>135</v>
      </c>
      <c r="C17" s="27" t="s">
        <v>97</v>
      </c>
      <c r="D17" s="2">
        <v>137802351.36000001</v>
      </c>
      <c r="E17" s="2">
        <v>0</v>
      </c>
      <c r="F17" s="2">
        <v>0</v>
      </c>
      <c r="G17" s="2">
        <v>0</v>
      </c>
      <c r="H17" s="2">
        <v>-25051296.505089264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8">
        <f t="shared" si="0"/>
        <v>112751054.85491075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8">
        <f t="shared" si="1"/>
        <v>112751054.85491075</v>
      </c>
    </row>
    <row r="18" spans="1:31" x14ac:dyDescent="0.2">
      <c r="A18" t="s">
        <v>62</v>
      </c>
      <c r="B18" s="27" t="s">
        <v>134</v>
      </c>
      <c r="C18" s="27" t="s">
        <v>97</v>
      </c>
      <c r="D18" s="2">
        <v>2644342.84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-1076286.6199999999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8">
        <f t="shared" si="0"/>
        <v>1568056.22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8">
        <f t="shared" si="1"/>
        <v>1568056.22</v>
      </c>
    </row>
    <row r="19" spans="1:31" x14ac:dyDescent="0.2">
      <c r="A19" t="s">
        <v>62</v>
      </c>
      <c r="B19" s="27" t="s">
        <v>133</v>
      </c>
      <c r="C19" s="27" t="s">
        <v>97</v>
      </c>
      <c r="D19" s="2">
        <v>-127912380.42</v>
      </c>
      <c r="E19" s="2">
        <v>2931.8499999999985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270508.78999999998</v>
      </c>
      <c r="W19" s="2">
        <v>0</v>
      </c>
      <c r="X19" s="28">
        <f t="shared" si="0"/>
        <v>-127638939.78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8">
        <f t="shared" si="1"/>
        <v>-127638939.78</v>
      </c>
    </row>
    <row r="20" spans="1:31" x14ac:dyDescent="0.2">
      <c r="A20" t="s">
        <v>62</v>
      </c>
      <c r="B20" s="27" t="s">
        <v>132</v>
      </c>
      <c r="C20" s="27" t="s">
        <v>97</v>
      </c>
      <c r="D20" s="2">
        <v>2340570.52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-8984.36</v>
      </c>
      <c r="K20" s="2">
        <v>-277431.10000000009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8">
        <f t="shared" si="0"/>
        <v>2054155.06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8">
        <f t="shared" si="1"/>
        <v>2054155.06</v>
      </c>
    </row>
    <row r="21" spans="1:31" x14ac:dyDescent="0.2">
      <c r="A21" t="s">
        <v>62</v>
      </c>
      <c r="B21" s="27" t="s">
        <v>131</v>
      </c>
      <c r="C21" s="27" t="s">
        <v>97</v>
      </c>
      <c r="D21" s="2">
        <v>-27429.21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8">
        <f t="shared" si="0"/>
        <v>-27429.21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8">
        <f t="shared" si="1"/>
        <v>-27429.21</v>
      </c>
    </row>
    <row r="22" spans="1:31" x14ac:dyDescent="0.2">
      <c r="A22" t="s">
        <v>62</v>
      </c>
      <c r="B22" s="27" t="s">
        <v>130</v>
      </c>
      <c r="C22" s="27" t="s">
        <v>97</v>
      </c>
      <c r="D22" s="2">
        <v>25318335.68</v>
      </c>
      <c r="E22" s="2">
        <v>0</v>
      </c>
      <c r="F22" s="2">
        <v>27147.265991874843</v>
      </c>
      <c r="G22" s="2">
        <v>115668.14654236729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8">
        <f t="shared" si="0"/>
        <v>25461151.09253424</v>
      </c>
      <c r="Z22" s="2">
        <v>47310.154336483887</v>
      </c>
      <c r="AA22" s="2">
        <v>0</v>
      </c>
      <c r="AB22" s="2">
        <v>0</v>
      </c>
      <c r="AC22" s="2">
        <v>0</v>
      </c>
      <c r="AD22" s="2">
        <v>0</v>
      </c>
      <c r="AE22" s="28">
        <f t="shared" si="1"/>
        <v>25508461.246870723</v>
      </c>
    </row>
    <row r="23" spans="1:31" x14ac:dyDescent="0.2">
      <c r="A23" t="s">
        <v>59</v>
      </c>
      <c r="B23" s="27" t="s">
        <v>129</v>
      </c>
      <c r="C23" s="27" t="s">
        <v>97</v>
      </c>
      <c r="D23" s="2">
        <v>17979122.91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5498700.7623679154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8">
        <f t="shared" si="0"/>
        <v>23477823.672367916</v>
      </c>
      <c r="Z23" s="2">
        <v>0</v>
      </c>
      <c r="AA23" s="2">
        <v>0</v>
      </c>
      <c r="AB23" s="2">
        <v>699542.79483813792</v>
      </c>
      <c r="AC23" s="2">
        <v>0</v>
      </c>
      <c r="AD23" s="2">
        <v>0</v>
      </c>
      <c r="AE23" s="28">
        <f t="shared" si="1"/>
        <v>24177366.467206053</v>
      </c>
    </row>
    <row r="24" spans="1:31" x14ac:dyDescent="0.2">
      <c r="A24" t="s">
        <v>57</v>
      </c>
      <c r="B24" s="27" t="s">
        <v>128</v>
      </c>
      <c r="C24" s="27" t="s">
        <v>97</v>
      </c>
      <c r="D24" s="2">
        <v>108292.01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1.9999999989522621E-2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8">
        <f t="shared" si="0"/>
        <v>108292.02999999998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8">
        <f t="shared" si="1"/>
        <v>108292.02999999998</v>
      </c>
    </row>
    <row r="25" spans="1:31" x14ac:dyDescent="0.2">
      <c r="A25" t="s">
        <v>57</v>
      </c>
      <c r="B25" s="27" t="s">
        <v>127</v>
      </c>
      <c r="C25" s="27" t="s">
        <v>97</v>
      </c>
      <c r="D25" s="2">
        <v>21446142.640000001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18246677.783764146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8">
        <f t="shared" si="0"/>
        <v>39692820.423764147</v>
      </c>
      <c r="Z25" s="2">
        <v>0</v>
      </c>
      <c r="AA25" s="2">
        <v>0</v>
      </c>
      <c r="AB25" s="2">
        <v>5185599.8963014632</v>
      </c>
      <c r="AC25" s="2">
        <v>0</v>
      </c>
      <c r="AD25" s="2">
        <v>0</v>
      </c>
      <c r="AE25" s="28">
        <f t="shared" si="1"/>
        <v>44878420.32006561</v>
      </c>
    </row>
    <row r="26" spans="1:31" x14ac:dyDescent="0.2">
      <c r="A26" t="s">
        <v>223</v>
      </c>
      <c r="B26" s="27" t="s">
        <v>126</v>
      </c>
      <c r="C26" s="27" t="s">
        <v>97</v>
      </c>
      <c r="D26" s="2">
        <v>-1117344.01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1117344.01</v>
      </c>
      <c r="V26" s="2">
        <v>0</v>
      </c>
      <c r="W26" s="2">
        <v>0</v>
      </c>
      <c r="X26" s="28">
        <f t="shared" si="0"/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8">
        <f t="shared" si="1"/>
        <v>0</v>
      </c>
    </row>
    <row r="27" spans="1:31" x14ac:dyDescent="0.2">
      <c r="A27" t="s">
        <v>36</v>
      </c>
      <c r="B27" s="27" t="s">
        <v>125</v>
      </c>
      <c r="C27" s="27" t="s">
        <v>97</v>
      </c>
      <c r="D27" s="2">
        <v>33032918.044166699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-33032918.044166625</v>
      </c>
      <c r="V27" s="2">
        <v>0</v>
      </c>
      <c r="W27" s="2">
        <v>0</v>
      </c>
      <c r="X27" s="28">
        <f t="shared" si="0"/>
        <v>7.4505805969238281E-8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8">
        <f t="shared" si="1"/>
        <v>7.4505805969238281E-8</v>
      </c>
    </row>
    <row r="28" spans="1:31" x14ac:dyDescent="0.2">
      <c r="A28" t="s">
        <v>224</v>
      </c>
      <c r="B28" s="27" t="s">
        <v>124</v>
      </c>
      <c r="C28" s="27" t="s">
        <v>97</v>
      </c>
      <c r="D28" s="2">
        <v>51047508.736666702</v>
      </c>
      <c r="E28" s="2">
        <v>0</v>
      </c>
      <c r="F28" s="2">
        <v>0</v>
      </c>
      <c r="G28" s="2">
        <v>0</v>
      </c>
      <c r="H28" s="2">
        <v>0</v>
      </c>
      <c r="I28" s="2">
        <v>-35382984.943353534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8">
        <f t="shared" si="0"/>
        <v>15664523.793313168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8">
        <f t="shared" si="1"/>
        <v>15664523.793313168</v>
      </c>
    </row>
    <row r="29" spans="1:31" x14ac:dyDescent="0.2">
      <c r="A29" t="s">
        <v>224</v>
      </c>
      <c r="B29" s="27" t="s">
        <v>123</v>
      </c>
      <c r="C29" s="27" t="s">
        <v>97</v>
      </c>
      <c r="D29" s="2">
        <v>39219.377500000002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6429957</v>
      </c>
      <c r="U29" s="2">
        <v>0</v>
      </c>
      <c r="V29" s="2">
        <v>0</v>
      </c>
      <c r="W29" s="2">
        <v>0</v>
      </c>
      <c r="X29" s="28">
        <f t="shared" si="0"/>
        <v>6469176.3775000004</v>
      </c>
      <c r="Z29" s="2">
        <v>0</v>
      </c>
      <c r="AA29" s="2">
        <v>14157760</v>
      </c>
      <c r="AB29" s="2">
        <v>0</v>
      </c>
      <c r="AC29" s="2">
        <v>0</v>
      </c>
      <c r="AD29" s="2">
        <v>0</v>
      </c>
      <c r="AE29" s="28">
        <f t="shared" si="1"/>
        <v>20626936.377500001</v>
      </c>
    </row>
    <row r="30" spans="1:31" x14ac:dyDescent="0.2">
      <c r="A30" t="s">
        <v>224</v>
      </c>
      <c r="B30" s="27" t="s">
        <v>122</v>
      </c>
      <c r="C30" s="27" t="s">
        <v>97</v>
      </c>
      <c r="D30" s="2">
        <v>-28590251.6291667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27951902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8">
        <f t="shared" si="0"/>
        <v>-638349.62916669995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8">
        <f t="shared" si="1"/>
        <v>-638349.62916669995</v>
      </c>
    </row>
    <row r="31" spans="1:31" x14ac:dyDescent="0.2">
      <c r="A31" t="s">
        <v>43</v>
      </c>
      <c r="B31" s="27" t="s">
        <v>121</v>
      </c>
      <c r="C31" s="27" t="s">
        <v>97</v>
      </c>
      <c r="D31" s="2">
        <v>441349332.97666699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10537472.033333004</v>
      </c>
      <c r="T31" s="2">
        <v>108347317.16882312</v>
      </c>
      <c r="U31" s="2">
        <v>0</v>
      </c>
      <c r="V31" s="2">
        <v>0</v>
      </c>
      <c r="W31" s="2">
        <v>0</v>
      </c>
      <c r="X31" s="28">
        <f t="shared" si="0"/>
        <v>560234122.17882311</v>
      </c>
      <c r="Z31" s="2">
        <v>0</v>
      </c>
      <c r="AA31" s="2">
        <v>73190818.26031518</v>
      </c>
      <c r="AB31" s="2">
        <v>0</v>
      </c>
      <c r="AC31" s="2">
        <v>0</v>
      </c>
      <c r="AD31" s="2">
        <v>0</v>
      </c>
      <c r="AE31" s="28">
        <f t="shared" si="1"/>
        <v>633424940.43913829</v>
      </c>
    </row>
    <row r="32" spans="1:31" x14ac:dyDescent="0.2">
      <c r="A32" t="s">
        <v>43</v>
      </c>
      <c r="B32" s="27" t="s">
        <v>120</v>
      </c>
      <c r="C32" s="27" t="s">
        <v>97</v>
      </c>
      <c r="D32" s="2">
        <v>7611617.1799999997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8">
        <f t="shared" si="0"/>
        <v>7611617.1799999997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8">
        <f t="shared" si="1"/>
        <v>7611617.1799999997</v>
      </c>
    </row>
    <row r="33" spans="1:31" x14ac:dyDescent="0.2">
      <c r="A33" t="s">
        <v>43</v>
      </c>
      <c r="B33" s="27" t="s">
        <v>119</v>
      </c>
      <c r="C33" s="27" t="s">
        <v>97</v>
      </c>
      <c r="D33" s="2">
        <v>104088842.335417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3838787.1345829964</v>
      </c>
      <c r="T33" s="2">
        <v>0</v>
      </c>
      <c r="U33" s="2">
        <v>0</v>
      </c>
      <c r="V33" s="2">
        <v>0</v>
      </c>
      <c r="W33" s="2">
        <v>0</v>
      </c>
      <c r="X33" s="28">
        <f t="shared" si="0"/>
        <v>107927629.47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8">
        <f t="shared" si="1"/>
        <v>107927629.47</v>
      </c>
    </row>
    <row r="34" spans="1:31" x14ac:dyDescent="0.2">
      <c r="A34" t="s">
        <v>43</v>
      </c>
      <c r="B34" s="27" t="s">
        <v>118</v>
      </c>
      <c r="C34" s="27" t="s">
        <v>97</v>
      </c>
      <c r="D34" s="2">
        <v>65845922.477083303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8120095.822916694</v>
      </c>
      <c r="T34" s="2">
        <v>0</v>
      </c>
      <c r="U34" s="2">
        <v>0</v>
      </c>
      <c r="V34" s="2">
        <v>0</v>
      </c>
      <c r="W34" s="2">
        <v>0</v>
      </c>
      <c r="X34" s="28">
        <f t="shared" si="0"/>
        <v>73966018.299999997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8">
        <f t="shared" si="1"/>
        <v>73966018.299999997</v>
      </c>
    </row>
    <row r="35" spans="1:31" x14ac:dyDescent="0.2">
      <c r="A35" t="s">
        <v>43</v>
      </c>
      <c r="B35" s="27" t="s">
        <v>117</v>
      </c>
      <c r="C35" s="27" t="s">
        <v>97</v>
      </c>
      <c r="D35" s="2">
        <v>7397913.0049999999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-581268.31499999948</v>
      </c>
      <c r="T35" s="2">
        <v>0</v>
      </c>
      <c r="U35" s="2">
        <v>0</v>
      </c>
      <c r="V35" s="2">
        <v>0</v>
      </c>
      <c r="W35" s="2">
        <v>0</v>
      </c>
      <c r="X35" s="28">
        <f t="shared" si="0"/>
        <v>6816644.6900000004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8">
        <f t="shared" si="1"/>
        <v>6816644.6900000004</v>
      </c>
    </row>
    <row r="36" spans="1:31" x14ac:dyDescent="0.2">
      <c r="A36" t="s">
        <v>43</v>
      </c>
      <c r="B36" s="27" t="s">
        <v>116</v>
      </c>
      <c r="C36" s="27" t="s">
        <v>97</v>
      </c>
      <c r="D36" s="2">
        <v>234651.839583333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-16466.379583333008</v>
      </c>
      <c r="T36" s="2">
        <v>0</v>
      </c>
      <c r="U36" s="2">
        <v>0</v>
      </c>
      <c r="V36" s="2">
        <v>0</v>
      </c>
      <c r="W36" s="2">
        <v>0</v>
      </c>
      <c r="X36" s="28">
        <f t="shared" si="0"/>
        <v>218185.46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8">
        <f t="shared" si="1"/>
        <v>218185.46</v>
      </c>
    </row>
    <row r="37" spans="1:31" x14ac:dyDescent="0.2">
      <c r="A37" t="s">
        <v>43</v>
      </c>
      <c r="B37" s="27" t="s">
        <v>115</v>
      </c>
      <c r="C37" s="27" t="s">
        <v>97</v>
      </c>
      <c r="D37" s="2">
        <v>1895974.0479166701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-61493.627916670172</v>
      </c>
      <c r="T37" s="2">
        <v>0</v>
      </c>
      <c r="U37" s="2">
        <v>0</v>
      </c>
      <c r="V37" s="2">
        <v>0</v>
      </c>
      <c r="W37" s="2">
        <v>0</v>
      </c>
      <c r="X37" s="28">
        <f t="shared" si="0"/>
        <v>1834480.42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8">
        <f t="shared" si="1"/>
        <v>1834480.42</v>
      </c>
    </row>
    <row r="38" spans="1:31" x14ac:dyDescent="0.2">
      <c r="A38" t="s">
        <v>43</v>
      </c>
      <c r="B38" s="27" t="s">
        <v>114</v>
      </c>
      <c r="C38" s="27" t="s">
        <v>97</v>
      </c>
      <c r="D38" s="2">
        <v>5105751.4158333298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51307.634166670032</v>
      </c>
      <c r="T38" s="2">
        <v>0</v>
      </c>
      <c r="U38" s="2">
        <v>0</v>
      </c>
      <c r="V38" s="2">
        <v>0</v>
      </c>
      <c r="W38" s="2">
        <v>0</v>
      </c>
      <c r="X38" s="28">
        <f t="shared" ref="X38:X57" si="2">SUM(D38:W38)</f>
        <v>5157059.05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8">
        <f t="shared" ref="AE38:AE57" si="3">SUM(X38:AD38)</f>
        <v>5157059.05</v>
      </c>
    </row>
    <row r="39" spans="1:31" x14ac:dyDescent="0.2">
      <c r="A39" t="s">
        <v>43</v>
      </c>
      <c r="B39" s="27" t="s">
        <v>113</v>
      </c>
      <c r="C39" s="27" t="s">
        <v>97</v>
      </c>
      <c r="D39" s="2">
        <v>6264797.9516666699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-1993049.6216666698</v>
      </c>
      <c r="T39" s="2">
        <v>0</v>
      </c>
      <c r="U39" s="2">
        <v>0</v>
      </c>
      <c r="V39" s="2">
        <v>0</v>
      </c>
      <c r="W39" s="2">
        <v>0</v>
      </c>
      <c r="X39" s="28">
        <f t="shared" si="2"/>
        <v>4271748.33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8">
        <f t="shared" si="3"/>
        <v>4271748.33</v>
      </c>
    </row>
    <row r="40" spans="1:31" x14ac:dyDescent="0.2">
      <c r="A40" t="s">
        <v>43</v>
      </c>
      <c r="B40" s="27" t="s">
        <v>112</v>
      </c>
      <c r="C40" s="27" t="s">
        <v>97</v>
      </c>
      <c r="D40" s="2">
        <v>93040701.200416699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765662.68958330154</v>
      </c>
      <c r="T40" s="2">
        <v>17629326.559433222</v>
      </c>
      <c r="U40" s="2">
        <v>0</v>
      </c>
      <c r="V40" s="2">
        <v>0</v>
      </c>
      <c r="W40" s="2">
        <v>0</v>
      </c>
      <c r="X40" s="28">
        <f t="shared" si="2"/>
        <v>111435690.44943322</v>
      </c>
      <c r="Z40" s="2">
        <v>0</v>
      </c>
      <c r="AA40" s="2">
        <v>11504363.653519571</v>
      </c>
      <c r="AB40" s="2">
        <v>0</v>
      </c>
      <c r="AC40" s="2">
        <v>0</v>
      </c>
      <c r="AD40" s="2">
        <v>0</v>
      </c>
      <c r="AE40" s="28">
        <f t="shared" si="3"/>
        <v>122940054.10295279</v>
      </c>
    </row>
    <row r="41" spans="1:31" x14ac:dyDescent="0.2">
      <c r="A41" t="s">
        <v>43</v>
      </c>
      <c r="B41" s="27" t="s">
        <v>111</v>
      </c>
      <c r="C41" s="27" t="s">
        <v>97</v>
      </c>
      <c r="D41" s="2">
        <v>2189601.59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-147982.7799999998</v>
      </c>
      <c r="T41" s="2">
        <v>0</v>
      </c>
      <c r="U41" s="2">
        <v>0</v>
      </c>
      <c r="V41" s="2">
        <v>0</v>
      </c>
      <c r="W41" s="2">
        <v>0</v>
      </c>
      <c r="X41" s="28">
        <f t="shared" si="2"/>
        <v>2041618.81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8">
        <f t="shared" si="3"/>
        <v>2041618.81</v>
      </c>
    </row>
    <row r="42" spans="1:31" x14ac:dyDescent="0.2">
      <c r="A42" t="s">
        <v>15</v>
      </c>
      <c r="B42" s="27" t="s">
        <v>110</v>
      </c>
      <c r="C42" s="27" t="s">
        <v>97</v>
      </c>
      <c r="D42" s="2">
        <v>-708333.33333333395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708333.33333333395</v>
      </c>
      <c r="V42" s="2">
        <v>0</v>
      </c>
      <c r="W42" s="2">
        <v>0</v>
      </c>
      <c r="X42" s="28">
        <f t="shared" si="2"/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8">
        <f t="shared" si="3"/>
        <v>0</v>
      </c>
    </row>
    <row r="43" spans="1:31" x14ac:dyDescent="0.2">
      <c r="A43" t="s">
        <v>15</v>
      </c>
      <c r="B43" s="27" t="s">
        <v>109</v>
      </c>
      <c r="C43" s="27" t="s">
        <v>97</v>
      </c>
      <c r="D43" s="2">
        <v>-143203329.69999999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143203329.69999999</v>
      </c>
      <c r="V43" s="2">
        <v>0</v>
      </c>
      <c r="W43" s="2">
        <v>0</v>
      </c>
      <c r="X43" s="28">
        <f t="shared" si="2"/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8">
        <f t="shared" si="3"/>
        <v>0</v>
      </c>
    </row>
    <row r="44" spans="1:31" x14ac:dyDescent="0.2">
      <c r="A44" t="s">
        <v>15</v>
      </c>
      <c r="B44" s="27" t="s">
        <v>108</v>
      </c>
      <c r="C44" s="27" t="s">
        <v>97</v>
      </c>
      <c r="D44" s="2">
        <v>-2068053.21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8">
        <f t="shared" si="2"/>
        <v>-2068053.21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8">
        <f t="shared" si="3"/>
        <v>-2068053.21</v>
      </c>
    </row>
    <row r="45" spans="1:31" x14ac:dyDescent="0.2">
      <c r="A45" t="s">
        <v>24</v>
      </c>
      <c r="B45" s="27" t="s">
        <v>107</v>
      </c>
      <c r="C45" s="27" t="s">
        <v>97</v>
      </c>
      <c r="D45" s="2">
        <v>-118307030.52833299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-10975266.654132798</v>
      </c>
      <c r="P45" s="2">
        <v>-3636832.7616670132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8">
        <f t="shared" si="2"/>
        <v>-132919129.9441328</v>
      </c>
      <c r="Z45" s="2">
        <v>0</v>
      </c>
      <c r="AA45" s="2">
        <v>0</v>
      </c>
      <c r="AB45" s="2">
        <v>0</v>
      </c>
      <c r="AC45" s="2">
        <v>-6777974.674872905</v>
      </c>
      <c r="AD45" s="2">
        <v>0</v>
      </c>
      <c r="AE45" s="28">
        <f t="shared" si="3"/>
        <v>-139697104.61900571</v>
      </c>
    </row>
    <row r="46" spans="1:31" x14ac:dyDescent="0.2">
      <c r="A46" t="s">
        <v>22</v>
      </c>
      <c r="B46" s="27" t="s">
        <v>106</v>
      </c>
      <c r="C46" s="27" t="s">
        <v>97</v>
      </c>
      <c r="D46" s="2">
        <v>-1229002.64791667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-216584.06000000238</v>
      </c>
      <c r="P46" s="2">
        <v>-54146.012083329959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8">
        <f t="shared" si="2"/>
        <v>-1499732.7200000023</v>
      </c>
      <c r="Z46" s="2">
        <v>0</v>
      </c>
      <c r="AA46" s="2">
        <v>0</v>
      </c>
      <c r="AB46" s="2">
        <v>0</v>
      </c>
      <c r="AC46" s="2">
        <v>-108292.03000000119</v>
      </c>
      <c r="AD46" s="2">
        <v>0</v>
      </c>
      <c r="AE46" s="28">
        <f t="shared" si="3"/>
        <v>-1608024.7500000035</v>
      </c>
    </row>
    <row r="47" spans="1:31" x14ac:dyDescent="0.2">
      <c r="A47" t="s">
        <v>22</v>
      </c>
      <c r="B47" s="27" t="s">
        <v>105</v>
      </c>
      <c r="C47" s="27" t="s">
        <v>97</v>
      </c>
      <c r="D47" s="2">
        <v>-326477412.46458298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-59113176.69847858</v>
      </c>
      <c r="P47" s="2">
        <v>-9859162.9154170156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8">
        <f t="shared" si="2"/>
        <v>-395449752.07847857</v>
      </c>
      <c r="Z47" s="2">
        <v>0</v>
      </c>
      <c r="AA47" s="2">
        <v>0</v>
      </c>
      <c r="AB47" s="2">
        <v>0</v>
      </c>
      <c r="AC47" s="2">
        <v>-34617681.609211683</v>
      </c>
      <c r="AD47" s="2">
        <v>0</v>
      </c>
      <c r="AE47" s="28">
        <f t="shared" si="3"/>
        <v>-430067433.68769026</v>
      </c>
    </row>
    <row r="48" spans="1:31" x14ac:dyDescent="0.2">
      <c r="A48" t="s">
        <v>41</v>
      </c>
      <c r="B48" s="27" t="s">
        <v>104</v>
      </c>
      <c r="C48" s="27" t="s">
        <v>97</v>
      </c>
      <c r="D48" s="2">
        <v>264844.46250000002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-264844.46250000002</v>
      </c>
      <c r="V48" s="2">
        <v>0</v>
      </c>
      <c r="W48" s="2">
        <v>0</v>
      </c>
      <c r="X48" s="28">
        <f t="shared" si="2"/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8">
        <f t="shared" si="3"/>
        <v>0</v>
      </c>
    </row>
    <row r="49" spans="1:31" x14ac:dyDescent="0.2">
      <c r="A49" t="s">
        <v>43</v>
      </c>
      <c r="B49" s="27" t="s">
        <v>103</v>
      </c>
      <c r="C49" s="27" t="s">
        <v>97</v>
      </c>
      <c r="D49" s="2">
        <v>66694957.907083303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-54666.977083303034</v>
      </c>
      <c r="T49" s="2">
        <v>0</v>
      </c>
      <c r="U49" s="2">
        <v>0</v>
      </c>
      <c r="V49" s="2">
        <v>0</v>
      </c>
      <c r="W49" s="2">
        <v>0</v>
      </c>
      <c r="X49" s="28">
        <f t="shared" si="2"/>
        <v>66640290.93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8">
        <f t="shared" si="3"/>
        <v>66640290.93</v>
      </c>
    </row>
    <row r="50" spans="1:31" x14ac:dyDescent="0.2">
      <c r="A50" t="s">
        <v>31</v>
      </c>
      <c r="B50" s="27">
        <v>143</v>
      </c>
      <c r="C50" s="29" t="s">
        <v>97</v>
      </c>
      <c r="D50" s="5">
        <v>49060066.335000008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-49060066.335000008</v>
      </c>
      <c r="V50" s="5">
        <v>0</v>
      </c>
      <c r="W50" s="5">
        <v>0</v>
      </c>
      <c r="X50" s="28">
        <f t="shared" si="2"/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28">
        <f t="shared" si="3"/>
        <v>0</v>
      </c>
    </row>
    <row r="51" spans="1:31" x14ac:dyDescent="0.2">
      <c r="A51" t="s">
        <v>31</v>
      </c>
      <c r="B51" s="27">
        <v>232</v>
      </c>
      <c r="C51" s="27" t="s">
        <v>97</v>
      </c>
      <c r="D51" s="5">
        <v>-6561111.8866666639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6561111.8866666639</v>
      </c>
      <c r="V51" s="5">
        <v>0</v>
      </c>
      <c r="W51" s="5">
        <v>0</v>
      </c>
      <c r="X51" s="28">
        <f t="shared" si="2"/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28">
        <f t="shared" si="3"/>
        <v>0</v>
      </c>
    </row>
    <row r="52" spans="1:31" x14ac:dyDescent="0.2">
      <c r="A52" t="s">
        <v>1</v>
      </c>
      <c r="B52" s="27">
        <v>40910</v>
      </c>
      <c r="C52" s="27" t="s">
        <v>97</v>
      </c>
      <c r="D52" s="2">
        <v>-11160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-12463.333333333332</v>
      </c>
      <c r="S52" s="2">
        <v>0</v>
      </c>
      <c r="T52" s="2">
        <v>0</v>
      </c>
      <c r="U52" s="2">
        <v>0</v>
      </c>
      <c r="V52" s="2">
        <v>23623</v>
      </c>
      <c r="W52" s="2">
        <v>0</v>
      </c>
      <c r="X52" s="28">
        <f t="shared" si="2"/>
        <v>-0.33333333333212067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8">
        <f t="shared" si="3"/>
        <v>-0.33333333333212067</v>
      </c>
    </row>
    <row r="53" spans="1:31" x14ac:dyDescent="0.2">
      <c r="A53" t="s">
        <v>6</v>
      </c>
      <c r="B53" s="27" t="s">
        <v>102</v>
      </c>
      <c r="C53" s="27" t="s">
        <v>97</v>
      </c>
      <c r="D53" s="2">
        <v>983171.22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263452.1201401914</v>
      </c>
      <c r="S53" s="2">
        <v>0</v>
      </c>
      <c r="T53" s="2">
        <v>0</v>
      </c>
      <c r="U53" s="2">
        <v>0</v>
      </c>
      <c r="V53" s="2">
        <v>-23623</v>
      </c>
      <c r="W53" s="2">
        <v>0</v>
      </c>
      <c r="X53" s="28">
        <f t="shared" si="2"/>
        <v>1223000.3401401914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8">
        <f t="shared" si="3"/>
        <v>1223000.3401401914</v>
      </c>
    </row>
    <row r="54" spans="1:31" x14ac:dyDescent="0.2">
      <c r="A54" t="s">
        <v>6</v>
      </c>
      <c r="B54" s="27" t="s">
        <v>101</v>
      </c>
      <c r="C54" s="27" t="s">
        <v>97</v>
      </c>
      <c r="D54" s="2">
        <v>-7534968.9900000012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-7262156.000017806</v>
      </c>
      <c r="R54" s="2">
        <v>0</v>
      </c>
      <c r="S54" s="2">
        <v>0</v>
      </c>
      <c r="T54" s="2">
        <v>-7093743.5911411988</v>
      </c>
      <c r="U54" s="2">
        <v>0</v>
      </c>
      <c r="V54" s="2">
        <v>0</v>
      </c>
      <c r="W54" s="2">
        <v>0</v>
      </c>
      <c r="X54" s="28">
        <f t="shared" si="2"/>
        <v>-21890868.581159007</v>
      </c>
      <c r="Z54" s="2">
        <v>0</v>
      </c>
      <c r="AA54" s="2">
        <v>-19685912.456360888</v>
      </c>
      <c r="AB54" s="2">
        <v>0</v>
      </c>
      <c r="AC54" s="2">
        <v>0</v>
      </c>
      <c r="AD54" s="2">
        <v>-485851.99977407267</v>
      </c>
      <c r="AE54" s="28">
        <f t="shared" si="3"/>
        <v>-42062633.037293971</v>
      </c>
    </row>
    <row r="55" spans="1:31" x14ac:dyDescent="0.2">
      <c r="A55" t="s">
        <v>4</v>
      </c>
      <c r="B55" s="27" t="s">
        <v>100</v>
      </c>
      <c r="C55" s="29" t="s">
        <v>97</v>
      </c>
      <c r="D55" s="2">
        <v>-81634873.99000001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5845566.469999996</v>
      </c>
      <c r="N55" s="2">
        <v>0</v>
      </c>
      <c r="O55" s="2">
        <v>0</v>
      </c>
      <c r="P55" s="2">
        <v>0</v>
      </c>
      <c r="Q55" s="2">
        <v>-9611130</v>
      </c>
      <c r="R55" s="2">
        <v>0</v>
      </c>
      <c r="S55" s="2">
        <v>0</v>
      </c>
      <c r="T55" s="2">
        <v>-53933502.75</v>
      </c>
      <c r="U55" s="2">
        <v>0</v>
      </c>
      <c r="V55" s="2">
        <v>0</v>
      </c>
      <c r="W55" s="2">
        <v>0</v>
      </c>
      <c r="X55" s="28">
        <f t="shared" si="2"/>
        <v>-139333940.27000001</v>
      </c>
      <c r="Z55" s="2">
        <v>0</v>
      </c>
      <c r="AA55" s="2">
        <v>-51744737.25</v>
      </c>
      <c r="AB55" s="2">
        <v>0</v>
      </c>
      <c r="AC55" s="2">
        <v>0</v>
      </c>
      <c r="AD55" s="2">
        <v>0</v>
      </c>
      <c r="AE55" s="28">
        <f t="shared" si="3"/>
        <v>-191078677.52000001</v>
      </c>
    </row>
    <row r="56" spans="1:31" x14ac:dyDescent="0.2">
      <c r="A56" t="s">
        <v>52</v>
      </c>
      <c r="B56" s="27" t="s">
        <v>99</v>
      </c>
      <c r="C56" s="27" t="s">
        <v>97</v>
      </c>
      <c r="D56" s="2">
        <v>-20071237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1437226</v>
      </c>
      <c r="N56" s="2">
        <v>0</v>
      </c>
      <c r="O56" s="2">
        <v>0</v>
      </c>
      <c r="P56" s="2">
        <v>0</v>
      </c>
      <c r="Q56" s="2">
        <v>-2363050</v>
      </c>
      <c r="R56" s="2">
        <v>0</v>
      </c>
      <c r="S56" s="2">
        <v>0</v>
      </c>
      <c r="T56" s="2">
        <v>-13260415</v>
      </c>
      <c r="U56" s="2">
        <v>0</v>
      </c>
      <c r="V56" s="2">
        <v>0</v>
      </c>
      <c r="W56" s="2">
        <v>0</v>
      </c>
      <c r="X56" s="28">
        <f t="shared" si="2"/>
        <v>-34257476</v>
      </c>
      <c r="Z56" s="2">
        <v>0</v>
      </c>
      <c r="AA56" s="2">
        <v>-12722272</v>
      </c>
      <c r="AB56" s="2">
        <v>0</v>
      </c>
      <c r="AC56" s="2">
        <v>0</v>
      </c>
      <c r="AD56" s="2">
        <v>0</v>
      </c>
      <c r="AE56" s="28">
        <f t="shared" si="3"/>
        <v>-46979748</v>
      </c>
    </row>
    <row r="57" spans="1:31" x14ac:dyDescent="0.2">
      <c r="A57" t="s">
        <v>52</v>
      </c>
      <c r="B57" s="27" t="s">
        <v>98</v>
      </c>
      <c r="C57" s="27" t="s">
        <v>97</v>
      </c>
      <c r="D57" s="3">
        <v>1852591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1785517</v>
      </c>
      <c r="R57" s="3">
        <v>0</v>
      </c>
      <c r="S57" s="3">
        <v>0</v>
      </c>
      <c r="T57" s="3">
        <v>1744111</v>
      </c>
      <c r="U57" s="3">
        <v>0</v>
      </c>
      <c r="V57" s="3">
        <v>0</v>
      </c>
      <c r="W57" s="3">
        <v>0</v>
      </c>
      <c r="X57" s="30">
        <f t="shared" si="2"/>
        <v>5382219</v>
      </c>
      <c r="Z57" s="3">
        <v>0</v>
      </c>
      <c r="AA57" s="3">
        <v>4840100</v>
      </c>
      <c r="AB57" s="3">
        <v>0</v>
      </c>
      <c r="AC57" s="3">
        <v>0</v>
      </c>
      <c r="AD57" s="3">
        <v>119454</v>
      </c>
      <c r="AE57" s="30">
        <f t="shared" si="3"/>
        <v>10341773</v>
      </c>
    </row>
    <row r="58" spans="1:31" x14ac:dyDescent="0.2">
      <c r="C58" s="31" t="s">
        <v>96</v>
      </c>
      <c r="D58" s="32">
        <f t="shared" ref="D58:X58" si="4">SUM(D6:D57)</f>
        <v>469426446.08250129</v>
      </c>
      <c r="E58" s="32">
        <f t="shared" si="4"/>
        <v>3822560.1500000004</v>
      </c>
      <c r="F58" s="32">
        <f t="shared" si="4"/>
        <v>395334.02106917091</v>
      </c>
      <c r="G58" s="32">
        <f t="shared" si="4"/>
        <v>1684425.735390754</v>
      </c>
      <c r="H58" s="32">
        <f t="shared" si="4"/>
        <v>-25051296.505089264</v>
      </c>
      <c r="I58" s="32">
        <f t="shared" si="4"/>
        <v>4520880.4833130836</v>
      </c>
      <c r="J58" s="32">
        <f t="shared" si="4"/>
        <v>-8984.36</v>
      </c>
      <c r="K58" s="32">
        <f t="shared" si="4"/>
        <v>-277431.10000000009</v>
      </c>
      <c r="L58" s="32">
        <f t="shared" si="4"/>
        <v>-10564886.390000002</v>
      </c>
      <c r="M58" s="32">
        <f t="shared" si="4"/>
        <v>53210117.039999999</v>
      </c>
      <c r="N58" s="32">
        <f t="shared" si="4"/>
        <v>23745378.566132061</v>
      </c>
      <c r="O58" s="32">
        <f t="shared" si="4"/>
        <v>-70305027.41261138</v>
      </c>
      <c r="P58" s="32">
        <f t="shared" si="4"/>
        <v>-13550141.689167358</v>
      </c>
      <c r="Q58" s="32">
        <f t="shared" si="4"/>
        <v>-17450819.000017807</v>
      </c>
      <c r="R58" s="32">
        <f t="shared" si="4"/>
        <v>250988.78680685806</v>
      </c>
      <c r="S58" s="32">
        <f t="shared" si="4"/>
        <v>20458397.613332689</v>
      </c>
      <c r="T58" s="32">
        <f t="shared" si="4"/>
        <v>59863050.387115151</v>
      </c>
      <c r="U58" s="32">
        <f t="shared" si="4"/>
        <v>69232290.088333353</v>
      </c>
      <c r="V58" s="32">
        <f t="shared" si="4"/>
        <v>80498.465254519979</v>
      </c>
      <c r="W58" s="32">
        <f t="shared" si="4"/>
        <v>-214495.89525452</v>
      </c>
      <c r="X58" s="30">
        <f t="shared" si="4"/>
        <v>569267285.06710863</v>
      </c>
      <c r="Z58" s="32">
        <f t="shared" ref="Z58:AE58" si="5">SUM(Z6:Z57)</f>
        <v>688957.53837027773</v>
      </c>
      <c r="AA58" s="32">
        <f t="shared" si="5"/>
        <v>19540120.207473859</v>
      </c>
      <c r="AB58" s="32">
        <f t="shared" si="5"/>
        <v>5885142.6911396012</v>
      </c>
      <c r="AC58" s="32">
        <f t="shared" si="5"/>
        <v>-41503948.314084589</v>
      </c>
      <c r="AD58" s="32">
        <f t="shared" si="5"/>
        <v>-366397.99977407267</v>
      </c>
      <c r="AE58" s="30">
        <f t="shared" si="5"/>
        <v>553511159.19023323</v>
      </c>
    </row>
    <row r="59" spans="1:31" x14ac:dyDescent="0.2">
      <c r="C59" s="31"/>
      <c r="D59" s="32"/>
      <c r="Z59" s="32"/>
      <c r="AA59" s="32"/>
      <c r="AB59" s="32"/>
      <c r="AC59" s="32"/>
      <c r="AD59" s="32"/>
    </row>
    <row r="62" spans="1:31" ht="13.5" thickBot="1" x14ac:dyDescent="0.25">
      <c r="A62" s="33"/>
      <c r="E62" s="62" t="s">
        <v>221</v>
      </c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 t="s">
        <v>221</v>
      </c>
      <c r="V62" s="62"/>
      <c r="W62" s="62"/>
      <c r="Z62" s="62" t="s">
        <v>221</v>
      </c>
      <c r="AA62" s="62"/>
      <c r="AB62" s="62"/>
      <c r="AC62" s="62"/>
      <c r="AD62" s="62"/>
    </row>
    <row r="63" spans="1:31" ht="13.5" thickBot="1" x14ac:dyDescent="0.25">
      <c r="E63" s="59" t="s">
        <v>198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1"/>
      <c r="U63" s="59" t="s">
        <v>193</v>
      </c>
      <c r="V63" s="60"/>
      <c r="W63" s="61"/>
      <c r="Z63" s="59" t="s">
        <v>197</v>
      </c>
      <c r="AA63" s="60"/>
      <c r="AB63" s="60"/>
      <c r="AC63" s="60"/>
      <c r="AD63" s="61"/>
    </row>
    <row r="64" spans="1:31" x14ac:dyDescent="0.2">
      <c r="E64" s="20">
        <v>4.0999999999999996</v>
      </c>
      <c r="F64" s="20" t="s">
        <v>191</v>
      </c>
      <c r="G64" s="20" t="s">
        <v>190</v>
      </c>
      <c r="H64" s="20" t="s">
        <v>189</v>
      </c>
      <c r="I64" s="20" t="s">
        <v>188</v>
      </c>
      <c r="J64" s="20">
        <v>4.5999999999999996</v>
      </c>
      <c r="K64" s="20">
        <v>4.7</v>
      </c>
      <c r="L64" s="20">
        <v>4.9000000000000004</v>
      </c>
      <c r="M64" s="20">
        <v>4.1100000000000003</v>
      </c>
      <c r="N64" s="20" t="s">
        <v>187</v>
      </c>
      <c r="O64" s="20" t="s">
        <v>186</v>
      </c>
      <c r="P64" s="20">
        <v>6.3</v>
      </c>
      <c r="Q64" s="20" t="s">
        <v>185</v>
      </c>
      <c r="R64" s="20" t="s">
        <v>184</v>
      </c>
      <c r="S64" s="20">
        <v>8.1</v>
      </c>
      <c r="T64" s="20" t="s">
        <v>183</v>
      </c>
      <c r="U64" s="20">
        <v>8.5</v>
      </c>
      <c r="V64" s="20" t="s">
        <v>182</v>
      </c>
      <c r="W64" s="20">
        <v>10.3</v>
      </c>
      <c r="Z64" s="20" t="s">
        <v>181</v>
      </c>
      <c r="AA64" s="20" t="s">
        <v>180</v>
      </c>
      <c r="AB64" s="20" t="s">
        <v>179</v>
      </c>
      <c r="AC64" s="20" t="s">
        <v>178</v>
      </c>
      <c r="AD64" s="20" t="s">
        <v>177</v>
      </c>
    </row>
    <row r="65" spans="1:31" s="26" customFormat="1" ht="63.75" x14ac:dyDescent="0.2">
      <c r="A65" s="21" t="s">
        <v>176</v>
      </c>
      <c r="B65" s="22" t="s">
        <v>94</v>
      </c>
      <c r="C65" s="22" t="s">
        <v>175</v>
      </c>
      <c r="D65" s="23" t="s">
        <v>174</v>
      </c>
      <c r="E65" s="24" t="s">
        <v>173</v>
      </c>
      <c r="F65" s="24" t="s">
        <v>172</v>
      </c>
      <c r="G65" s="24" t="s">
        <v>171</v>
      </c>
      <c r="H65" s="24" t="s">
        <v>170</v>
      </c>
      <c r="I65" s="24" t="s">
        <v>169</v>
      </c>
      <c r="J65" s="24" t="s">
        <v>168</v>
      </c>
      <c r="K65" s="24" t="s">
        <v>167</v>
      </c>
      <c r="L65" s="24" t="s">
        <v>166</v>
      </c>
      <c r="M65" s="24" t="s">
        <v>165</v>
      </c>
      <c r="N65" s="24" t="s">
        <v>164</v>
      </c>
      <c r="O65" s="24" t="s">
        <v>163</v>
      </c>
      <c r="P65" s="24" t="s">
        <v>162</v>
      </c>
      <c r="Q65" s="24" t="s">
        <v>161</v>
      </c>
      <c r="R65" s="24" t="s">
        <v>160</v>
      </c>
      <c r="S65" s="24" t="s">
        <v>159</v>
      </c>
      <c r="T65" s="24" t="s">
        <v>158</v>
      </c>
      <c r="U65" s="24" t="s">
        <v>157</v>
      </c>
      <c r="V65" s="24" t="s">
        <v>156</v>
      </c>
      <c r="W65" s="24" t="s">
        <v>155</v>
      </c>
      <c r="X65" s="25" t="s">
        <v>196</v>
      </c>
      <c r="Y65" s="34"/>
      <c r="Z65" s="24" t="s">
        <v>153</v>
      </c>
      <c r="AA65" s="24" t="s">
        <v>152</v>
      </c>
      <c r="AB65" s="24" t="s">
        <v>151</v>
      </c>
      <c r="AC65" s="24" t="s">
        <v>150</v>
      </c>
      <c r="AD65" s="24" t="s">
        <v>149</v>
      </c>
      <c r="AE65" s="25" t="s">
        <v>195</v>
      </c>
    </row>
    <row r="66" spans="1:31" x14ac:dyDescent="0.2">
      <c r="A66" t="s">
        <v>55</v>
      </c>
      <c r="B66" s="27" t="s">
        <v>146</v>
      </c>
      <c r="C66" s="27" t="s">
        <v>97</v>
      </c>
      <c r="D66" s="2">
        <f>D6*'1-8'!$H$8</f>
        <v>-31315.384771949466</v>
      </c>
      <c r="E66" s="2">
        <f>E6*'1-8'!$H$8</f>
        <v>0</v>
      </c>
      <c r="F66" s="2">
        <f>F6*'1-8'!$H$8</f>
        <v>0</v>
      </c>
      <c r="G66" s="2">
        <f>G6*'1-8'!$H$8</f>
        <v>0</v>
      </c>
      <c r="H66" s="2">
        <f>H6*'1-8'!$H$8</f>
        <v>0</v>
      </c>
      <c r="I66" s="2">
        <f>I6*'1-8'!$H$8</f>
        <v>0</v>
      </c>
      <c r="J66" s="2">
        <f>J6*'1-8'!$H$8</f>
        <v>0</v>
      </c>
      <c r="K66" s="2">
        <f>K6*'1-8'!$H$8</f>
        <v>0</v>
      </c>
      <c r="L66" s="2">
        <f>L6*'1-8'!$H$8</f>
        <v>0</v>
      </c>
      <c r="M66" s="2">
        <f>M6*'1-8'!$H$8</f>
        <v>0</v>
      </c>
      <c r="N66" s="2">
        <f>N6*'1-8'!$H$8</f>
        <v>0</v>
      </c>
      <c r="O66" s="2">
        <f>O6*'1-8'!$H$8</f>
        <v>0</v>
      </c>
      <c r="P66" s="2">
        <f>P6*'1-8'!$H$8</f>
        <v>0</v>
      </c>
      <c r="Q66" s="2">
        <f>Q6*'1-8'!$H$8</f>
        <v>0</v>
      </c>
      <c r="R66" s="2">
        <f>R6*'1-8'!$H$8</f>
        <v>0</v>
      </c>
      <c r="S66" s="2">
        <f>S6*'1-8'!$H$8</f>
        <v>0</v>
      </c>
      <c r="T66" s="2">
        <f>T6*'1-8'!$H$8</f>
        <v>0</v>
      </c>
      <c r="U66" s="2">
        <f>U6*'1-8'!$H$8</f>
        <v>0</v>
      </c>
      <c r="V66" s="2">
        <f>V6*'1-8'!$H$8</f>
        <v>0</v>
      </c>
      <c r="W66" s="2">
        <f>W6*'1-8'!$H$8</f>
        <v>0</v>
      </c>
      <c r="X66" s="28">
        <f t="shared" ref="X66:X97" si="6">SUM(D66:W66)</f>
        <v>-31315.384771949466</v>
      </c>
      <c r="Y66" s="35"/>
      <c r="Z66" s="2">
        <f>Z6*'1-8'!$H$8</f>
        <v>0</v>
      </c>
      <c r="AA66" s="2">
        <f>AA6*'1-8'!$H$8</f>
        <v>0</v>
      </c>
      <c r="AB66" s="2">
        <f>AB6*'1-8'!$H$8</f>
        <v>0</v>
      </c>
      <c r="AC66" s="2">
        <f>AC6*'1-8'!$H$8</f>
        <v>0</v>
      </c>
      <c r="AD66" s="2">
        <f>AD6*'1-8'!$H$8</f>
        <v>0</v>
      </c>
      <c r="AE66" s="28">
        <f t="shared" ref="AE66:AE97" si="7">SUM(Z66:AD66,X66)</f>
        <v>-31315.384771949466</v>
      </c>
    </row>
    <row r="67" spans="1:31" x14ac:dyDescent="0.2">
      <c r="A67" t="s">
        <v>48</v>
      </c>
      <c r="B67" s="27" t="s">
        <v>145</v>
      </c>
      <c r="C67" s="27" t="s">
        <v>97</v>
      </c>
      <c r="D67" s="2">
        <f>D7*'1-8'!$H$8</f>
        <v>-178828.16318785501</v>
      </c>
      <c r="E67" s="2">
        <f>E7*'1-8'!$H$8</f>
        <v>178836.57116861438</v>
      </c>
      <c r="F67" s="2">
        <f>F7*'1-8'!$H$8</f>
        <v>0</v>
      </c>
      <c r="G67" s="2">
        <f>G7*'1-8'!$H$8</f>
        <v>0</v>
      </c>
      <c r="H67" s="2">
        <f>H7*'1-8'!$H$8</f>
        <v>0</v>
      </c>
      <c r="I67" s="2">
        <f>I7*'1-8'!$H$8</f>
        <v>0</v>
      </c>
      <c r="J67" s="2">
        <f>J7*'1-8'!$H$8</f>
        <v>0</v>
      </c>
      <c r="K67" s="2">
        <f>K7*'1-8'!$H$8</f>
        <v>0</v>
      </c>
      <c r="L67" s="2">
        <f>L7*'1-8'!$H$8</f>
        <v>0</v>
      </c>
      <c r="M67" s="2">
        <f>M7*'1-8'!$H$8</f>
        <v>0</v>
      </c>
      <c r="N67" s="2">
        <f>N7*'1-8'!$H$8</f>
        <v>0</v>
      </c>
      <c r="O67" s="2">
        <f>O7*'1-8'!$H$8</f>
        <v>0</v>
      </c>
      <c r="P67" s="2">
        <f>P7*'1-8'!$H$8</f>
        <v>0</v>
      </c>
      <c r="Q67" s="2">
        <f>Q7*'1-8'!$H$8</f>
        <v>0</v>
      </c>
      <c r="R67" s="2">
        <f>R7*'1-8'!$H$8</f>
        <v>0</v>
      </c>
      <c r="S67" s="2">
        <f>S7*'1-8'!$H$8</f>
        <v>0</v>
      </c>
      <c r="T67" s="2">
        <f>T7*'1-8'!$H$8</f>
        <v>0</v>
      </c>
      <c r="U67" s="2">
        <f>U7*'1-8'!$H$8</f>
        <v>0</v>
      </c>
      <c r="V67" s="2">
        <f>V7*'1-8'!$H$8</f>
        <v>0</v>
      </c>
      <c r="W67" s="2">
        <f>W7*'1-8'!$H$8</f>
        <v>0</v>
      </c>
      <c r="X67" s="28">
        <f t="shared" si="6"/>
        <v>8.4079807593661826</v>
      </c>
      <c r="Y67" s="35"/>
      <c r="Z67" s="2">
        <f>Z7*'1-8'!$H$8</f>
        <v>0</v>
      </c>
      <c r="AA67" s="2">
        <f>AA7*'1-8'!$H$8</f>
        <v>0</v>
      </c>
      <c r="AB67" s="2">
        <f>AB7*'1-8'!$H$8</f>
        <v>0</v>
      </c>
      <c r="AC67" s="2">
        <f>AC7*'1-8'!$H$8</f>
        <v>0</v>
      </c>
      <c r="AD67" s="2">
        <f>AD7*'1-8'!$H$8</f>
        <v>0</v>
      </c>
      <c r="AE67" s="28">
        <f t="shared" si="7"/>
        <v>8.4079807593661826</v>
      </c>
    </row>
    <row r="68" spans="1:31" x14ac:dyDescent="0.2">
      <c r="A68" t="s">
        <v>84</v>
      </c>
      <c r="B68" s="27" t="s">
        <v>144</v>
      </c>
      <c r="C68" s="27" t="s">
        <v>97</v>
      </c>
      <c r="D68" s="2">
        <f>D8*'1-8'!$H$8</f>
        <v>2.8232055380861203</v>
      </c>
      <c r="E68" s="2">
        <f>E8*'1-8'!$H$8</f>
        <v>0</v>
      </c>
      <c r="F68" s="2">
        <f>F8*'1-8'!$H$8</f>
        <v>0</v>
      </c>
      <c r="G68" s="2">
        <f>G8*'1-8'!$H$8</f>
        <v>0</v>
      </c>
      <c r="H68" s="2">
        <f>H8*'1-8'!$H$8</f>
        <v>0</v>
      </c>
      <c r="I68" s="2">
        <f>I8*'1-8'!$H$8</f>
        <v>0</v>
      </c>
      <c r="J68" s="2">
        <f>J8*'1-8'!$H$8</f>
        <v>0</v>
      </c>
      <c r="K68" s="2">
        <f>K8*'1-8'!$H$8</f>
        <v>0</v>
      </c>
      <c r="L68" s="2">
        <f>L8*'1-8'!$H$8</f>
        <v>0</v>
      </c>
      <c r="M68" s="2">
        <f>M8*'1-8'!$H$8</f>
        <v>0</v>
      </c>
      <c r="N68" s="2">
        <f>N8*'1-8'!$H$8</f>
        <v>0</v>
      </c>
      <c r="O68" s="2">
        <f>O8*'1-8'!$H$8</f>
        <v>0</v>
      </c>
      <c r="P68" s="2">
        <f>P8*'1-8'!$H$8</f>
        <v>0</v>
      </c>
      <c r="Q68" s="2">
        <f>Q8*'1-8'!$H$8</f>
        <v>0</v>
      </c>
      <c r="R68" s="2">
        <f>R8*'1-8'!$H$8</f>
        <v>0</v>
      </c>
      <c r="S68" s="2">
        <f>S8*'1-8'!$H$8</f>
        <v>0</v>
      </c>
      <c r="T68" s="2">
        <f>T8*'1-8'!$H$8</f>
        <v>0</v>
      </c>
      <c r="U68" s="2">
        <f>U8*'1-8'!$H$8</f>
        <v>0</v>
      </c>
      <c r="V68" s="2">
        <f>V8*'1-8'!$H$8</f>
        <v>0</v>
      </c>
      <c r="W68" s="2">
        <f>W8*'1-8'!$H$8</f>
        <v>0</v>
      </c>
      <c r="X68" s="28">
        <f t="shared" si="6"/>
        <v>2.8232055380861203</v>
      </c>
      <c r="Y68" s="35"/>
      <c r="Z68" s="2">
        <f>Z8*'1-8'!$H$8</f>
        <v>0</v>
      </c>
      <c r="AA68" s="2">
        <f>AA8*'1-8'!$H$8</f>
        <v>0</v>
      </c>
      <c r="AB68" s="2">
        <f>AB8*'1-8'!$H$8</f>
        <v>0</v>
      </c>
      <c r="AC68" s="2">
        <f>AC8*'1-8'!$H$8</f>
        <v>0</v>
      </c>
      <c r="AD68" s="2">
        <f>AD8*'1-8'!$H$8</f>
        <v>0</v>
      </c>
      <c r="AE68" s="28">
        <f t="shared" si="7"/>
        <v>2.8232055380861203</v>
      </c>
    </row>
    <row r="69" spans="1:31" x14ac:dyDescent="0.2">
      <c r="A69" t="s">
        <v>84</v>
      </c>
      <c r="B69" s="27" t="s">
        <v>143</v>
      </c>
      <c r="C69" s="27" t="s">
        <v>97</v>
      </c>
      <c r="D69" s="2">
        <f>D9*'1-8'!$H$8</f>
        <v>215539.81594072128</v>
      </c>
      <c r="E69" s="2">
        <f>E9*'1-8'!$H$8</f>
        <v>0</v>
      </c>
      <c r="F69" s="2">
        <f>F9*'1-8'!$H$8</f>
        <v>0</v>
      </c>
      <c r="G69" s="2">
        <f>G9*'1-8'!$H$8</f>
        <v>0</v>
      </c>
      <c r="H69" s="2">
        <f>H9*'1-8'!$H$8</f>
        <v>0</v>
      </c>
      <c r="I69" s="2">
        <f>I9*'1-8'!$H$8</f>
        <v>0</v>
      </c>
      <c r="J69" s="2">
        <f>J9*'1-8'!$H$8</f>
        <v>0</v>
      </c>
      <c r="K69" s="2">
        <f>K9*'1-8'!$H$8</f>
        <v>0</v>
      </c>
      <c r="L69" s="2">
        <f>L9*'1-8'!$H$8</f>
        <v>0</v>
      </c>
      <c r="M69" s="2">
        <f>M9*'1-8'!$H$8</f>
        <v>0</v>
      </c>
      <c r="N69" s="2">
        <f>N9*'1-8'!$H$8</f>
        <v>0</v>
      </c>
      <c r="O69" s="2">
        <f>O9*'1-8'!$H$8</f>
        <v>0</v>
      </c>
      <c r="P69" s="2">
        <f>P9*'1-8'!$H$8</f>
        <v>0</v>
      </c>
      <c r="Q69" s="2">
        <f>Q9*'1-8'!$H$8</f>
        <v>0</v>
      </c>
      <c r="R69" s="2">
        <f>R9*'1-8'!$H$8</f>
        <v>0</v>
      </c>
      <c r="S69" s="2">
        <f>S9*'1-8'!$H$8</f>
        <v>0</v>
      </c>
      <c r="T69" s="2">
        <f>T9*'1-8'!$H$8</f>
        <v>0</v>
      </c>
      <c r="U69" s="2">
        <f>U9*'1-8'!$H$8</f>
        <v>0</v>
      </c>
      <c r="V69" s="2">
        <f>V9*'1-8'!$H$8</f>
        <v>0</v>
      </c>
      <c r="W69" s="2">
        <f>W9*'1-8'!$H$8</f>
        <v>0</v>
      </c>
      <c r="X69" s="28">
        <f t="shared" si="6"/>
        <v>215539.81594072128</v>
      </c>
      <c r="Y69" s="35"/>
      <c r="Z69" s="2">
        <f>Z9*'1-8'!$H$8</f>
        <v>0</v>
      </c>
      <c r="AA69" s="2">
        <f>AA9*'1-8'!$H$8</f>
        <v>0</v>
      </c>
      <c r="AB69" s="2">
        <f>AB9*'1-8'!$H$8</f>
        <v>0</v>
      </c>
      <c r="AC69" s="2">
        <f>AC9*'1-8'!$H$8</f>
        <v>0</v>
      </c>
      <c r="AD69" s="2">
        <f>AD9*'1-8'!$H$8</f>
        <v>0</v>
      </c>
      <c r="AE69" s="28">
        <f t="shared" si="7"/>
        <v>215539.81594072128</v>
      </c>
    </row>
    <row r="70" spans="1:31" x14ac:dyDescent="0.2">
      <c r="A70" t="s">
        <v>84</v>
      </c>
      <c r="B70" s="27" t="s">
        <v>142</v>
      </c>
      <c r="C70" s="27" t="s">
        <v>97</v>
      </c>
      <c r="D70" s="2">
        <f>D10*'1-8'!$H$8</f>
        <v>208.94342276816189</v>
      </c>
      <c r="E70" s="2">
        <f>E10*'1-8'!$H$8</f>
        <v>0</v>
      </c>
      <c r="F70" s="2">
        <f>F10*'1-8'!$H$8</f>
        <v>0</v>
      </c>
      <c r="G70" s="2">
        <f>G10*'1-8'!$H$8</f>
        <v>0</v>
      </c>
      <c r="H70" s="2">
        <f>H10*'1-8'!$H$8</f>
        <v>0</v>
      </c>
      <c r="I70" s="2">
        <f>I10*'1-8'!$H$8</f>
        <v>0</v>
      </c>
      <c r="J70" s="2">
        <f>J10*'1-8'!$H$8</f>
        <v>0</v>
      </c>
      <c r="K70" s="2">
        <f>K10*'1-8'!$H$8</f>
        <v>0</v>
      </c>
      <c r="L70" s="2">
        <f>L10*'1-8'!$H$8</f>
        <v>0</v>
      </c>
      <c r="M70" s="2">
        <f>M10*'1-8'!$H$8</f>
        <v>0</v>
      </c>
      <c r="N70" s="2">
        <f>N10*'1-8'!$H$8</f>
        <v>0</v>
      </c>
      <c r="O70" s="2">
        <f>O10*'1-8'!$H$8</f>
        <v>0</v>
      </c>
      <c r="P70" s="2">
        <f>P10*'1-8'!$H$8</f>
        <v>0</v>
      </c>
      <c r="Q70" s="2">
        <f>Q10*'1-8'!$H$8</f>
        <v>0</v>
      </c>
      <c r="R70" s="2">
        <f>R10*'1-8'!$H$8</f>
        <v>0</v>
      </c>
      <c r="S70" s="2">
        <f>S10*'1-8'!$H$8</f>
        <v>0</v>
      </c>
      <c r="T70" s="2">
        <f>T10*'1-8'!$H$8</f>
        <v>0</v>
      </c>
      <c r="U70" s="2">
        <f>U10*'1-8'!$H$8</f>
        <v>0</v>
      </c>
      <c r="V70" s="2">
        <f>V10*'1-8'!$H$8</f>
        <v>0</v>
      </c>
      <c r="W70" s="2">
        <f>W10*'1-8'!$H$8</f>
        <v>0</v>
      </c>
      <c r="X70" s="28">
        <f t="shared" si="6"/>
        <v>208.94342276816189</v>
      </c>
      <c r="Y70" s="35"/>
      <c r="Z70" s="2">
        <f>Z10*'1-8'!$H$8</f>
        <v>0</v>
      </c>
      <c r="AA70" s="2">
        <f>AA10*'1-8'!$H$8</f>
        <v>0</v>
      </c>
      <c r="AB70" s="2">
        <f>AB10*'1-8'!$H$8</f>
        <v>0</v>
      </c>
      <c r="AC70" s="2">
        <f>AC10*'1-8'!$H$8</f>
        <v>0</v>
      </c>
      <c r="AD70" s="2">
        <f>AD10*'1-8'!$H$8</f>
        <v>0</v>
      </c>
      <c r="AE70" s="28">
        <f t="shared" si="7"/>
        <v>208.94342276816189</v>
      </c>
    </row>
    <row r="71" spans="1:31" x14ac:dyDescent="0.2">
      <c r="A71" t="s">
        <v>62</v>
      </c>
      <c r="B71" s="27" t="s">
        <v>141</v>
      </c>
      <c r="C71" s="27" t="s">
        <v>97</v>
      </c>
      <c r="D71" s="2">
        <f>D11*'1-8'!$H$8</f>
        <v>5190830.9780100109</v>
      </c>
      <c r="E71" s="2">
        <f>E11*'1-8'!$H$8</f>
        <v>-372.41942144014035</v>
      </c>
      <c r="F71" s="2">
        <f>F11*'1-8'!$H$8</f>
        <v>26084.488983291849</v>
      </c>
      <c r="G71" s="2">
        <f>G11*'1-8'!$H$8</f>
        <v>111139.90245298353</v>
      </c>
      <c r="H71" s="2">
        <f>H11*'1-8'!$H$8</f>
        <v>0</v>
      </c>
      <c r="I71" s="2">
        <f>I11*'1-8'!$H$8</f>
        <v>0</v>
      </c>
      <c r="J71" s="2">
        <f>J11*'1-8'!$H$8</f>
        <v>0</v>
      </c>
      <c r="K71" s="2">
        <f>K11*'1-8'!$H$8</f>
        <v>0</v>
      </c>
      <c r="L71" s="2">
        <f>L11*'1-8'!$H$8</f>
        <v>0</v>
      </c>
      <c r="M71" s="2">
        <f>M11*'1-8'!$H$8</f>
        <v>0</v>
      </c>
      <c r="N71" s="2">
        <f>N11*'1-8'!$H$8</f>
        <v>0</v>
      </c>
      <c r="O71" s="2">
        <f>O11*'1-8'!$H$8</f>
        <v>0</v>
      </c>
      <c r="P71" s="2">
        <f>P11*'1-8'!$H$8</f>
        <v>0</v>
      </c>
      <c r="Q71" s="2">
        <f>Q11*'1-8'!$H$8</f>
        <v>0</v>
      </c>
      <c r="R71" s="2">
        <f>R11*'1-8'!$H$8</f>
        <v>0</v>
      </c>
      <c r="S71" s="2">
        <f>S11*'1-8'!$H$8</f>
        <v>0</v>
      </c>
      <c r="T71" s="2">
        <f>T11*'1-8'!$H$8</f>
        <v>0</v>
      </c>
      <c r="U71" s="2">
        <f>U11*'1-8'!$H$8</f>
        <v>0</v>
      </c>
      <c r="V71" s="2">
        <f>V11*'1-8'!$H$8</f>
        <v>0</v>
      </c>
      <c r="W71" s="2">
        <f>W11*'1-8'!$H$8</f>
        <v>0</v>
      </c>
      <c r="X71" s="28">
        <f t="shared" si="6"/>
        <v>5327682.9500248469</v>
      </c>
      <c r="Y71" s="35"/>
      <c r="Z71" s="2">
        <f>Z11*'1-8'!$H$8</f>
        <v>45458.028810606731</v>
      </c>
      <c r="AA71" s="2">
        <f>AA11*'1-8'!$H$8</f>
        <v>0</v>
      </c>
      <c r="AB71" s="2">
        <f>AB11*'1-8'!$H$8</f>
        <v>0</v>
      </c>
      <c r="AC71" s="2">
        <f>AC11*'1-8'!$H$8</f>
        <v>0</v>
      </c>
      <c r="AD71" s="2">
        <f>AD11*'1-8'!$H$8</f>
        <v>0</v>
      </c>
      <c r="AE71" s="28">
        <f t="shared" si="7"/>
        <v>5373140.9788354533</v>
      </c>
    </row>
    <row r="72" spans="1:31" x14ac:dyDescent="0.2">
      <c r="A72" t="s">
        <v>62</v>
      </c>
      <c r="B72" s="27" t="s">
        <v>140</v>
      </c>
      <c r="C72" s="27" t="s">
        <v>97</v>
      </c>
      <c r="D72" s="2">
        <f>D12*'1-8'!$H$8</f>
        <v>1034050.9625536965</v>
      </c>
      <c r="E72" s="2">
        <f>E12*'1-8'!$H$8</f>
        <v>92140.509984079763</v>
      </c>
      <c r="F72" s="2">
        <f>F12*'1-8'!$H$8</f>
        <v>0</v>
      </c>
      <c r="G72" s="2">
        <f>G12*'1-8'!$H$8</f>
        <v>0</v>
      </c>
      <c r="H72" s="2">
        <f>H12*'1-8'!$H$8</f>
        <v>0</v>
      </c>
      <c r="I72" s="2">
        <f>I12*'1-8'!$H$8</f>
        <v>0</v>
      </c>
      <c r="J72" s="2">
        <f>J12*'1-8'!$H$8</f>
        <v>0</v>
      </c>
      <c r="K72" s="2">
        <f>K12*'1-8'!$H$8</f>
        <v>0</v>
      </c>
      <c r="L72" s="2">
        <f>L12*'1-8'!$H$8</f>
        <v>0</v>
      </c>
      <c r="M72" s="2">
        <f>M12*'1-8'!$H$8</f>
        <v>0</v>
      </c>
      <c r="N72" s="2">
        <f>N12*'1-8'!$H$8</f>
        <v>0</v>
      </c>
      <c r="O72" s="2">
        <f>O12*'1-8'!$H$8</f>
        <v>0</v>
      </c>
      <c r="P72" s="2">
        <f>P12*'1-8'!$H$8</f>
        <v>0</v>
      </c>
      <c r="Q72" s="2">
        <f>Q12*'1-8'!$H$8</f>
        <v>0</v>
      </c>
      <c r="R72" s="2">
        <f>R12*'1-8'!$H$8</f>
        <v>0</v>
      </c>
      <c r="S72" s="2">
        <f>S12*'1-8'!$H$8</f>
        <v>0</v>
      </c>
      <c r="T72" s="2">
        <f>T12*'1-8'!$H$8</f>
        <v>0</v>
      </c>
      <c r="U72" s="2">
        <f>U12*'1-8'!$H$8</f>
        <v>0</v>
      </c>
      <c r="V72" s="2">
        <f>V12*'1-8'!$H$8</f>
        <v>0</v>
      </c>
      <c r="W72" s="2">
        <f>W12*'1-8'!$H$8</f>
        <v>0</v>
      </c>
      <c r="X72" s="28">
        <f t="shared" si="6"/>
        <v>1126191.4725377762</v>
      </c>
      <c r="Y72" s="35"/>
      <c r="Z72" s="2">
        <f>Z12*'1-8'!$H$8</f>
        <v>0</v>
      </c>
      <c r="AA72" s="2">
        <f>AA12*'1-8'!$H$8</f>
        <v>0</v>
      </c>
      <c r="AB72" s="2">
        <f>AB12*'1-8'!$H$8</f>
        <v>0</v>
      </c>
      <c r="AC72" s="2">
        <f>AC12*'1-8'!$H$8</f>
        <v>0</v>
      </c>
      <c r="AD72" s="2">
        <f>AD12*'1-8'!$H$8</f>
        <v>0</v>
      </c>
      <c r="AE72" s="28">
        <f t="shared" si="7"/>
        <v>1126191.4725377762</v>
      </c>
    </row>
    <row r="73" spans="1:31" x14ac:dyDescent="0.2">
      <c r="A73" t="s">
        <v>62</v>
      </c>
      <c r="B73" s="27" t="s">
        <v>139</v>
      </c>
      <c r="C73" s="27" t="s">
        <v>97</v>
      </c>
      <c r="D73" s="2">
        <f>D13*'1-8'!$H$8</f>
        <v>-2832938.3340800512</v>
      </c>
      <c r="E73" s="2">
        <f>E13*'1-8'!$H$8</f>
        <v>0</v>
      </c>
      <c r="F73" s="2">
        <f>F13*'1-8'!$H$8</f>
        <v>0</v>
      </c>
      <c r="G73" s="2">
        <f>G13*'1-8'!$H$8</f>
        <v>0</v>
      </c>
      <c r="H73" s="2">
        <f>H13*'1-8'!$H$8</f>
        <v>0</v>
      </c>
      <c r="I73" s="2">
        <f>I13*'1-8'!$H$8</f>
        <v>0</v>
      </c>
      <c r="J73" s="2">
        <f>J13*'1-8'!$H$8</f>
        <v>0</v>
      </c>
      <c r="K73" s="2">
        <f>K13*'1-8'!$H$8</f>
        <v>0</v>
      </c>
      <c r="L73" s="2">
        <f>L13*'1-8'!$H$8</f>
        <v>0</v>
      </c>
      <c r="M73" s="2">
        <f>M13*'1-8'!$H$8</f>
        <v>0</v>
      </c>
      <c r="N73" s="2">
        <f>N13*'1-8'!$H$8</f>
        <v>0</v>
      </c>
      <c r="O73" s="2">
        <f>O13*'1-8'!$H$8</f>
        <v>0</v>
      </c>
      <c r="P73" s="2">
        <f>P13*'1-8'!$H$8</f>
        <v>0</v>
      </c>
      <c r="Q73" s="2">
        <f>Q13*'1-8'!$H$8</f>
        <v>0</v>
      </c>
      <c r="R73" s="2">
        <f>R13*'1-8'!$H$8</f>
        <v>0</v>
      </c>
      <c r="S73" s="2">
        <f>S13*'1-8'!$H$8</f>
        <v>0</v>
      </c>
      <c r="T73" s="2">
        <f>T13*'1-8'!$H$8</f>
        <v>0</v>
      </c>
      <c r="U73" s="2">
        <f>U13*'1-8'!$H$8</f>
        <v>0</v>
      </c>
      <c r="V73" s="2">
        <f>V13*'1-8'!$H$8</f>
        <v>0</v>
      </c>
      <c r="W73" s="2">
        <f>W13*'1-8'!$H$8</f>
        <v>0</v>
      </c>
      <c r="X73" s="28">
        <f t="shared" si="6"/>
        <v>-2832938.3340800512</v>
      </c>
      <c r="Y73" s="35"/>
      <c r="Z73" s="2">
        <f>Z13*'1-8'!$H$8</f>
        <v>0</v>
      </c>
      <c r="AA73" s="2">
        <f>AA13*'1-8'!$H$8</f>
        <v>0</v>
      </c>
      <c r="AB73" s="2">
        <f>AB13*'1-8'!$H$8</f>
        <v>0</v>
      </c>
      <c r="AC73" s="2">
        <f>AC13*'1-8'!$H$8</f>
        <v>0</v>
      </c>
      <c r="AD73" s="2">
        <f>AD13*'1-8'!$H$8</f>
        <v>0</v>
      </c>
      <c r="AE73" s="28">
        <f t="shared" si="7"/>
        <v>-2832938.3340800512</v>
      </c>
    </row>
    <row r="74" spans="1:31" x14ac:dyDescent="0.2">
      <c r="A74" t="s">
        <v>62</v>
      </c>
      <c r="B74" s="27" t="s">
        <v>138</v>
      </c>
      <c r="C74" s="27" t="s">
        <v>97</v>
      </c>
      <c r="D74" s="2">
        <f>D14*'1-8'!$H$8</f>
        <v>2182601.5711716604</v>
      </c>
      <c r="E74" s="2">
        <f>E14*'1-8'!$H$8</f>
        <v>0</v>
      </c>
      <c r="F74" s="2">
        <f>F14*'1-8'!$H$8</f>
        <v>0</v>
      </c>
      <c r="G74" s="2">
        <f>G14*'1-8'!$H$8</f>
        <v>0</v>
      </c>
      <c r="H74" s="2">
        <f>H14*'1-8'!$H$8</f>
        <v>0</v>
      </c>
      <c r="I74" s="2">
        <f>I14*'1-8'!$H$8</f>
        <v>0</v>
      </c>
      <c r="J74" s="2">
        <f>J14*'1-8'!$H$8</f>
        <v>0</v>
      </c>
      <c r="K74" s="2">
        <f>K14*'1-8'!$H$8</f>
        <v>0</v>
      </c>
      <c r="L74" s="2">
        <f>L14*'1-8'!$H$8</f>
        <v>-66410.764752278425</v>
      </c>
      <c r="M74" s="2">
        <f>M14*'1-8'!$H$8</f>
        <v>0</v>
      </c>
      <c r="N74" s="2">
        <f>N14*'1-8'!$H$8</f>
        <v>0</v>
      </c>
      <c r="O74" s="2">
        <f>O14*'1-8'!$H$8</f>
        <v>0</v>
      </c>
      <c r="P74" s="2">
        <f>P14*'1-8'!$H$8</f>
        <v>0</v>
      </c>
      <c r="Q74" s="2">
        <f>Q14*'1-8'!$H$8</f>
        <v>0</v>
      </c>
      <c r="R74" s="2">
        <f>R14*'1-8'!$H$8</f>
        <v>0</v>
      </c>
      <c r="S74" s="2">
        <f>S14*'1-8'!$H$8</f>
        <v>0</v>
      </c>
      <c r="T74" s="2">
        <f>T14*'1-8'!$H$8</f>
        <v>0</v>
      </c>
      <c r="U74" s="2">
        <f>U14*'1-8'!$H$8</f>
        <v>0</v>
      </c>
      <c r="V74" s="2">
        <f>V14*'1-8'!$H$8</f>
        <v>0</v>
      </c>
      <c r="W74" s="2">
        <f>W14*'1-8'!$H$8</f>
        <v>0</v>
      </c>
      <c r="X74" s="28">
        <f t="shared" si="6"/>
        <v>2116190.8064193819</v>
      </c>
      <c r="Y74" s="35"/>
      <c r="Z74" s="2">
        <f>Z14*'1-8'!$H$8</f>
        <v>0</v>
      </c>
      <c r="AA74" s="2">
        <f>AA14*'1-8'!$H$8</f>
        <v>0</v>
      </c>
      <c r="AB74" s="2">
        <f>AB14*'1-8'!$H$8</f>
        <v>0</v>
      </c>
      <c r="AC74" s="2">
        <f>AC14*'1-8'!$H$8</f>
        <v>0</v>
      </c>
      <c r="AD74" s="2">
        <f>AD14*'1-8'!$H$8</f>
        <v>0</v>
      </c>
      <c r="AE74" s="28">
        <f t="shared" si="7"/>
        <v>2116190.8064193819</v>
      </c>
    </row>
    <row r="75" spans="1:31" x14ac:dyDescent="0.2">
      <c r="A75" t="s">
        <v>62</v>
      </c>
      <c r="B75" s="27" t="s">
        <v>137</v>
      </c>
      <c r="C75" s="27" t="s">
        <v>97</v>
      </c>
      <c r="D75" s="2">
        <f>D15*'1-8'!$H$8</f>
        <v>301940.77173653129</v>
      </c>
      <c r="E75" s="2">
        <f>E15*'1-8'!$H$8</f>
        <v>0</v>
      </c>
      <c r="F75" s="2">
        <f>F15*'1-8'!$H$8</f>
        <v>0</v>
      </c>
      <c r="G75" s="2">
        <f>G15*'1-8'!$H$8</f>
        <v>0</v>
      </c>
      <c r="H75" s="2">
        <f>H15*'1-8'!$H$8</f>
        <v>0</v>
      </c>
      <c r="I75" s="2">
        <f>I15*'1-8'!$H$8</f>
        <v>-6883.5206145928787</v>
      </c>
      <c r="J75" s="2">
        <f>J15*'1-8'!$H$8</f>
        <v>0</v>
      </c>
      <c r="K75" s="2">
        <f>K15*'1-8'!$H$8</f>
        <v>0</v>
      </c>
      <c r="L75" s="2">
        <f>L15*'1-8'!$H$8</f>
        <v>0</v>
      </c>
      <c r="M75" s="2">
        <f>M15*'1-8'!$H$8</f>
        <v>0</v>
      </c>
      <c r="N75" s="2">
        <f>N15*'1-8'!$H$8</f>
        <v>0</v>
      </c>
      <c r="O75" s="2">
        <f>O15*'1-8'!$H$8</f>
        <v>0</v>
      </c>
      <c r="P75" s="2">
        <f>P15*'1-8'!$H$8</f>
        <v>0</v>
      </c>
      <c r="Q75" s="2">
        <f>Q15*'1-8'!$H$8</f>
        <v>0</v>
      </c>
      <c r="R75" s="2">
        <f>R15*'1-8'!$H$8</f>
        <v>0</v>
      </c>
      <c r="S75" s="2">
        <f>S15*'1-8'!$H$8</f>
        <v>0</v>
      </c>
      <c r="T75" s="2">
        <f>T15*'1-8'!$H$8</f>
        <v>0</v>
      </c>
      <c r="U75" s="2">
        <f>U15*'1-8'!$H$8</f>
        <v>0</v>
      </c>
      <c r="V75" s="2">
        <f>V15*'1-8'!$H$8</f>
        <v>-10202.702632143824</v>
      </c>
      <c r="W75" s="2">
        <f>W15*'1-8'!$H$8</f>
        <v>-11517.468000903444</v>
      </c>
      <c r="X75" s="28">
        <f t="shared" si="6"/>
        <v>273337.08048889117</v>
      </c>
      <c r="Y75" s="35"/>
      <c r="Z75" s="2">
        <f>Z15*'1-8'!$H$8</f>
        <v>0</v>
      </c>
      <c r="AA75" s="2">
        <f>AA15*'1-8'!$H$8</f>
        <v>0</v>
      </c>
      <c r="AB75" s="2">
        <f>AB15*'1-8'!$H$8</f>
        <v>0</v>
      </c>
      <c r="AC75" s="2">
        <f>AC15*'1-8'!$H$8</f>
        <v>0</v>
      </c>
      <c r="AD75" s="2">
        <f>AD15*'1-8'!$H$8</f>
        <v>0</v>
      </c>
      <c r="AE75" s="28">
        <f t="shared" si="7"/>
        <v>273337.08048889117</v>
      </c>
    </row>
    <row r="76" spans="1:31" x14ac:dyDescent="0.2">
      <c r="A76" t="s">
        <v>62</v>
      </c>
      <c r="B76" s="27" t="s">
        <v>136</v>
      </c>
      <c r="C76" s="27" t="s">
        <v>97</v>
      </c>
      <c r="D76" s="2">
        <f>D16*'1-8'!$H$8</f>
        <v>7524825.5257030437</v>
      </c>
      <c r="E76" s="2">
        <f>E16*'1-8'!$H$8</f>
        <v>0</v>
      </c>
      <c r="F76" s="2">
        <f>F16*'1-8'!$H$8</f>
        <v>0</v>
      </c>
      <c r="G76" s="2">
        <f>G16*'1-8'!$H$8</f>
        <v>0</v>
      </c>
      <c r="H76" s="2">
        <f>H16*'1-8'!$H$8</f>
        <v>0</v>
      </c>
      <c r="I76" s="2">
        <f>I16*'1-8'!$H$8</f>
        <v>2833905.1984968628</v>
      </c>
      <c r="J76" s="2">
        <f>J16*'1-8'!$H$8</f>
        <v>0</v>
      </c>
      <c r="K76" s="2">
        <f>K16*'1-8'!$H$8</f>
        <v>0</v>
      </c>
      <c r="L76" s="2">
        <f>L16*'1-8'!$H$8</f>
        <v>-605816.7740017164</v>
      </c>
      <c r="M76" s="2">
        <f>M16*'1-8'!$H$8</f>
        <v>1273483.376388011</v>
      </c>
      <c r="N76" s="2">
        <f>N16*'1-8'!$H$8</f>
        <v>0</v>
      </c>
      <c r="O76" s="2">
        <f>O16*'1-8'!$H$8</f>
        <v>0</v>
      </c>
      <c r="P76" s="2">
        <f>P16*'1-8'!$H$8</f>
        <v>0</v>
      </c>
      <c r="Q76" s="2">
        <f>Q16*'1-8'!$H$8</f>
        <v>0</v>
      </c>
      <c r="R76" s="2">
        <f>R16*'1-8'!$H$8</f>
        <v>0</v>
      </c>
      <c r="S76" s="2">
        <f>S16*'1-8'!$H$8</f>
        <v>0</v>
      </c>
      <c r="T76" s="2">
        <f>T16*'1-8'!$H$8</f>
        <v>0</v>
      </c>
      <c r="U76" s="2">
        <f>U16*'1-8'!$H$8</f>
        <v>0</v>
      </c>
      <c r="V76" s="2">
        <f>V16*'1-8'!$H$8</f>
        <v>-3258.732778520699</v>
      </c>
      <c r="W76" s="2">
        <f>W16*'1-8'!$H$8</f>
        <v>-3678.6674916762613</v>
      </c>
      <c r="X76" s="28">
        <f t="shared" si="6"/>
        <v>11019459.926316004</v>
      </c>
      <c r="Y76" s="35"/>
      <c r="Z76" s="2">
        <f>Z16*'1-8'!$H$8</f>
        <v>0</v>
      </c>
      <c r="AA76" s="2">
        <f>AA16*'1-8'!$H$8</f>
        <v>0</v>
      </c>
      <c r="AB76" s="2">
        <f>AB16*'1-8'!$H$8</f>
        <v>0</v>
      </c>
      <c r="AC76" s="2">
        <f>AC16*'1-8'!$H$8</f>
        <v>0</v>
      </c>
      <c r="AD76" s="2">
        <f>AD16*'1-8'!$H$8</f>
        <v>0</v>
      </c>
      <c r="AE76" s="28">
        <f t="shared" si="7"/>
        <v>11019459.926316004</v>
      </c>
    </row>
    <row r="77" spans="1:31" x14ac:dyDescent="0.2">
      <c r="A77" t="s">
        <v>62</v>
      </c>
      <c r="B77" s="27" t="s">
        <v>135</v>
      </c>
      <c r="C77" s="27" t="s">
        <v>97</v>
      </c>
      <c r="D77" s="2">
        <f>D17*'1-8'!$H$8</f>
        <v>9762719.2351528592</v>
      </c>
      <c r="E77" s="2">
        <f>E17*'1-8'!$H$8</f>
        <v>0</v>
      </c>
      <c r="F77" s="2">
        <f>F17*'1-8'!$H$8</f>
        <v>0</v>
      </c>
      <c r="G77" s="2">
        <f>G17*'1-8'!$H$8</f>
        <v>0</v>
      </c>
      <c r="H77" s="2">
        <f>H17*'1-8'!$H$8</f>
        <v>-1774779.3984794349</v>
      </c>
      <c r="I77" s="2">
        <f>I17*'1-8'!$H$8</f>
        <v>0</v>
      </c>
      <c r="J77" s="2">
        <f>J17*'1-8'!$H$8</f>
        <v>0</v>
      </c>
      <c r="K77" s="2">
        <f>K17*'1-8'!$H$8</f>
        <v>0</v>
      </c>
      <c r="L77" s="2">
        <f>L17*'1-8'!$H$8</f>
        <v>0</v>
      </c>
      <c r="M77" s="2">
        <f>M17*'1-8'!$H$8</f>
        <v>0</v>
      </c>
      <c r="N77" s="2">
        <f>N17*'1-8'!$H$8</f>
        <v>0</v>
      </c>
      <c r="O77" s="2">
        <f>O17*'1-8'!$H$8</f>
        <v>0</v>
      </c>
      <c r="P77" s="2">
        <f>P17*'1-8'!$H$8</f>
        <v>0</v>
      </c>
      <c r="Q77" s="2">
        <f>Q17*'1-8'!$H$8</f>
        <v>0</v>
      </c>
      <c r="R77" s="2">
        <f>R17*'1-8'!$H$8</f>
        <v>0</v>
      </c>
      <c r="S77" s="2">
        <f>S17*'1-8'!$H$8</f>
        <v>0</v>
      </c>
      <c r="T77" s="2">
        <f>T17*'1-8'!$H$8</f>
        <v>0</v>
      </c>
      <c r="U77" s="2">
        <f>U17*'1-8'!$H$8</f>
        <v>0</v>
      </c>
      <c r="V77" s="2">
        <f>V17*'1-8'!$H$8</f>
        <v>0</v>
      </c>
      <c r="W77" s="2">
        <f>W17*'1-8'!$H$8</f>
        <v>0</v>
      </c>
      <c r="X77" s="28">
        <f t="shared" si="6"/>
        <v>7987939.8366734246</v>
      </c>
      <c r="Y77" s="35"/>
      <c r="Z77" s="2">
        <f>Z17*'1-8'!$H$8</f>
        <v>0</v>
      </c>
      <c r="AA77" s="2">
        <f>AA17*'1-8'!$H$8</f>
        <v>0</v>
      </c>
      <c r="AB77" s="2">
        <f>AB17*'1-8'!$H$8</f>
        <v>0</v>
      </c>
      <c r="AC77" s="2">
        <f>AC17*'1-8'!$H$8</f>
        <v>0</v>
      </c>
      <c r="AD77" s="2">
        <f>AD17*'1-8'!$H$8</f>
        <v>0</v>
      </c>
      <c r="AE77" s="28">
        <f t="shared" si="7"/>
        <v>7987939.8366734246</v>
      </c>
    </row>
    <row r="78" spans="1:31" x14ac:dyDescent="0.2">
      <c r="A78" t="s">
        <v>62</v>
      </c>
      <c r="B78" s="27" t="s">
        <v>134</v>
      </c>
      <c r="C78" s="27" t="s">
        <v>97</v>
      </c>
      <c r="D78" s="2">
        <f>D18*'1-8'!$H$8</f>
        <v>187340.61105361051</v>
      </c>
      <c r="E78" s="2">
        <f>E18*'1-8'!$H$8</f>
        <v>0</v>
      </c>
      <c r="F78" s="2">
        <f>F18*'1-8'!$H$8</f>
        <v>0</v>
      </c>
      <c r="G78" s="2">
        <f>G18*'1-8'!$H$8</f>
        <v>0</v>
      </c>
      <c r="H78" s="2">
        <f>H18*'1-8'!$H$8</f>
        <v>0</v>
      </c>
      <c r="I78" s="2">
        <f>I18*'1-8'!$H$8</f>
        <v>0</v>
      </c>
      <c r="J78" s="2">
        <f>J18*'1-8'!$H$8</f>
        <v>0</v>
      </c>
      <c r="K78" s="2">
        <f>K18*'1-8'!$H$8</f>
        <v>0</v>
      </c>
      <c r="L78" s="2">
        <f>L18*'1-8'!$H$8</f>
        <v>-76250.397644968412</v>
      </c>
      <c r="M78" s="2">
        <f>M18*'1-8'!$H$8</f>
        <v>0</v>
      </c>
      <c r="N78" s="2">
        <f>N18*'1-8'!$H$8</f>
        <v>0</v>
      </c>
      <c r="O78" s="2">
        <f>O18*'1-8'!$H$8</f>
        <v>0</v>
      </c>
      <c r="P78" s="2">
        <f>P18*'1-8'!$H$8</f>
        <v>0</v>
      </c>
      <c r="Q78" s="2">
        <f>Q18*'1-8'!$H$8</f>
        <v>0</v>
      </c>
      <c r="R78" s="2">
        <f>R18*'1-8'!$H$8</f>
        <v>0</v>
      </c>
      <c r="S78" s="2">
        <f>S18*'1-8'!$H$8</f>
        <v>0</v>
      </c>
      <c r="T78" s="2">
        <f>T18*'1-8'!$H$8</f>
        <v>0</v>
      </c>
      <c r="U78" s="2">
        <f>U18*'1-8'!$H$8</f>
        <v>0</v>
      </c>
      <c r="V78" s="2">
        <f>V18*'1-8'!$H$8</f>
        <v>0</v>
      </c>
      <c r="W78" s="2">
        <f>W18*'1-8'!$H$8</f>
        <v>0</v>
      </c>
      <c r="X78" s="28">
        <f t="shared" si="6"/>
        <v>111090.2134086421</v>
      </c>
      <c r="Y78" s="35"/>
      <c r="Z78" s="2">
        <f>Z18*'1-8'!$H$8</f>
        <v>0</v>
      </c>
      <c r="AA78" s="2">
        <f>AA18*'1-8'!$H$8</f>
        <v>0</v>
      </c>
      <c r="AB78" s="2">
        <f>AB18*'1-8'!$H$8</f>
        <v>0</v>
      </c>
      <c r="AC78" s="2">
        <f>AC18*'1-8'!$H$8</f>
        <v>0</v>
      </c>
      <c r="AD78" s="2">
        <f>AD18*'1-8'!$H$8</f>
        <v>0</v>
      </c>
      <c r="AE78" s="28">
        <f t="shared" si="7"/>
        <v>111090.2134086421</v>
      </c>
    </row>
    <row r="79" spans="1:31" x14ac:dyDescent="0.2">
      <c r="A79" t="s">
        <v>62</v>
      </c>
      <c r="B79" s="27" t="s">
        <v>133</v>
      </c>
      <c r="C79" s="27" t="s">
        <v>97</v>
      </c>
      <c r="D79" s="2">
        <f>D19*'1-8'!$H$8</f>
        <v>-9062056.230653014</v>
      </c>
      <c r="E79" s="2">
        <f>E19*'1-8'!$H$8</f>
        <v>207.70928875377132</v>
      </c>
      <c r="F79" s="2">
        <f>F19*'1-8'!$H$8</f>
        <v>0</v>
      </c>
      <c r="G79" s="2">
        <f>G19*'1-8'!$H$8</f>
        <v>0</v>
      </c>
      <c r="H79" s="2">
        <f>H19*'1-8'!$H$8</f>
        <v>0</v>
      </c>
      <c r="I79" s="2">
        <f>I19*'1-8'!$H$8</f>
        <v>0</v>
      </c>
      <c r="J79" s="2">
        <f>J19*'1-8'!$H$8</f>
        <v>0</v>
      </c>
      <c r="K79" s="2">
        <f>K19*'1-8'!$H$8</f>
        <v>0</v>
      </c>
      <c r="L79" s="2">
        <f>L19*'1-8'!$H$8</f>
        <v>0</v>
      </c>
      <c r="M79" s="2">
        <f>M19*'1-8'!$H$8</f>
        <v>0</v>
      </c>
      <c r="N79" s="2">
        <f>N19*'1-8'!$H$8</f>
        <v>0</v>
      </c>
      <c r="O79" s="2">
        <f>O19*'1-8'!$H$8</f>
        <v>0</v>
      </c>
      <c r="P79" s="2">
        <f>P19*'1-8'!$H$8</f>
        <v>0</v>
      </c>
      <c r="Q79" s="2">
        <f>Q19*'1-8'!$H$8</f>
        <v>0</v>
      </c>
      <c r="R79" s="2">
        <f>R19*'1-8'!$H$8</f>
        <v>0</v>
      </c>
      <c r="S79" s="2">
        <f>S19*'1-8'!$H$8</f>
        <v>0</v>
      </c>
      <c r="T79" s="2">
        <f>T19*'1-8'!$H$8</f>
        <v>0</v>
      </c>
      <c r="U79" s="2">
        <f>U19*'1-8'!$H$8</f>
        <v>0</v>
      </c>
      <c r="V79" s="2">
        <f>V19*'1-8'!$H$8</f>
        <v>19164.414404742165</v>
      </c>
      <c r="W79" s="2">
        <f>W19*'1-8'!$H$8</f>
        <v>0</v>
      </c>
      <c r="X79" s="28">
        <f t="shared" si="6"/>
        <v>-9042684.106959518</v>
      </c>
      <c r="Y79" s="35"/>
      <c r="Z79" s="2">
        <f>Z19*'1-8'!$H$8</f>
        <v>0</v>
      </c>
      <c r="AA79" s="2">
        <f>AA19*'1-8'!$H$8</f>
        <v>0</v>
      </c>
      <c r="AB79" s="2">
        <f>AB19*'1-8'!$H$8</f>
        <v>0</v>
      </c>
      <c r="AC79" s="2">
        <f>AC19*'1-8'!$H$8</f>
        <v>0</v>
      </c>
      <c r="AD79" s="2">
        <f>AD19*'1-8'!$H$8</f>
        <v>0</v>
      </c>
      <c r="AE79" s="28">
        <f t="shared" si="7"/>
        <v>-9042684.106959518</v>
      </c>
    </row>
    <row r="80" spans="1:31" x14ac:dyDescent="0.2">
      <c r="A80" t="s">
        <v>62</v>
      </c>
      <c r="B80" s="27" t="s">
        <v>132</v>
      </c>
      <c r="C80" s="27" t="s">
        <v>97</v>
      </c>
      <c r="D80" s="2">
        <f>D20*'1-8'!$H$8</f>
        <v>165819.61491455734</v>
      </c>
      <c r="E80" s="2">
        <f>E20*'1-8'!$H$8</f>
        <v>0</v>
      </c>
      <c r="F80" s="2">
        <f>F20*'1-8'!$H$8</f>
        <v>0</v>
      </c>
      <c r="G80" s="2">
        <f>G20*'1-8'!$H$8</f>
        <v>0</v>
      </c>
      <c r="H80" s="2">
        <f>H20*'1-8'!$H$8</f>
        <v>0</v>
      </c>
      <c r="I80" s="2">
        <f>I20*'1-8'!$H$8</f>
        <v>0</v>
      </c>
      <c r="J80" s="2">
        <f>J20*'1-8'!$H$8</f>
        <v>-636.50426369283355</v>
      </c>
      <c r="K80" s="2">
        <f>K20*'1-8'!$H$8</f>
        <v>-19654.831065428469</v>
      </c>
      <c r="L80" s="2">
        <f>L20*'1-8'!$H$8</f>
        <v>0</v>
      </c>
      <c r="M80" s="2">
        <f>M20*'1-8'!$H$8</f>
        <v>0</v>
      </c>
      <c r="N80" s="2">
        <f>N20*'1-8'!$H$8</f>
        <v>0</v>
      </c>
      <c r="O80" s="2">
        <f>O20*'1-8'!$H$8</f>
        <v>0</v>
      </c>
      <c r="P80" s="2">
        <f>P20*'1-8'!$H$8</f>
        <v>0</v>
      </c>
      <c r="Q80" s="2">
        <f>Q20*'1-8'!$H$8</f>
        <v>0</v>
      </c>
      <c r="R80" s="2">
        <f>R20*'1-8'!$H$8</f>
        <v>0</v>
      </c>
      <c r="S80" s="2">
        <f>S20*'1-8'!$H$8</f>
        <v>0</v>
      </c>
      <c r="T80" s="2">
        <f>T20*'1-8'!$H$8</f>
        <v>0</v>
      </c>
      <c r="U80" s="2">
        <f>U20*'1-8'!$H$8</f>
        <v>0</v>
      </c>
      <c r="V80" s="2">
        <f>V20*'1-8'!$H$8</f>
        <v>0</v>
      </c>
      <c r="W80" s="2">
        <f>W20*'1-8'!$H$8</f>
        <v>0</v>
      </c>
      <c r="X80" s="28">
        <f t="shared" si="6"/>
        <v>145528.27958543604</v>
      </c>
      <c r="Y80" s="35"/>
      <c r="Z80" s="2">
        <f>Z20*'1-8'!$H$8</f>
        <v>0</v>
      </c>
      <c r="AA80" s="2">
        <f>AA20*'1-8'!$H$8</f>
        <v>0</v>
      </c>
      <c r="AB80" s="2">
        <f>AB20*'1-8'!$H$8</f>
        <v>0</v>
      </c>
      <c r="AC80" s="2">
        <f>AC20*'1-8'!$H$8</f>
        <v>0</v>
      </c>
      <c r="AD80" s="2">
        <f>AD20*'1-8'!$H$8</f>
        <v>0</v>
      </c>
      <c r="AE80" s="28">
        <f t="shared" si="7"/>
        <v>145528.27958543604</v>
      </c>
    </row>
    <row r="81" spans="1:31" x14ac:dyDescent="0.2">
      <c r="A81" t="s">
        <v>62</v>
      </c>
      <c r="B81" s="27" t="s">
        <v>131</v>
      </c>
      <c r="C81" s="27" t="s">
        <v>97</v>
      </c>
      <c r="D81" s="2">
        <f>D21*'1-8'!$H$8</f>
        <v>-1943.2446067083358</v>
      </c>
      <c r="E81" s="2">
        <f>E21*'1-8'!$H$8</f>
        <v>0</v>
      </c>
      <c r="F81" s="2">
        <f>F21*'1-8'!$H$8</f>
        <v>0</v>
      </c>
      <c r="G81" s="2">
        <f>G21*'1-8'!$H$8</f>
        <v>0</v>
      </c>
      <c r="H81" s="2">
        <f>H21*'1-8'!$H$8</f>
        <v>0</v>
      </c>
      <c r="I81" s="2">
        <f>I21*'1-8'!$H$8</f>
        <v>0</v>
      </c>
      <c r="J81" s="2">
        <f>J21*'1-8'!$H$8</f>
        <v>0</v>
      </c>
      <c r="K81" s="2">
        <f>K21*'1-8'!$H$8</f>
        <v>0</v>
      </c>
      <c r="L81" s="2">
        <f>L21*'1-8'!$H$8</f>
        <v>0</v>
      </c>
      <c r="M81" s="2">
        <f>M21*'1-8'!$H$8</f>
        <v>0</v>
      </c>
      <c r="N81" s="2">
        <f>N21*'1-8'!$H$8</f>
        <v>0</v>
      </c>
      <c r="O81" s="2">
        <f>O21*'1-8'!$H$8</f>
        <v>0</v>
      </c>
      <c r="P81" s="2">
        <f>P21*'1-8'!$H$8</f>
        <v>0</v>
      </c>
      <c r="Q81" s="2">
        <f>Q21*'1-8'!$H$8</f>
        <v>0</v>
      </c>
      <c r="R81" s="2">
        <f>R21*'1-8'!$H$8</f>
        <v>0</v>
      </c>
      <c r="S81" s="2">
        <f>S21*'1-8'!$H$8</f>
        <v>0</v>
      </c>
      <c r="T81" s="2">
        <f>T21*'1-8'!$H$8</f>
        <v>0</v>
      </c>
      <c r="U81" s="2">
        <f>U21*'1-8'!$H$8</f>
        <v>0</v>
      </c>
      <c r="V81" s="2">
        <f>V21*'1-8'!$H$8</f>
        <v>0</v>
      </c>
      <c r="W81" s="2">
        <f>W21*'1-8'!$H$8</f>
        <v>0</v>
      </c>
      <c r="X81" s="28">
        <f t="shared" si="6"/>
        <v>-1943.2446067083358</v>
      </c>
      <c r="Y81" s="35"/>
      <c r="Z81" s="2">
        <f>Z21*'1-8'!$H$8</f>
        <v>0</v>
      </c>
      <c r="AA81" s="2">
        <f>AA21*'1-8'!$H$8</f>
        <v>0</v>
      </c>
      <c r="AB81" s="2">
        <f>AB21*'1-8'!$H$8</f>
        <v>0</v>
      </c>
      <c r="AC81" s="2">
        <f>AC21*'1-8'!$H$8</f>
        <v>0</v>
      </c>
      <c r="AD81" s="2">
        <f>AD21*'1-8'!$H$8</f>
        <v>0</v>
      </c>
      <c r="AE81" s="28">
        <f t="shared" si="7"/>
        <v>-1943.2446067083358</v>
      </c>
    </row>
    <row r="82" spans="1:31" x14ac:dyDescent="0.2">
      <c r="A82" t="s">
        <v>62</v>
      </c>
      <c r="B82" s="27" t="s">
        <v>130</v>
      </c>
      <c r="C82" s="27" t="s">
        <v>97</v>
      </c>
      <c r="D82" s="2">
        <f>D22*'1-8'!$H$8</f>
        <v>1793698.0051919552</v>
      </c>
      <c r="E82" s="2">
        <f>E22*'1-8'!$H$8</f>
        <v>0</v>
      </c>
      <c r="F82" s="2">
        <f>F22*'1-8'!$H$8</f>
        <v>1923.2700550102395</v>
      </c>
      <c r="G82" s="2">
        <f>G22*'1-8'!$H$8</f>
        <v>8194.6035608172715</v>
      </c>
      <c r="H82" s="2">
        <f>H22*'1-8'!$H$8</f>
        <v>0</v>
      </c>
      <c r="I82" s="2">
        <f>I22*'1-8'!$H$8</f>
        <v>0</v>
      </c>
      <c r="J82" s="2">
        <f>J22*'1-8'!$H$8</f>
        <v>0</v>
      </c>
      <c r="K82" s="2">
        <f>K22*'1-8'!$H$8</f>
        <v>0</v>
      </c>
      <c r="L82" s="2">
        <f>L22*'1-8'!$H$8</f>
        <v>0</v>
      </c>
      <c r="M82" s="2">
        <f>M22*'1-8'!$H$8</f>
        <v>0</v>
      </c>
      <c r="N82" s="2">
        <f>N22*'1-8'!$H$8</f>
        <v>0</v>
      </c>
      <c r="O82" s="2">
        <f>O22*'1-8'!$H$8</f>
        <v>0</v>
      </c>
      <c r="P82" s="2">
        <f>P22*'1-8'!$H$8</f>
        <v>0</v>
      </c>
      <c r="Q82" s="2">
        <f>Q22*'1-8'!$H$8</f>
        <v>0</v>
      </c>
      <c r="R82" s="2">
        <f>R22*'1-8'!$H$8</f>
        <v>0</v>
      </c>
      <c r="S82" s="2">
        <f>S22*'1-8'!$H$8</f>
        <v>0</v>
      </c>
      <c r="T82" s="2">
        <f>T22*'1-8'!$H$8</f>
        <v>0</v>
      </c>
      <c r="U82" s="2">
        <f>U22*'1-8'!$H$8</f>
        <v>0</v>
      </c>
      <c r="V82" s="2">
        <f>V22*'1-8'!$H$8</f>
        <v>0</v>
      </c>
      <c r="W82" s="2">
        <f>W22*'1-8'!$H$8</f>
        <v>0</v>
      </c>
      <c r="X82" s="28">
        <f t="shared" si="6"/>
        <v>1803815.8788077827</v>
      </c>
      <c r="Y82" s="35"/>
      <c r="Z82" s="2">
        <f>Z22*'1-8'!$H$8</f>
        <v>3351.7262165739116</v>
      </c>
      <c r="AA82" s="2">
        <f>AA22*'1-8'!$H$8</f>
        <v>0</v>
      </c>
      <c r="AB82" s="2">
        <f>AB22*'1-8'!$H$8</f>
        <v>0</v>
      </c>
      <c r="AC82" s="2">
        <f>AC22*'1-8'!$H$8</f>
        <v>0</v>
      </c>
      <c r="AD82" s="2">
        <f>AD22*'1-8'!$H$8</f>
        <v>0</v>
      </c>
      <c r="AE82" s="28">
        <f t="shared" si="7"/>
        <v>1807167.6050243566</v>
      </c>
    </row>
    <row r="83" spans="1:31" x14ac:dyDescent="0.2">
      <c r="A83" t="s">
        <v>59</v>
      </c>
      <c r="B83" s="27" t="s">
        <v>129</v>
      </c>
      <c r="C83" s="27" t="s">
        <v>97</v>
      </c>
      <c r="D83" s="2">
        <f>D23*'1-8'!$H$8</f>
        <v>1273745.5299734767</v>
      </c>
      <c r="E83" s="2">
        <f>E23*'1-8'!$H$8</f>
        <v>0</v>
      </c>
      <c r="F83" s="2">
        <f>F23*'1-8'!$H$8</f>
        <v>0</v>
      </c>
      <c r="G83" s="2">
        <f>G23*'1-8'!$H$8</f>
        <v>0</v>
      </c>
      <c r="H83" s="2">
        <f>H23*'1-8'!$H$8</f>
        <v>0</v>
      </c>
      <c r="I83" s="2">
        <f>I23*'1-8'!$H$8</f>
        <v>0</v>
      </c>
      <c r="J83" s="2">
        <f>J23*'1-8'!$H$8</f>
        <v>0</v>
      </c>
      <c r="K83" s="2">
        <f>K23*'1-8'!$H$8</f>
        <v>0</v>
      </c>
      <c r="L83" s="2">
        <f>L23*'1-8'!$H$8</f>
        <v>0</v>
      </c>
      <c r="M83" s="2">
        <f>M23*'1-8'!$H$8</f>
        <v>0</v>
      </c>
      <c r="N83" s="2">
        <f>N23*'1-8'!$H$8</f>
        <v>389559.9107803129</v>
      </c>
      <c r="O83" s="2">
        <f>O23*'1-8'!$H$8</f>
        <v>0</v>
      </c>
      <c r="P83" s="2">
        <f>P23*'1-8'!$H$8</f>
        <v>0</v>
      </c>
      <c r="Q83" s="2">
        <f>Q23*'1-8'!$H$8</f>
        <v>0</v>
      </c>
      <c r="R83" s="2">
        <f>R23*'1-8'!$H$8</f>
        <v>0</v>
      </c>
      <c r="S83" s="2">
        <f>S23*'1-8'!$H$8</f>
        <v>0</v>
      </c>
      <c r="T83" s="2">
        <f>T23*'1-8'!$H$8</f>
        <v>0</v>
      </c>
      <c r="U83" s="2">
        <f>U23*'1-8'!$H$8</f>
        <v>0</v>
      </c>
      <c r="V83" s="2">
        <f>V23*'1-8'!$H$8</f>
        <v>0</v>
      </c>
      <c r="W83" s="2">
        <f>W23*'1-8'!$H$8</f>
        <v>0</v>
      </c>
      <c r="X83" s="28">
        <f t="shared" si="6"/>
        <v>1663305.4407537896</v>
      </c>
      <c r="Y83" s="35"/>
      <c r="Z83" s="2">
        <f>Z23*'1-8'!$H$8</f>
        <v>0</v>
      </c>
      <c r="AA83" s="2">
        <f>AA23*'1-8'!$H$8</f>
        <v>0</v>
      </c>
      <c r="AB83" s="2">
        <f>AB23*'1-8'!$H$8</f>
        <v>49559.676098250275</v>
      </c>
      <c r="AC83" s="2">
        <f>AC23*'1-8'!$H$8</f>
        <v>0</v>
      </c>
      <c r="AD83" s="2">
        <f>AD23*'1-8'!$H$8</f>
        <v>0</v>
      </c>
      <c r="AE83" s="28">
        <f t="shared" si="7"/>
        <v>1712865.1168520399</v>
      </c>
    </row>
    <row r="84" spans="1:31" x14ac:dyDescent="0.2">
      <c r="A84" t="s">
        <v>57</v>
      </c>
      <c r="B84" s="27" t="s">
        <v>128</v>
      </c>
      <c r="C84" s="27" t="s">
        <v>97</v>
      </c>
      <c r="D84" s="2">
        <f>D24*'1-8'!$H$8</f>
        <v>7672.0351910282934</v>
      </c>
      <c r="E84" s="2">
        <f>E24*'1-8'!$H$8</f>
        <v>0</v>
      </c>
      <c r="F84" s="2">
        <f>F24*'1-8'!$H$8</f>
        <v>0</v>
      </c>
      <c r="G84" s="2">
        <f>G24*'1-8'!$H$8</f>
        <v>0</v>
      </c>
      <c r="H84" s="2">
        <f>H24*'1-8'!$H$8</f>
        <v>0</v>
      </c>
      <c r="I84" s="2">
        <f>I24*'1-8'!$H$8</f>
        <v>0</v>
      </c>
      <c r="J84" s="2">
        <f>J24*'1-8'!$H$8</f>
        <v>0</v>
      </c>
      <c r="K84" s="2">
        <f>K24*'1-8'!$H$8</f>
        <v>0</v>
      </c>
      <c r="L84" s="2">
        <f>L24*'1-8'!$H$8</f>
        <v>0</v>
      </c>
      <c r="M84" s="2">
        <f>M24*'1-8'!$H$8</f>
        <v>0</v>
      </c>
      <c r="N84" s="2">
        <f>N24*'1-8'!$H$8</f>
        <v>1.4169162040688233E-3</v>
      </c>
      <c r="O84" s="2">
        <f>O24*'1-8'!$H$8</f>
        <v>0</v>
      </c>
      <c r="P84" s="2">
        <f>P24*'1-8'!$H$8</f>
        <v>0</v>
      </c>
      <c r="Q84" s="2">
        <f>Q24*'1-8'!$H$8</f>
        <v>0</v>
      </c>
      <c r="R84" s="2">
        <f>R24*'1-8'!$H$8</f>
        <v>0</v>
      </c>
      <c r="S84" s="2">
        <f>S24*'1-8'!$H$8</f>
        <v>0</v>
      </c>
      <c r="T84" s="2">
        <f>T24*'1-8'!$H$8</f>
        <v>0</v>
      </c>
      <c r="U84" s="2">
        <f>U24*'1-8'!$H$8</f>
        <v>0</v>
      </c>
      <c r="V84" s="2">
        <f>V24*'1-8'!$H$8</f>
        <v>0</v>
      </c>
      <c r="W84" s="2">
        <f>W24*'1-8'!$H$8</f>
        <v>0</v>
      </c>
      <c r="X84" s="28">
        <f t="shared" si="6"/>
        <v>7672.0366079444975</v>
      </c>
      <c r="Y84" s="35"/>
      <c r="Z84" s="2">
        <f>Z24*'1-8'!$H$8</f>
        <v>0</v>
      </c>
      <c r="AA84" s="2">
        <f>AA24*'1-8'!$H$8</f>
        <v>0</v>
      </c>
      <c r="AB84" s="2">
        <f>AB24*'1-8'!$H$8</f>
        <v>0</v>
      </c>
      <c r="AC84" s="2">
        <f>AC24*'1-8'!$H$8</f>
        <v>0</v>
      </c>
      <c r="AD84" s="2">
        <f>AD24*'1-8'!$H$8</f>
        <v>0</v>
      </c>
      <c r="AE84" s="28">
        <f t="shared" si="7"/>
        <v>7672.0366079444975</v>
      </c>
    </row>
    <row r="85" spans="1:31" x14ac:dyDescent="0.2">
      <c r="A85" t="s">
        <v>57</v>
      </c>
      <c r="B85" s="27" t="s">
        <v>127</v>
      </c>
      <c r="C85" s="27" t="s">
        <v>97</v>
      </c>
      <c r="D85" s="2">
        <f>D25*'1-8'!$H$8</f>
        <v>1519369.3518653172</v>
      </c>
      <c r="E85" s="2">
        <f>E25*'1-8'!$H$8</f>
        <v>0</v>
      </c>
      <c r="F85" s="2">
        <f>F25*'1-8'!$H$8</f>
        <v>0</v>
      </c>
      <c r="G85" s="2">
        <f>G25*'1-8'!$H$8</f>
        <v>0</v>
      </c>
      <c r="H85" s="2">
        <f>H25*'1-8'!$H$8</f>
        <v>0</v>
      </c>
      <c r="I85" s="2">
        <f>I25*'1-8'!$H$8</f>
        <v>0</v>
      </c>
      <c r="J85" s="2">
        <f>J25*'1-8'!$H$8</f>
        <v>0</v>
      </c>
      <c r="K85" s="2">
        <f>K25*'1-8'!$H$8</f>
        <v>0</v>
      </c>
      <c r="L85" s="2">
        <f>L25*'1-8'!$H$8</f>
        <v>0</v>
      </c>
      <c r="M85" s="2">
        <f>M25*'1-8'!$H$8</f>
        <v>0</v>
      </c>
      <c r="N85" s="2">
        <f>N25*'1-8'!$H$8</f>
        <v>1292700.6717891069</v>
      </c>
      <c r="O85" s="2">
        <f>O25*'1-8'!$H$8</f>
        <v>0</v>
      </c>
      <c r="P85" s="2">
        <f>P25*'1-8'!$H$8</f>
        <v>0</v>
      </c>
      <c r="Q85" s="2">
        <f>Q25*'1-8'!$H$8</f>
        <v>0</v>
      </c>
      <c r="R85" s="2">
        <f>R25*'1-8'!$H$8</f>
        <v>0</v>
      </c>
      <c r="S85" s="2">
        <f>S25*'1-8'!$H$8</f>
        <v>0</v>
      </c>
      <c r="T85" s="2">
        <f>T25*'1-8'!$H$8</f>
        <v>0</v>
      </c>
      <c r="U85" s="2">
        <f>U25*'1-8'!$H$8</f>
        <v>0</v>
      </c>
      <c r="V85" s="2">
        <f>V25*'1-8'!$H$8</f>
        <v>0</v>
      </c>
      <c r="W85" s="2">
        <f>W25*'1-8'!$H$8</f>
        <v>0</v>
      </c>
      <c r="X85" s="28">
        <f t="shared" si="6"/>
        <v>2812070.0236544241</v>
      </c>
      <c r="Y85" s="35"/>
      <c r="Z85" s="2">
        <f>Z25*'1-8'!$H$8</f>
        <v>0</v>
      </c>
      <c r="AA85" s="2">
        <f>AA25*'1-8'!$H$8</f>
        <v>0</v>
      </c>
      <c r="AB85" s="2">
        <f>AB25*'1-8'!$H$8</f>
        <v>367378.02623681561</v>
      </c>
      <c r="AC85" s="2">
        <f>AC25*'1-8'!$H$8</f>
        <v>0</v>
      </c>
      <c r="AD85" s="2">
        <f>AD25*'1-8'!$H$8</f>
        <v>0</v>
      </c>
      <c r="AE85" s="28">
        <f t="shared" si="7"/>
        <v>3179448.04989124</v>
      </c>
    </row>
    <row r="86" spans="1:31" x14ac:dyDescent="0.2">
      <c r="A86" t="s">
        <v>223</v>
      </c>
      <c r="B86" s="27" t="s">
        <v>126</v>
      </c>
      <c r="C86" s="27" t="s">
        <v>97</v>
      </c>
      <c r="D86" s="2">
        <f>D26*'1-8'!$H$8</f>
        <v>-79159.141705880887</v>
      </c>
      <c r="E86" s="2">
        <f>E26*'1-8'!$H$8</f>
        <v>0</v>
      </c>
      <c r="F86" s="2">
        <f>F26*'1-8'!$H$8</f>
        <v>0</v>
      </c>
      <c r="G86" s="2">
        <f>G26*'1-8'!$H$8</f>
        <v>0</v>
      </c>
      <c r="H86" s="2">
        <f>H26*'1-8'!$H$8</f>
        <v>0</v>
      </c>
      <c r="I86" s="2">
        <f>I26*'1-8'!$H$8</f>
        <v>0</v>
      </c>
      <c r="J86" s="2">
        <f>J26*'1-8'!$H$8</f>
        <v>0</v>
      </c>
      <c r="K86" s="2">
        <f>K26*'1-8'!$H$8</f>
        <v>0</v>
      </c>
      <c r="L86" s="2">
        <f>L26*'1-8'!$H$8</f>
        <v>0</v>
      </c>
      <c r="M86" s="2">
        <f>M26*'1-8'!$H$8</f>
        <v>0</v>
      </c>
      <c r="N86" s="2">
        <f>N26*'1-8'!$H$8</f>
        <v>0</v>
      </c>
      <c r="O86" s="2">
        <f>O26*'1-8'!$H$8</f>
        <v>0</v>
      </c>
      <c r="P86" s="2">
        <f>P26*'1-8'!$H$8</f>
        <v>0</v>
      </c>
      <c r="Q86" s="2">
        <f>Q26*'1-8'!$H$8</f>
        <v>0</v>
      </c>
      <c r="R86" s="2">
        <f>R26*'1-8'!$H$8</f>
        <v>0</v>
      </c>
      <c r="S86" s="2">
        <f>S26*'1-8'!$H$8</f>
        <v>0</v>
      </c>
      <c r="T86" s="2">
        <f>T26*'1-8'!$H$8</f>
        <v>0</v>
      </c>
      <c r="U86" s="2">
        <f>U26*'1-8'!$H$8</f>
        <v>79159.141705880887</v>
      </c>
      <c r="V86" s="2">
        <f>V26*'1-8'!$H$8</f>
        <v>0</v>
      </c>
      <c r="W86" s="2">
        <f>W26*'1-8'!$H$8</f>
        <v>0</v>
      </c>
      <c r="X86" s="28">
        <f t="shared" si="6"/>
        <v>0</v>
      </c>
      <c r="Y86" s="35"/>
      <c r="Z86" s="2">
        <f>Z26*'1-8'!$H$8</f>
        <v>0</v>
      </c>
      <c r="AA86" s="2">
        <f>AA26*'1-8'!$H$8</f>
        <v>0</v>
      </c>
      <c r="AB86" s="2">
        <f>AB26*'1-8'!$H$8</f>
        <v>0</v>
      </c>
      <c r="AC86" s="2">
        <f>AC26*'1-8'!$H$8</f>
        <v>0</v>
      </c>
      <c r="AD86" s="2">
        <f>AD26*'1-8'!$H$8</f>
        <v>0</v>
      </c>
      <c r="AE86" s="28">
        <f t="shared" si="7"/>
        <v>0</v>
      </c>
    </row>
    <row r="87" spans="1:31" x14ac:dyDescent="0.2">
      <c r="A87" t="s">
        <v>36</v>
      </c>
      <c r="B87" s="27" t="s">
        <v>125</v>
      </c>
      <c r="C87" s="27" t="s">
        <v>97</v>
      </c>
      <c r="D87" s="2">
        <f>D27*'1-8'!$H$8</f>
        <v>2340243.8434488419</v>
      </c>
      <c r="E87" s="2">
        <f>E27*'1-8'!$H$8</f>
        <v>0</v>
      </c>
      <c r="F87" s="2">
        <f>F27*'1-8'!$H$8</f>
        <v>0</v>
      </c>
      <c r="G87" s="2">
        <f>G27*'1-8'!$H$8</f>
        <v>0</v>
      </c>
      <c r="H87" s="2">
        <f>H27*'1-8'!$H$8</f>
        <v>0</v>
      </c>
      <c r="I87" s="2">
        <f>I27*'1-8'!$H$8</f>
        <v>0</v>
      </c>
      <c r="J87" s="2">
        <f>J27*'1-8'!$H$8</f>
        <v>0</v>
      </c>
      <c r="K87" s="2">
        <f>K27*'1-8'!$H$8</f>
        <v>0</v>
      </c>
      <c r="L87" s="2">
        <f>L27*'1-8'!$H$8</f>
        <v>0</v>
      </c>
      <c r="M87" s="2">
        <f>M27*'1-8'!$H$8</f>
        <v>0</v>
      </c>
      <c r="N87" s="2">
        <f>N27*'1-8'!$H$8</f>
        <v>0</v>
      </c>
      <c r="O87" s="2">
        <f>O27*'1-8'!$H$8</f>
        <v>0</v>
      </c>
      <c r="P87" s="2">
        <f>P27*'1-8'!$H$8</f>
        <v>0</v>
      </c>
      <c r="Q87" s="2">
        <f>Q27*'1-8'!$H$8</f>
        <v>0</v>
      </c>
      <c r="R87" s="2">
        <f>R27*'1-8'!$H$8</f>
        <v>0</v>
      </c>
      <c r="S87" s="2">
        <f>S27*'1-8'!$H$8</f>
        <v>0</v>
      </c>
      <c r="T87" s="2">
        <f>T27*'1-8'!$H$8</f>
        <v>0</v>
      </c>
      <c r="U87" s="2">
        <f>U27*'1-8'!$H$8</f>
        <v>-2340243.8434488368</v>
      </c>
      <c r="V87" s="2">
        <f>V27*'1-8'!$H$8</f>
        <v>0</v>
      </c>
      <c r="W87" s="2">
        <f>W27*'1-8'!$H$8</f>
        <v>0</v>
      </c>
      <c r="X87" s="28">
        <f t="shared" si="6"/>
        <v>5.1222741603851318E-9</v>
      </c>
      <c r="Y87" s="35"/>
      <c r="Z87" s="2">
        <f>Z27*'1-8'!$H$8</f>
        <v>0</v>
      </c>
      <c r="AA87" s="2">
        <f>AA27*'1-8'!$H$8</f>
        <v>0</v>
      </c>
      <c r="AB87" s="2">
        <f>AB27*'1-8'!$H$8</f>
        <v>0</v>
      </c>
      <c r="AC87" s="2">
        <f>AC27*'1-8'!$H$8</f>
        <v>0</v>
      </c>
      <c r="AD87" s="2">
        <f>AD27*'1-8'!$H$8</f>
        <v>0</v>
      </c>
      <c r="AE87" s="28">
        <f t="shared" si="7"/>
        <v>5.1222741603851318E-9</v>
      </c>
    </row>
    <row r="88" spans="1:31" x14ac:dyDescent="0.2">
      <c r="A88" t="s">
        <v>224</v>
      </c>
      <c r="B88" s="27" t="s">
        <v>124</v>
      </c>
      <c r="C88" s="27" t="s">
        <v>97</v>
      </c>
      <c r="D88" s="2">
        <f>D28*'1-8'!$H$8</f>
        <v>3616502.117210967</v>
      </c>
      <c r="E88" s="2">
        <f>E28*'1-8'!$H$8</f>
        <v>0</v>
      </c>
      <c r="F88" s="2">
        <f>F28*'1-8'!$H$8</f>
        <v>0</v>
      </c>
      <c r="G88" s="2">
        <f>G28*'1-8'!$H$8</f>
        <v>0</v>
      </c>
      <c r="H88" s="2">
        <f>H28*'1-8'!$H$8</f>
        <v>0</v>
      </c>
      <c r="I88" s="2">
        <f>I28*'1-8'!$H$8</f>
        <v>-2506736.237041242</v>
      </c>
      <c r="J88" s="2">
        <f>J28*'1-8'!$H$8</f>
        <v>0</v>
      </c>
      <c r="K88" s="2">
        <f>K28*'1-8'!$H$8</f>
        <v>0</v>
      </c>
      <c r="L88" s="2">
        <f>L28*'1-8'!$H$8</f>
        <v>0</v>
      </c>
      <c r="M88" s="2">
        <f>M28*'1-8'!$H$8</f>
        <v>0</v>
      </c>
      <c r="N88" s="2">
        <f>N28*'1-8'!$H$8</f>
        <v>0</v>
      </c>
      <c r="O88" s="2">
        <f>O28*'1-8'!$H$8</f>
        <v>0</v>
      </c>
      <c r="P88" s="2">
        <f>P28*'1-8'!$H$8</f>
        <v>0</v>
      </c>
      <c r="Q88" s="2">
        <f>Q28*'1-8'!$H$8</f>
        <v>0</v>
      </c>
      <c r="R88" s="2">
        <f>R28*'1-8'!$H$8</f>
        <v>0</v>
      </c>
      <c r="S88" s="2">
        <f>S28*'1-8'!$H$8</f>
        <v>0</v>
      </c>
      <c r="T88" s="2">
        <f>T28*'1-8'!$H$8</f>
        <v>0</v>
      </c>
      <c r="U88" s="2">
        <f>U28*'1-8'!$H$8</f>
        <v>0</v>
      </c>
      <c r="V88" s="2">
        <f>V28*'1-8'!$H$8</f>
        <v>0</v>
      </c>
      <c r="W88" s="2">
        <f>W28*'1-8'!$H$8</f>
        <v>0</v>
      </c>
      <c r="X88" s="28">
        <f t="shared" si="6"/>
        <v>1109765.880169725</v>
      </c>
      <c r="Y88" s="35"/>
      <c r="Z88" s="2">
        <f>Z28*'1-8'!$H$8</f>
        <v>0</v>
      </c>
      <c r="AA88" s="2">
        <f>AA28*'1-8'!$H$8</f>
        <v>0</v>
      </c>
      <c r="AB88" s="2">
        <f>AB28*'1-8'!$H$8</f>
        <v>0</v>
      </c>
      <c r="AC88" s="2">
        <f>AC28*'1-8'!$H$8</f>
        <v>0</v>
      </c>
      <c r="AD88" s="2">
        <f>AD28*'1-8'!$H$8</f>
        <v>0</v>
      </c>
      <c r="AE88" s="28">
        <f t="shared" si="7"/>
        <v>1109765.880169725</v>
      </c>
    </row>
    <row r="89" spans="1:31" x14ac:dyDescent="0.2">
      <c r="A89" t="s">
        <v>224</v>
      </c>
      <c r="B89" s="27" t="s">
        <v>123</v>
      </c>
      <c r="C89" s="27" t="s">
        <v>97</v>
      </c>
      <c r="D89" s="2">
        <f>D29*'1-8'!$H$8</f>
        <v>2778.528576117696</v>
      </c>
      <c r="E89" s="2">
        <f>E29*'1-8'!$H$8</f>
        <v>0</v>
      </c>
      <c r="F89" s="2">
        <f>F29*'1-8'!$H$8</f>
        <v>0</v>
      </c>
      <c r="G89" s="2">
        <f>G29*'1-8'!$H$8</f>
        <v>0</v>
      </c>
      <c r="H89" s="2">
        <f>H29*'1-8'!$H$8</f>
        <v>0</v>
      </c>
      <c r="I89" s="2">
        <f>I29*'1-8'!$H$8</f>
        <v>0</v>
      </c>
      <c r="J89" s="2">
        <f>J29*'1-8'!$H$8</f>
        <v>0</v>
      </c>
      <c r="K89" s="2">
        <f>K29*'1-8'!$H$8</f>
        <v>0</v>
      </c>
      <c r="L89" s="2">
        <f>L29*'1-8'!$H$8</f>
        <v>0</v>
      </c>
      <c r="M89" s="2">
        <f>M29*'1-8'!$H$8</f>
        <v>0</v>
      </c>
      <c r="N89" s="2">
        <f>N29*'1-8'!$H$8</f>
        <v>0</v>
      </c>
      <c r="O89" s="2">
        <f>O29*'1-8'!$H$8</f>
        <v>0</v>
      </c>
      <c r="P89" s="2">
        <f>P29*'1-8'!$H$8</f>
        <v>0</v>
      </c>
      <c r="Q89" s="2">
        <f>Q29*'1-8'!$H$8</f>
        <v>0</v>
      </c>
      <c r="R89" s="2">
        <f>R29*'1-8'!$H$8</f>
        <v>0</v>
      </c>
      <c r="S89" s="2">
        <f>S29*'1-8'!$H$8</f>
        <v>0</v>
      </c>
      <c r="T89" s="2">
        <f>T29*'1-8'!$H$8</f>
        <v>455535.51347692887</v>
      </c>
      <c r="U89" s="2">
        <f>U29*'1-8'!$H$8</f>
        <v>0</v>
      </c>
      <c r="V89" s="2">
        <f>V29*'1-8'!$H$8</f>
        <v>0</v>
      </c>
      <c r="W89" s="2">
        <f>W29*'1-8'!$H$8</f>
        <v>0</v>
      </c>
      <c r="X89" s="28">
        <f t="shared" si="6"/>
        <v>458314.04205304658</v>
      </c>
      <c r="Y89" s="35"/>
      <c r="Z89" s="2">
        <f>Z29*'1-8'!$H$8</f>
        <v>0</v>
      </c>
      <c r="AA89" s="2">
        <f>AA29*'1-8'!$H$8</f>
        <v>1003017.9783913211</v>
      </c>
      <c r="AB89" s="2">
        <f>AB29*'1-8'!$H$8</f>
        <v>0</v>
      </c>
      <c r="AC89" s="2">
        <f>AC29*'1-8'!$H$8</f>
        <v>0</v>
      </c>
      <c r="AD89" s="2">
        <f>AD29*'1-8'!$H$8</f>
        <v>0</v>
      </c>
      <c r="AE89" s="28">
        <f t="shared" si="7"/>
        <v>1461332.0204443678</v>
      </c>
    </row>
    <row r="90" spans="1:31" x14ac:dyDescent="0.2">
      <c r="A90" t="s">
        <v>224</v>
      </c>
      <c r="B90" s="27" t="s">
        <v>122</v>
      </c>
      <c r="C90" s="27" t="s">
        <v>97</v>
      </c>
      <c r="D90" s="2">
        <f>D30*'1-8'!$H$8</f>
        <v>-2025499.541649665</v>
      </c>
      <c r="E90" s="2">
        <f>E30*'1-8'!$H$8</f>
        <v>0</v>
      </c>
      <c r="F90" s="2">
        <f>F30*'1-8'!$H$8</f>
        <v>0</v>
      </c>
      <c r="G90" s="2">
        <f>G30*'1-8'!$H$8</f>
        <v>0</v>
      </c>
      <c r="H90" s="2">
        <f>H30*'1-8'!$H$8</f>
        <v>0</v>
      </c>
      <c r="I90" s="2">
        <f>I30*'1-8'!$H$8</f>
        <v>0</v>
      </c>
      <c r="J90" s="2">
        <f>J30*'1-8'!$H$8</f>
        <v>0</v>
      </c>
      <c r="K90" s="2">
        <f>K30*'1-8'!$H$8</f>
        <v>0</v>
      </c>
      <c r="L90" s="2">
        <f>L30*'1-8'!$H$8</f>
        <v>0</v>
      </c>
      <c r="M90" s="2">
        <f>M30*'1-8'!$H$8</f>
        <v>1980275.1449545922</v>
      </c>
      <c r="N90" s="2">
        <f>N30*'1-8'!$H$8</f>
        <v>0</v>
      </c>
      <c r="O90" s="2">
        <f>O30*'1-8'!$H$8</f>
        <v>0</v>
      </c>
      <c r="P90" s="2">
        <f>P30*'1-8'!$H$8</f>
        <v>0</v>
      </c>
      <c r="Q90" s="2">
        <f>Q30*'1-8'!$H$8</f>
        <v>0</v>
      </c>
      <c r="R90" s="2">
        <f>R30*'1-8'!$H$8</f>
        <v>0</v>
      </c>
      <c r="S90" s="2">
        <f>S30*'1-8'!$H$8</f>
        <v>0</v>
      </c>
      <c r="T90" s="2">
        <f>T30*'1-8'!$H$8</f>
        <v>0</v>
      </c>
      <c r="U90" s="2">
        <f>U30*'1-8'!$H$8</f>
        <v>0</v>
      </c>
      <c r="V90" s="2">
        <f>V30*'1-8'!$H$8</f>
        <v>0</v>
      </c>
      <c r="W90" s="2">
        <f>W30*'1-8'!$H$8</f>
        <v>0</v>
      </c>
      <c r="X90" s="28">
        <f t="shared" si="6"/>
        <v>-45224.396695072763</v>
      </c>
      <c r="Y90" s="35"/>
      <c r="Z90" s="2">
        <f>Z30*'1-8'!$H$8</f>
        <v>0</v>
      </c>
      <c r="AA90" s="2">
        <f>AA30*'1-8'!$H$8</f>
        <v>0</v>
      </c>
      <c r="AB90" s="2">
        <f>AB30*'1-8'!$H$8</f>
        <v>0</v>
      </c>
      <c r="AC90" s="2">
        <f>AC30*'1-8'!$H$8</f>
        <v>0</v>
      </c>
      <c r="AD90" s="2">
        <f>AD30*'1-8'!$H$8</f>
        <v>0</v>
      </c>
      <c r="AE90" s="28">
        <f t="shared" si="7"/>
        <v>-45224.396695072763</v>
      </c>
    </row>
    <row r="91" spans="1:31" x14ac:dyDescent="0.2">
      <c r="A91" t="s">
        <v>43</v>
      </c>
      <c r="B91" s="27" t="s">
        <v>121</v>
      </c>
      <c r="C91" s="27" t="s">
        <v>97</v>
      </c>
      <c r="D91" s="2">
        <f>D31*'1-8'!$H$8</f>
        <v>31267751.093860511</v>
      </c>
      <c r="E91" s="2">
        <f>E31*'1-8'!$H$8</f>
        <v>0</v>
      </c>
      <c r="F91" s="2">
        <f>F31*'1-8'!$H$8</f>
        <v>0</v>
      </c>
      <c r="G91" s="2">
        <f>G31*'1-8'!$H$8</f>
        <v>0</v>
      </c>
      <c r="H91" s="2">
        <f>H31*'1-8'!$H$8</f>
        <v>0</v>
      </c>
      <c r="I91" s="2">
        <f>I31*'1-8'!$H$8</f>
        <v>0</v>
      </c>
      <c r="J91" s="2">
        <f>J31*'1-8'!$H$8</f>
        <v>0</v>
      </c>
      <c r="K91" s="2">
        <f>K31*'1-8'!$H$8</f>
        <v>0</v>
      </c>
      <c r="L91" s="2">
        <f>L31*'1-8'!$H$8</f>
        <v>0</v>
      </c>
      <c r="M91" s="2">
        <f>M31*'1-8'!$H$8</f>
        <v>0</v>
      </c>
      <c r="N91" s="2">
        <f>N31*'1-8'!$H$8</f>
        <v>0</v>
      </c>
      <c r="O91" s="2">
        <f>O31*'1-8'!$H$8</f>
        <v>0</v>
      </c>
      <c r="P91" s="2">
        <f>P31*'1-8'!$H$8</f>
        <v>0</v>
      </c>
      <c r="Q91" s="2">
        <f>Q31*'1-8'!$H$8</f>
        <v>0</v>
      </c>
      <c r="R91" s="2">
        <f>R31*'1-8'!$H$8</f>
        <v>0</v>
      </c>
      <c r="S91" s="2">
        <f>S31*'1-8'!$H$8</f>
        <v>746535.74408866616</v>
      </c>
      <c r="T91" s="2">
        <f>T31*'1-8'!$H$8</f>
        <v>7675953.4722156785</v>
      </c>
      <c r="U91" s="2">
        <f>U31*'1-8'!$H$8</f>
        <v>0</v>
      </c>
      <c r="V91" s="2">
        <f>V31*'1-8'!$H$8</f>
        <v>0</v>
      </c>
      <c r="W91" s="2">
        <f>W31*'1-8'!$H$8</f>
        <v>0</v>
      </c>
      <c r="X91" s="28">
        <f t="shared" si="6"/>
        <v>39690240.310164854</v>
      </c>
      <c r="Y91" s="35"/>
      <c r="Z91" s="2">
        <f>Z31*'1-8'!$H$8</f>
        <v>0</v>
      </c>
      <c r="AA91" s="2">
        <f>AA31*'1-8'!$H$8</f>
        <v>5185262.8218212435</v>
      </c>
      <c r="AB91" s="2">
        <f>AB31*'1-8'!$H$8</f>
        <v>0</v>
      </c>
      <c r="AC91" s="2">
        <f>AC31*'1-8'!$H$8</f>
        <v>0</v>
      </c>
      <c r="AD91" s="2">
        <f>AD31*'1-8'!$H$8</f>
        <v>0</v>
      </c>
      <c r="AE91" s="28">
        <f t="shared" si="7"/>
        <v>44875503.131986097</v>
      </c>
    </row>
    <row r="92" spans="1:31" x14ac:dyDescent="0.2">
      <c r="A92" t="s">
        <v>43</v>
      </c>
      <c r="B92" s="27" t="s">
        <v>120</v>
      </c>
      <c r="C92" s="27" t="s">
        <v>97</v>
      </c>
      <c r="D92" s="2">
        <f>D32*'1-8'!$H$8</f>
        <v>539251.18635802902</v>
      </c>
      <c r="E92" s="2">
        <f>E32*'1-8'!$H$8</f>
        <v>0</v>
      </c>
      <c r="F92" s="2">
        <f>F32*'1-8'!$H$8</f>
        <v>0</v>
      </c>
      <c r="G92" s="2">
        <f>G32*'1-8'!$H$8</f>
        <v>0</v>
      </c>
      <c r="H92" s="2">
        <f>H32*'1-8'!$H$8</f>
        <v>0</v>
      </c>
      <c r="I92" s="2">
        <f>I32*'1-8'!$H$8</f>
        <v>0</v>
      </c>
      <c r="J92" s="2">
        <f>J32*'1-8'!$H$8</f>
        <v>0</v>
      </c>
      <c r="K92" s="2">
        <f>K32*'1-8'!$H$8</f>
        <v>0</v>
      </c>
      <c r="L92" s="2">
        <f>L32*'1-8'!$H$8</f>
        <v>0</v>
      </c>
      <c r="M92" s="2">
        <f>M32*'1-8'!$H$8</f>
        <v>0</v>
      </c>
      <c r="N92" s="2">
        <f>N32*'1-8'!$H$8</f>
        <v>0</v>
      </c>
      <c r="O92" s="2">
        <f>O32*'1-8'!$H$8</f>
        <v>0</v>
      </c>
      <c r="P92" s="2">
        <f>P32*'1-8'!$H$8</f>
        <v>0</v>
      </c>
      <c r="Q92" s="2">
        <f>Q32*'1-8'!$H$8</f>
        <v>0</v>
      </c>
      <c r="R92" s="2">
        <f>R32*'1-8'!$H$8</f>
        <v>0</v>
      </c>
      <c r="S92" s="2">
        <f>S32*'1-8'!$H$8</f>
        <v>0</v>
      </c>
      <c r="T92" s="2">
        <f>T32*'1-8'!$H$8</f>
        <v>0</v>
      </c>
      <c r="U92" s="2">
        <f>U32*'1-8'!$H$8</f>
        <v>0</v>
      </c>
      <c r="V92" s="2">
        <f>V32*'1-8'!$H$8</f>
        <v>0</v>
      </c>
      <c r="W92" s="2">
        <f>W32*'1-8'!$H$8</f>
        <v>0</v>
      </c>
      <c r="X92" s="28">
        <f t="shared" si="6"/>
        <v>539251.18635802902</v>
      </c>
      <c r="Y92" s="35"/>
      <c r="Z92" s="2">
        <f>Z32*'1-8'!$H$8</f>
        <v>0</v>
      </c>
      <c r="AA92" s="2">
        <f>AA32*'1-8'!$H$8</f>
        <v>0</v>
      </c>
      <c r="AB92" s="2">
        <f>AB32*'1-8'!$H$8</f>
        <v>0</v>
      </c>
      <c r="AC92" s="2">
        <f>AC32*'1-8'!$H$8</f>
        <v>0</v>
      </c>
      <c r="AD92" s="2">
        <f>AD32*'1-8'!$H$8</f>
        <v>0</v>
      </c>
      <c r="AE92" s="28">
        <f t="shared" si="7"/>
        <v>539251.18635802902</v>
      </c>
    </row>
    <row r="93" spans="1:31" x14ac:dyDescent="0.2">
      <c r="A93" t="s">
        <v>43</v>
      </c>
      <c r="B93" s="27" t="s">
        <v>119</v>
      </c>
      <c r="C93" s="27" t="s">
        <v>97</v>
      </c>
      <c r="D93" s="2">
        <f>D33*'1-8'!$H$8</f>
        <v>7374258.3722540094</v>
      </c>
      <c r="E93" s="2">
        <f>E33*'1-8'!$H$8</f>
        <v>0</v>
      </c>
      <c r="F93" s="2">
        <f>F33*'1-8'!$H$8</f>
        <v>0</v>
      </c>
      <c r="G93" s="2">
        <f>G33*'1-8'!$H$8</f>
        <v>0</v>
      </c>
      <c r="H93" s="2">
        <f>H33*'1-8'!$H$8</f>
        <v>0</v>
      </c>
      <c r="I93" s="2">
        <f>I33*'1-8'!$H$8</f>
        <v>0</v>
      </c>
      <c r="J93" s="2">
        <f>J33*'1-8'!$H$8</f>
        <v>0</v>
      </c>
      <c r="K93" s="2">
        <f>K33*'1-8'!$H$8</f>
        <v>0</v>
      </c>
      <c r="L93" s="2">
        <f>L33*'1-8'!$H$8</f>
        <v>0</v>
      </c>
      <c r="M93" s="2">
        <f>M33*'1-8'!$H$8</f>
        <v>0</v>
      </c>
      <c r="N93" s="2">
        <f>N33*'1-8'!$H$8</f>
        <v>0</v>
      </c>
      <c r="O93" s="2">
        <f>O33*'1-8'!$H$8</f>
        <v>0</v>
      </c>
      <c r="P93" s="2">
        <f>P33*'1-8'!$H$8</f>
        <v>0</v>
      </c>
      <c r="Q93" s="2">
        <f>Q33*'1-8'!$H$8</f>
        <v>0</v>
      </c>
      <c r="R93" s="2">
        <f>R33*'1-8'!$H$8</f>
        <v>0</v>
      </c>
      <c r="S93" s="2">
        <f>S33*'1-8'!$H$8</f>
        <v>271961.98489055113</v>
      </c>
      <c r="T93" s="2">
        <f>T33*'1-8'!$H$8</f>
        <v>0</v>
      </c>
      <c r="U93" s="2">
        <f>U33*'1-8'!$H$8</f>
        <v>0</v>
      </c>
      <c r="V93" s="2">
        <f>V33*'1-8'!$H$8</f>
        <v>0</v>
      </c>
      <c r="W93" s="2">
        <f>W33*'1-8'!$H$8</f>
        <v>0</v>
      </c>
      <c r="X93" s="28">
        <f t="shared" si="6"/>
        <v>7646220.3571445607</v>
      </c>
      <c r="Y93" s="35"/>
      <c r="Z93" s="2">
        <f>Z33*'1-8'!$H$8</f>
        <v>0</v>
      </c>
      <c r="AA93" s="2">
        <f>AA33*'1-8'!$H$8</f>
        <v>0</v>
      </c>
      <c r="AB93" s="2">
        <f>AB33*'1-8'!$H$8</f>
        <v>0</v>
      </c>
      <c r="AC93" s="2">
        <f>AC33*'1-8'!$H$8</f>
        <v>0</v>
      </c>
      <c r="AD93" s="2">
        <f>AD33*'1-8'!$H$8</f>
        <v>0</v>
      </c>
      <c r="AE93" s="28">
        <f t="shared" si="7"/>
        <v>7646220.3571445607</v>
      </c>
    </row>
    <row r="94" spans="1:31" x14ac:dyDescent="0.2">
      <c r="A94" t="s">
        <v>43</v>
      </c>
      <c r="B94" s="27" t="s">
        <v>118</v>
      </c>
      <c r="C94" s="27" t="s">
        <v>97</v>
      </c>
      <c r="D94" s="2">
        <f>D34*'1-8'!$H$8</f>
        <v>4664907.7289257441</v>
      </c>
      <c r="E94" s="2">
        <f>E34*'1-8'!$H$8</f>
        <v>0</v>
      </c>
      <c r="F94" s="2">
        <f>F34*'1-8'!$H$8</f>
        <v>0</v>
      </c>
      <c r="G94" s="2">
        <f>G34*'1-8'!$H$8</f>
        <v>0</v>
      </c>
      <c r="H94" s="2">
        <f>H34*'1-8'!$H$8</f>
        <v>0</v>
      </c>
      <c r="I94" s="2">
        <f>I34*'1-8'!$H$8</f>
        <v>0</v>
      </c>
      <c r="J94" s="2">
        <f>J34*'1-8'!$H$8</f>
        <v>0</v>
      </c>
      <c r="K94" s="2">
        <f>K34*'1-8'!$H$8</f>
        <v>0</v>
      </c>
      <c r="L94" s="2">
        <f>L34*'1-8'!$H$8</f>
        <v>0</v>
      </c>
      <c r="M94" s="2">
        <f>M34*'1-8'!$H$8</f>
        <v>0</v>
      </c>
      <c r="N94" s="2">
        <f>N34*'1-8'!$H$8</f>
        <v>0</v>
      </c>
      <c r="O94" s="2">
        <f>O34*'1-8'!$H$8</f>
        <v>0</v>
      </c>
      <c r="P94" s="2">
        <f>P34*'1-8'!$H$8</f>
        <v>0</v>
      </c>
      <c r="Q94" s="2">
        <f>Q34*'1-8'!$H$8</f>
        <v>0</v>
      </c>
      <c r="R94" s="2">
        <f>R34*'1-8'!$H$8</f>
        <v>0</v>
      </c>
      <c r="S94" s="2">
        <f>S34*'1-8'!$H$8</f>
        <v>575274.76780548005</v>
      </c>
      <c r="T94" s="2">
        <f>T34*'1-8'!$H$8</f>
        <v>0</v>
      </c>
      <c r="U94" s="2">
        <f>U34*'1-8'!$H$8</f>
        <v>0</v>
      </c>
      <c r="V94" s="2">
        <f>V34*'1-8'!$H$8</f>
        <v>0</v>
      </c>
      <c r="W94" s="2">
        <f>W34*'1-8'!$H$8</f>
        <v>0</v>
      </c>
      <c r="X94" s="28">
        <f t="shared" si="6"/>
        <v>5240182.4967312245</v>
      </c>
      <c r="Y94" s="35"/>
      <c r="Z94" s="2">
        <f>Z34*'1-8'!$H$8</f>
        <v>0</v>
      </c>
      <c r="AA94" s="2">
        <f>AA34*'1-8'!$H$8</f>
        <v>0</v>
      </c>
      <c r="AB94" s="2">
        <f>AB34*'1-8'!$H$8</f>
        <v>0</v>
      </c>
      <c r="AC94" s="2">
        <f>AC34*'1-8'!$H$8</f>
        <v>0</v>
      </c>
      <c r="AD94" s="2">
        <f>AD34*'1-8'!$H$8</f>
        <v>0</v>
      </c>
      <c r="AE94" s="28">
        <f t="shared" si="7"/>
        <v>5240182.4967312245</v>
      </c>
    </row>
    <row r="95" spans="1:31" x14ac:dyDescent="0.2">
      <c r="A95" t="s">
        <v>43</v>
      </c>
      <c r="B95" s="27" t="s">
        <v>117</v>
      </c>
      <c r="C95" s="27" t="s">
        <v>97</v>
      </c>
      <c r="D95" s="2">
        <f>D35*'1-8'!$H$8</f>
        <v>524111.14092836465</v>
      </c>
      <c r="E95" s="2">
        <f>E35*'1-8'!$H$8</f>
        <v>0</v>
      </c>
      <c r="F95" s="2">
        <f>F35*'1-8'!$H$8</f>
        <v>0</v>
      </c>
      <c r="G95" s="2">
        <f>G35*'1-8'!$H$8</f>
        <v>0</v>
      </c>
      <c r="H95" s="2">
        <f>H35*'1-8'!$H$8</f>
        <v>0</v>
      </c>
      <c r="I95" s="2">
        <f>I35*'1-8'!$H$8</f>
        <v>0</v>
      </c>
      <c r="J95" s="2">
        <f>J35*'1-8'!$H$8</f>
        <v>0</v>
      </c>
      <c r="K95" s="2">
        <f>K35*'1-8'!$H$8</f>
        <v>0</v>
      </c>
      <c r="L95" s="2">
        <f>L35*'1-8'!$H$8</f>
        <v>0</v>
      </c>
      <c r="M95" s="2">
        <f>M35*'1-8'!$H$8</f>
        <v>0</v>
      </c>
      <c r="N95" s="2">
        <f>N35*'1-8'!$H$8</f>
        <v>0</v>
      </c>
      <c r="O95" s="2">
        <f>O35*'1-8'!$H$8</f>
        <v>0</v>
      </c>
      <c r="P95" s="2">
        <f>P35*'1-8'!$H$8</f>
        <v>0</v>
      </c>
      <c r="Q95" s="2">
        <f>Q35*'1-8'!$H$8</f>
        <v>0</v>
      </c>
      <c r="R95" s="2">
        <f>R35*'1-8'!$H$8</f>
        <v>0</v>
      </c>
      <c r="S95" s="2">
        <f>S35*'1-8'!$H$8</f>
        <v>-41180.424743337164</v>
      </c>
      <c r="T95" s="2">
        <f>T35*'1-8'!$H$8</f>
        <v>0</v>
      </c>
      <c r="U95" s="2">
        <f>U35*'1-8'!$H$8</f>
        <v>0</v>
      </c>
      <c r="V95" s="2">
        <f>V35*'1-8'!$H$8</f>
        <v>0</v>
      </c>
      <c r="W95" s="2">
        <f>W35*'1-8'!$H$8</f>
        <v>0</v>
      </c>
      <c r="X95" s="28">
        <f t="shared" si="6"/>
        <v>482930.7161850275</v>
      </c>
      <c r="Y95" s="35"/>
      <c r="Z95" s="2">
        <f>Z35*'1-8'!$H$8</f>
        <v>0</v>
      </c>
      <c r="AA95" s="2">
        <f>AA35*'1-8'!$H$8</f>
        <v>0</v>
      </c>
      <c r="AB95" s="2">
        <f>AB35*'1-8'!$H$8</f>
        <v>0</v>
      </c>
      <c r="AC95" s="2">
        <f>AC35*'1-8'!$H$8</f>
        <v>0</v>
      </c>
      <c r="AD95" s="2">
        <f>AD35*'1-8'!$H$8</f>
        <v>0</v>
      </c>
      <c r="AE95" s="28">
        <f t="shared" si="7"/>
        <v>482930.7161850275</v>
      </c>
    </row>
    <row r="96" spans="1:31" x14ac:dyDescent="0.2">
      <c r="A96" t="s">
        <v>43</v>
      </c>
      <c r="B96" s="27" t="s">
        <v>116</v>
      </c>
      <c r="C96" s="27" t="s">
        <v>97</v>
      </c>
      <c r="D96" s="2">
        <f>D36*'1-8'!$H$8</f>
        <v>16624.099699717983</v>
      </c>
      <c r="E96" s="2">
        <f>E36*'1-8'!$H$8</f>
        <v>0</v>
      </c>
      <c r="F96" s="2">
        <f>F36*'1-8'!$H$8</f>
        <v>0</v>
      </c>
      <c r="G96" s="2">
        <f>G36*'1-8'!$H$8</f>
        <v>0</v>
      </c>
      <c r="H96" s="2">
        <f>H36*'1-8'!$H$8</f>
        <v>0</v>
      </c>
      <c r="I96" s="2">
        <f>I36*'1-8'!$H$8</f>
        <v>0</v>
      </c>
      <c r="J96" s="2">
        <f>J36*'1-8'!$H$8</f>
        <v>0</v>
      </c>
      <c r="K96" s="2">
        <f>K36*'1-8'!$H$8</f>
        <v>0</v>
      </c>
      <c r="L96" s="2">
        <f>L36*'1-8'!$H$8</f>
        <v>0</v>
      </c>
      <c r="M96" s="2">
        <f>M36*'1-8'!$H$8</f>
        <v>0</v>
      </c>
      <c r="N96" s="2">
        <f>N36*'1-8'!$H$8</f>
        <v>0</v>
      </c>
      <c r="O96" s="2">
        <f>O36*'1-8'!$H$8</f>
        <v>0</v>
      </c>
      <c r="P96" s="2">
        <f>P36*'1-8'!$H$8</f>
        <v>0</v>
      </c>
      <c r="Q96" s="2">
        <f>Q36*'1-8'!$H$8</f>
        <v>0</v>
      </c>
      <c r="R96" s="2">
        <f>R36*'1-8'!$H$8</f>
        <v>0</v>
      </c>
      <c r="S96" s="2">
        <f>S36*'1-8'!$H$8</f>
        <v>-1166.5740033097609</v>
      </c>
      <c r="T96" s="2">
        <f>T36*'1-8'!$H$8</f>
        <v>0</v>
      </c>
      <c r="U96" s="2">
        <f>U36*'1-8'!$H$8</f>
        <v>0</v>
      </c>
      <c r="V96" s="2">
        <f>V36*'1-8'!$H$8</f>
        <v>0</v>
      </c>
      <c r="W96" s="2">
        <f>W36*'1-8'!$H$8</f>
        <v>0</v>
      </c>
      <c r="X96" s="28">
        <f t="shared" si="6"/>
        <v>15457.525696408222</v>
      </c>
      <c r="Y96" s="35"/>
      <c r="Z96" s="2">
        <f>Z36*'1-8'!$H$8</f>
        <v>0</v>
      </c>
      <c r="AA96" s="2">
        <f>AA36*'1-8'!$H$8</f>
        <v>0</v>
      </c>
      <c r="AB96" s="2">
        <f>AB36*'1-8'!$H$8</f>
        <v>0</v>
      </c>
      <c r="AC96" s="2">
        <f>AC36*'1-8'!$H$8</f>
        <v>0</v>
      </c>
      <c r="AD96" s="2">
        <f>AD36*'1-8'!$H$8</f>
        <v>0</v>
      </c>
      <c r="AE96" s="28">
        <f t="shared" si="7"/>
        <v>15457.525696408222</v>
      </c>
    </row>
    <row r="97" spans="1:31" x14ac:dyDescent="0.2">
      <c r="A97" t="s">
        <v>43</v>
      </c>
      <c r="B97" s="27" t="s">
        <v>115</v>
      </c>
      <c r="C97" s="27" t="s">
        <v>97</v>
      </c>
      <c r="D97" s="2">
        <f>D37*'1-8'!$H$8</f>
        <v>134321.81761972149</v>
      </c>
      <c r="E97" s="2">
        <f>E37*'1-8'!$H$8</f>
        <v>0</v>
      </c>
      <c r="F97" s="2">
        <f>F37*'1-8'!$H$8</f>
        <v>0</v>
      </c>
      <c r="G97" s="2">
        <f>G37*'1-8'!$H$8</f>
        <v>0</v>
      </c>
      <c r="H97" s="2">
        <f>H37*'1-8'!$H$8</f>
        <v>0</v>
      </c>
      <c r="I97" s="2">
        <f>I37*'1-8'!$H$8</f>
        <v>0</v>
      </c>
      <c r="J97" s="2">
        <f>J37*'1-8'!$H$8</f>
        <v>0</v>
      </c>
      <c r="K97" s="2">
        <f>K37*'1-8'!$H$8</f>
        <v>0</v>
      </c>
      <c r="L97" s="2">
        <f>L37*'1-8'!$H$8</f>
        <v>0</v>
      </c>
      <c r="M97" s="2">
        <f>M37*'1-8'!$H$8</f>
        <v>0</v>
      </c>
      <c r="N97" s="2">
        <f>N37*'1-8'!$H$8</f>
        <v>0</v>
      </c>
      <c r="O97" s="2">
        <f>O37*'1-8'!$H$8</f>
        <v>0</v>
      </c>
      <c r="P97" s="2">
        <f>P37*'1-8'!$H$8</f>
        <v>0</v>
      </c>
      <c r="Q97" s="2">
        <f>Q37*'1-8'!$H$8</f>
        <v>0</v>
      </c>
      <c r="R97" s="2">
        <f>R37*'1-8'!$H$8</f>
        <v>0</v>
      </c>
      <c r="S97" s="2">
        <f>S37*'1-8'!$H$8</f>
        <v>-4356.5658943877161</v>
      </c>
      <c r="T97" s="2">
        <f>T37*'1-8'!$H$8</f>
        <v>0</v>
      </c>
      <c r="U97" s="2">
        <f>U37*'1-8'!$H$8</f>
        <v>0</v>
      </c>
      <c r="V97" s="2">
        <f>V37*'1-8'!$H$8</f>
        <v>0</v>
      </c>
      <c r="W97" s="2">
        <f>W37*'1-8'!$H$8</f>
        <v>0</v>
      </c>
      <c r="X97" s="28">
        <f t="shared" si="6"/>
        <v>129965.25172533377</v>
      </c>
      <c r="Y97" s="35"/>
      <c r="Z97" s="2">
        <f>Z37*'1-8'!$H$8</f>
        <v>0</v>
      </c>
      <c r="AA97" s="2">
        <f>AA37*'1-8'!$H$8</f>
        <v>0</v>
      </c>
      <c r="AB97" s="2">
        <f>AB37*'1-8'!$H$8</f>
        <v>0</v>
      </c>
      <c r="AC97" s="2">
        <f>AC37*'1-8'!$H$8</f>
        <v>0</v>
      </c>
      <c r="AD97" s="2">
        <f>AD37*'1-8'!$H$8</f>
        <v>0</v>
      </c>
      <c r="AE97" s="28">
        <f t="shared" si="7"/>
        <v>129965.25172533377</v>
      </c>
    </row>
    <row r="98" spans="1:31" x14ac:dyDescent="0.2">
      <c r="A98" t="s">
        <v>43</v>
      </c>
      <c r="B98" s="27" t="s">
        <v>114</v>
      </c>
      <c r="C98" s="27" t="s">
        <v>97</v>
      </c>
      <c r="D98" s="2">
        <f>D38*'1-8'!$H$8</f>
        <v>361721.09594157356</v>
      </c>
      <c r="E98" s="2">
        <f>E38*'1-8'!$H$8</f>
        <v>0</v>
      </c>
      <c r="F98" s="2">
        <f>F38*'1-8'!$H$8</f>
        <v>0</v>
      </c>
      <c r="G98" s="2">
        <f>G38*'1-8'!$H$8</f>
        <v>0</v>
      </c>
      <c r="H98" s="2">
        <f>H38*'1-8'!$H$8</f>
        <v>0</v>
      </c>
      <c r="I98" s="2">
        <f>I38*'1-8'!$H$8</f>
        <v>0</v>
      </c>
      <c r="J98" s="2">
        <f>J38*'1-8'!$H$8</f>
        <v>0</v>
      </c>
      <c r="K98" s="2">
        <f>K38*'1-8'!$H$8</f>
        <v>0</v>
      </c>
      <c r="L98" s="2">
        <f>L38*'1-8'!$H$8</f>
        <v>0</v>
      </c>
      <c r="M98" s="2">
        <f>M38*'1-8'!$H$8</f>
        <v>0</v>
      </c>
      <c r="N98" s="2">
        <f>N38*'1-8'!$H$8</f>
        <v>0</v>
      </c>
      <c r="O98" s="2">
        <f>O38*'1-8'!$H$8</f>
        <v>0</v>
      </c>
      <c r="P98" s="2">
        <f>P38*'1-8'!$H$8</f>
        <v>0</v>
      </c>
      <c r="Q98" s="2">
        <f>Q38*'1-8'!$H$8</f>
        <v>0</v>
      </c>
      <c r="R98" s="2">
        <f>R38*'1-8'!$H$8</f>
        <v>0</v>
      </c>
      <c r="S98" s="2">
        <f>S38*'1-8'!$H$8</f>
        <v>3634.9309140637256</v>
      </c>
      <c r="T98" s="2">
        <f>T38*'1-8'!$H$8</f>
        <v>0</v>
      </c>
      <c r="U98" s="2">
        <f>U38*'1-8'!$H$8</f>
        <v>0</v>
      </c>
      <c r="V98" s="2">
        <f>V38*'1-8'!$H$8</f>
        <v>0</v>
      </c>
      <c r="W98" s="2">
        <f>W38*'1-8'!$H$8</f>
        <v>0</v>
      </c>
      <c r="X98" s="28">
        <f t="shared" ref="X98:X117" si="8">SUM(D98:W98)</f>
        <v>365356.02685563726</v>
      </c>
      <c r="Y98" s="35"/>
      <c r="Z98" s="2">
        <f>Z38*'1-8'!$H$8</f>
        <v>0</v>
      </c>
      <c r="AA98" s="2">
        <f>AA38*'1-8'!$H$8</f>
        <v>0</v>
      </c>
      <c r="AB98" s="2">
        <f>AB38*'1-8'!$H$8</f>
        <v>0</v>
      </c>
      <c r="AC98" s="2">
        <f>AC38*'1-8'!$H$8</f>
        <v>0</v>
      </c>
      <c r="AD98" s="2">
        <f>AD38*'1-8'!$H$8</f>
        <v>0</v>
      </c>
      <c r="AE98" s="28">
        <f t="shared" ref="AE98:AE117" si="9">SUM(Z98:AD98,X98)</f>
        <v>365356.02685563726</v>
      </c>
    </row>
    <row r="99" spans="1:31" x14ac:dyDescent="0.2">
      <c r="A99" t="s">
        <v>43</v>
      </c>
      <c r="B99" s="27" t="s">
        <v>113</v>
      </c>
      <c r="C99" s="27" t="s">
        <v>97</v>
      </c>
      <c r="D99" s="2">
        <f>D39*'1-8'!$H$8</f>
        <v>443834.6868791951</v>
      </c>
      <c r="E99" s="2">
        <f>E39*'1-8'!$H$8</f>
        <v>0</v>
      </c>
      <c r="F99" s="2">
        <f>F39*'1-8'!$H$8</f>
        <v>0</v>
      </c>
      <c r="G99" s="2">
        <f>G39*'1-8'!$H$8</f>
        <v>0</v>
      </c>
      <c r="H99" s="2">
        <f>H39*'1-8'!$H$8</f>
        <v>0</v>
      </c>
      <c r="I99" s="2">
        <f>I39*'1-8'!$H$8</f>
        <v>0</v>
      </c>
      <c r="J99" s="2">
        <f>J39*'1-8'!$H$8</f>
        <v>0</v>
      </c>
      <c r="K99" s="2">
        <f>K39*'1-8'!$H$8</f>
        <v>0</v>
      </c>
      <c r="L99" s="2">
        <f>L39*'1-8'!$H$8</f>
        <v>0</v>
      </c>
      <c r="M99" s="2">
        <f>M39*'1-8'!$H$8</f>
        <v>0</v>
      </c>
      <c r="N99" s="2">
        <f>N39*'1-8'!$H$8</f>
        <v>0</v>
      </c>
      <c r="O99" s="2">
        <f>O39*'1-8'!$H$8</f>
        <v>0</v>
      </c>
      <c r="P99" s="2">
        <f>P39*'1-8'!$H$8</f>
        <v>0</v>
      </c>
      <c r="Q99" s="2">
        <f>Q39*'1-8'!$H$8</f>
        <v>0</v>
      </c>
      <c r="R99" s="2">
        <f>R39*'1-8'!$H$8</f>
        <v>0</v>
      </c>
      <c r="S99" s="2">
        <f>S39*'1-8'!$H$8</f>
        <v>-141199.215296607</v>
      </c>
      <c r="T99" s="2">
        <f>T39*'1-8'!$H$8</f>
        <v>0</v>
      </c>
      <c r="U99" s="2">
        <f>U39*'1-8'!$H$8</f>
        <v>0</v>
      </c>
      <c r="V99" s="2">
        <f>V39*'1-8'!$H$8</f>
        <v>0</v>
      </c>
      <c r="W99" s="2">
        <f>W39*'1-8'!$H$8</f>
        <v>0</v>
      </c>
      <c r="X99" s="28">
        <f t="shared" si="8"/>
        <v>302635.4715825881</v>
      </c>
      <c r="Y99" s="35"/>
      <c r="Z99" s="2">
        <f>Z39*'1-8'!$H$8</f>
        <v>0</v>
      </c>
      <c r="AA99" s="2">
        <f>AA39*'1-8'!$H$8</f>
        <v>0</v>
      </c>
      <c r="AB99" s="2">
        <f>AB39*'1-8'!$H$8</f>
        <v>0</v>
      </c>
      <c r="AC99" s="2">
        <f>AC39*'1-8'!$H$8</f>
        <v>0</v>
      </c>
      <c r="AD99" s="2">
        <f>AD39*'1-8'!$H$8</f>
        <v>0</v>
      </c>
      <c r="AE99" s="28">
        <f t="shared" si="9"/>
        <v>302635.4715825881</v>
      </c>
    </row>
    <row r="100" spans="1:31" x14ac:dyDescent="0.2">
      <c r="A100" t="s">
        <v>43</v>
      </c>
      <c r="B100" s="27" t="s">
        <v>112</v>
      </c>
      <c r="C100" s="27" t="s">
        <v>97</v>
      </c>
      <c r="D100" s="2">
        <f>D40*'1-8'!$H$8</f>
        <v>6591543.8618929069</v>
      </c>
      <c r="E100" s="2">
        <f>E40*'1-8'!$H$8</f>
        <v>0</v>
      </c>
      <c r="F100" s="2">
        <f>F40*'1-8'!$H$8</f>
        <v>0</v>
      </c>
      <c r="G100" s="2">
        <f>G40*'1-8'!$H$8</f>
        <v>0</v>
      </c>
      <c r="H100" s="2">
        <f>H40*'1-8'!$H$8</f>
        <v>0</v>
      </c>
      <c r="I100" s="2">
        <f>I40*'1-8'!$H$8</f>
        <v>0</v>
      </c>
      <c r="J100" s="2">
        <f>J40*'1-8'!$H$8</f>
        <v>0</v>
      </c>
      <c r="K100" s="2">
        <f>K40*'1-8'!$H$8</f>
        <v>0</v>
      </c>
      <c r="L100" s="2">
        <f>L40*'1-8'!$H$8</f>
        <v>0</v>
      </c>
      <c r="M100" s="2">
        <f>M40*'1-8'!$H$8</f>
        <v>0</v>
      </c>
      <c r="N100" s="2">
        <f>N40*'1-8'!$H$8</f>
        <v>0</v>
      </c>
      <c r="O100" s="2">
        <f>O40*'1-8'!$H$8</f>
        <v>0</v>
      </c>
      <c r="P100" s="2">
        <f>P40*'1-8'!$H$8</f>
        <v>0</v>
      </c>
      <c r="Q100" s="2">
        <f>Q40*'1-8'!$H$8</f>
        <v>0</v>
      </c>
      <c r="R100" s="2">
        <f>R40*'1-8'!$H$8</f>
        <v>0</v>
      </c>
      <c r="S100" s="2">
        <f>S40*'1-8'!$H$8</f>
        <v>54243.993614491614</v>
      </c>
      <c r="T100" s="2">
        <f>T40*'1-8'!$H$8</f>
        <v>1248963.9240983839</v>
      </c>
      <c r="U100" s="2">
        <f>U40*'1-8'!$H$8</f>
        <v>0</v>
      </c>
      <c r="V100" s="2">
        <f>V40*'1-8'!$H$8</f>
        <v>0</v>
      </c>
      <c r="W100" s="2">
        <f>W40*'1-8'!$H$8</f>
        <v>0</v>
      </c>
      <c r="X100" s="28">
        <f t="shared" si="8"/>
        <v>7894751.7796057826</v>
      </c>
      <c r="Y100" s="35"/>
      <c r="Z100" s="2">
        <f>Z40*'1-8'!$H$8</f>
        <v>0</v>
      </c>
      <c r="AA100" s="2">
        <f>AA40*'1-8'!$H$8</f>
        <v>815035.96433558653</v>
      </c>
      <c r="AB100" s="2">
        <f>AB40*'1-8'!$H$8</f>
        <v>0</v>
      </c>
      <c r="AC100" s="2">
        <f>AC40*'1-8'!$H$8</f>
        <v>0</v>
      </c>
      <c r="AD100" s="2">
        <f>AD40*'1-8'!$H$8</f>
        <v>0</v>
      </c>
      <c r="AE100" s="28">
        <f t="shared" si="9"/>
        <v>8709787.7439413685</v>
      </c>
    </row>
    <row r="101" spans="1:31" x14ac:dyDescent="0.2">
      <c r="A101" t="s">
        <v>43</v>
      </c>
      <c r="B101" s="27" t="s">
        <v>111</v>
      </c>
      <c r="C101" s="27" t="s">
        <v>97</v>
      </c>
      <c r="D101" s="2">
        <f>D41*'1-8'!$H$8</f>
        <v>155124.0987475577</v>
      </c>
      <c r="E101" s="2">
        <f>E41*'1-8'!$H$8</f>
        <v>0</v>
      </c>
      <c r="F101" s="2">
        <f>F41*'1-8'!$H$8</f>
        <v>0</v>
      </c>
      <c r="G101" s="2">
        <f>G41*'1-8'!$H$8</f>
        <v>0</v>
      </c>
      <c r="H101" s="2">
        <f>H41*'1-8'!$H$8</f>
        <v>0</v>
      </c>
      <c r="I101" s="2">
        <f>I41*'1-8'!$H$8</f>
        <v>0</v>
      </c>
      <c r="J101" s="2">
        <f>J41*'1-8'!$H$8</f>
        <v>0</v>
      </c>
      <c r="K101" s="2">
        <f>K41*'1-8'!$H$8</f>
        <v>0</v>
      </c>
      <c r="L101" s="2">
        <f>L41*'1-8'!$H$8</f>
        <v>0</v>
      </c>
      <c r="M101" s="2">
        <f>M41*'1-8'!$H$8</f>
        <v>0</v>
      </c>
      <c r="N101" s="2">
        <f>N41*'1-8'!$H$8</f>
        <v>0</v>
      </c>
      <c r="O101" s="2">
        <f>O41*'1-8'!$H$8</f>
        <v>0</v>
      </c>
      <c r="P101" s="2">
        <f>P41*'1-8'!$H$8</f>
        <v>0</v>
      </c>
      <c r="Q101" s="2">
        <f>Q41*'1-8'!$H$8</f>
        <v>0</v>
      </c>
      <c r="R101" s="2">
        <f>R41*'1-8'!$H$8</f>
        <v>0</v>
      </c>
      <c r="S101" s="2">
        <f>S41*'1-8'!$H$8</f>
        <v>-10483.959950749795</v>
      </c>
      <c r="T101" s="2">
        <f>T41*'1-8'!$H$8</f>
        <v>0</v>
      </c>
      <c r="U101" s="2">
        <f>U41*'1-8'!$H$8</f>
        <v>0</v>
      </c>
      <c r="V101" s="2">
        <f>V41*'1-8'!$H$8</f>
        <v>0</v>
      </c>
      <c r="W101" s="2">
        <f>W41*'1-8'!$H$8</f>
        <v>0</v>
      </c>
      <c r="X101" s="28">
        <f t="shared" si="8"/>
        <v>144640.13879680791</v>
      </c>
      <c r="Y101" s="35"/>
      <c r="Z101" s="2">
        <f>Z41*'1-8'!$H$8</f>
        <v>0</v>
      </c>
      <c r="AA101" s="2">
        <f>AA41*'1-8'!$H$8</f>
        <v>0</v>
      </c>
      <c r="AB101" s="2">
        <f>AB41*'1-8'!$H$8</f>
        <v>0</v>
      </c>
      <c r="AC101" s="2">
        <f>AC41*'1-8'!$H$8</f>
        <v>0</v>
      </c>
      <c r="AD101" s="2">
        <f>AD41*'1-8'!$H$8</f>
        <v>0</v>
      </c>
      <c r="AE101" s="28">
        <f t="shared" si="9"/>
        <v>144640.13879680791</v>
      </c>
    </row>
    <row r="102" spans="1:31" x14ac:dyDescent="0.2">
      <c r="A102" t="s">
        <v>15</v>
      </c>
      <c r="B102" s="27" t="s">
        <v>110</v>
      </c>
      <c r="C102" s="27" t="s">
        <v>97</v>
      </c>
      <c r="D102" s="2">
        <f>D42*'1-8'!$H$8</f>
        <v>-50182.448920393232</v>
      </c>
      <c r="E102" s="2">
        <f>E42*'1-8'!$H$8</f>
        <v>0</v>
      </c>
      <c r="F102" s="2">
        <f>F42*'1-8'!$H$8</f>
        <v>0</v>
      </c>
      <c r="G102" s="2">
        <f>G42*'1-8'!$H$8</f>
        <v>0</v>
      </c>
      <c r="H102" s="2">
        <f>H42*'1-8'!$H$8</f>
        <v>0</v>
      </c>
      <c r="I102" s="2">
        <f>I42*'1-8'!$H$8</f>
        <v>0</v>
      </c>
      <c r="J102" s="2">
        <f>J42*'1-8'!$H$8</f>
        <v>0</v>
      </c>
      <c r="K102" s="2">
        <f>K42*'1-8'!$H$8</f>
        <v>0</v>
      </c>
      <c r="L102" s="2">
        <f>L42*'1-8'!$H$8</f>
        <v>0</v>
      </c>
      <c r="M102" s="2">
        <f>M42*'1-8'!$H$8</f>
        <v>0</v>
      </c>
      <c r="N102" s="2">
        <f>N42*'1-8'!$H$8</f>
        <v>0</v>
      </c>
      <c r="O102" s="2">
        <f>O42*'1-8'!$H$8</f>
        <v>0</v>
      </c>
      <c r="P102" s="2">
        <f>P42*'1-8'!$H$8</f>
        <v>0</v>
      </c>
      <c r="Q102" s="2">
        <f>Q42*'1-8'!$H$8</f>
        <v>0</v>
      </c>
      <c r="R102" s="2">
        <f>R42*'1-8'!$H$8</f>
        <v>0</v>
      </c>
      <c r="S102" s="2">
        <f>S42*'1-8'!$H$8</f>
        <v>0</v>
      </c>
      <c r="T102" s="2">
        <f>T42*'1-8'!$H$8</f>
        <v>0</v>
      </c>
      <c r="U102" s="2">
        <f>U42*'1-8'!$H$8</f>
        <v>50182.448920393232</v>
      </c>
      <c r="V102" s="2">
        <f>V42*'1-8'!$H$8</f>
        <v>0</v>
      </c>
      <c r="W102" s="2">
        <f>W42*'1-8'!$H$8</f>
        <v>0</v>
      </c>
      <c r="X102" s="28">
        <f t="shared" si="8"/>
        <v>0</v>
      </c>
      <c r="Y102" s="35"/>
      <c r="Z102" s="2">
        <f>Z42*'1-8'!$H$8</f>
        <v>0</v>
      </c>
      <c r="AA102" s="2">
        <f>AA42*'1-8'!$H$8</f>
        <v>0</v>
      </c>
      <c r="AB102" s="2">
        <f>AB42*'1-8'!$H$8</f>
        <v>0</v>
      </c>
      <c r="AC102" s="2">
        <f>AC42*'1-8'!$H$8</f>
        <v>0</v>
      </c>
      <c r="AD102" s="2">
        <f>AD42*'1-8'!$H$8</f>
        <v>0</v>
      </c>
      <c r="AE102" s="28">
        <f t="shared" si="9"/>
        <v>0</v>
      </c>
    </row>
    <row r="103" spans="1:31" x14ac:dyDescent="0.2">
      <c r="A103" t="s">
        <v>15</v>
      </c>
      <c r="B103" s="27" t="s">
        <v>109</v>
      </c>
      <c r="C103" s="27" t="s">
        <v>97</v>
      </c>
      <c r="D103" s="2">
        <f>D43*'1-8'!$H$8</f>
        <v>-10145355.921741845</v>
      </c>
      <c r="E103" s="2">
        <f>E43*'1-8'!$H$8</f>
        <v>0</v>
      </c>
      <c r="F103" s="2">
        <f>F43*'1-8'!$H$8</f>
        <v>0</v>
      </c>
      <c r="G103" s="2">
        <f>G43*'1-8'!$H$8</f>
        <v>0</v>
      </c>
      <c r="H103" s="2">
        <f>H43*'1-8'!$H$8</f>
        <v>0</v>
      </c>
      <c r="I103" s="2">
        <f>I43*'1-8'!$H$8</f>
        <v>0</v>
      </c>
      <c r="J103" s="2">
        <f>J43*'1-8'!$H$8</f>
        <v>0</v>
      </c>
      <c r="K103" s="2">
        <f>K43*'1-8'!$H$8</f>
        <v>0</v>
      </c>
      <c r="L103" s="2">
        <f>L43*'1-8'!$H$8</f>
        <v>0</v>
      </c>
      <c r="M103" s="2">
        <f>M43*'1-8'!$H$8</f>
        <v>0</v>
      </c>
      <c r="N103" s="2">
        <f>N43*'1-8'!$H$8</f>
        <v>0</v>
      </c>
      <c r="O103" s="2">
        <f>O43*'1-8'!$H$8</f>
        <v>0</v>
      </c>
      <c r="P103" s="2">
        <f>P43*'1-8'!$H$8</f>
        <v>0</v>
      </c>
      <c r="Q103" s="2">
        <f>Q43*'1-8'!$H$8</f>
        <v>0</v>
      </c>
      <c r="R103" s="2">
        <f>R43*'1-8'!$H$8</f>
        <v>0</v>
      </c>
      <c r="S103" s="2">
        <f>S43*'1-8'!$H$8</f>
        <v>0</v>
      </c>
      <c r="T103" s="2">
        <f>T43*'1-8'!$H$8</f>
        <v>0</v>
      </c>
      <c r="U103" s="2">
        <f>U43*'1-8'!$H$8</f>
        <v>10145355.921741845</v>
      </c>
      <c r="V103" s="2">
        <f>V43*'1-8'!$H$8</f>
        <v>0</v>
      </c>
      <c r="W103" s="2">
        <f>W43*'1-8'!$H$8</f>
        <v>0</v>
      </c>
      <c r="X103" s="28">
        <f t="shared" si="8"/>
        <v>0</v>
      </c>
      <c r="Y103" s="35"/>
      <c r="Z103" s="2">
        <f>Z43*'1-8'!$H$8</f>
        <v>0</v>
      </c>
      <c r="AA103" s="2">
        <f>AA43*'1-8'!$H$8</f>
        <v>0</v>
      </c>
      <c r="AB103" s="2">
        <f>AB43*'1-8'!$H$8</f>
        <v>0</v>
      </c>
      <c r="AC103" s="2">
        <f>AC43*'1-8'!$H$8</f>
        <v>0</v>
      </c>
      <c r="AD103" s="2">
        <f>AD43*'1-8'!$H$8</f>
        <v>0</v>
      </c>
      <c r="AE103" s="28">
        <f t="shared" si="9"/>
        <v>0</v>
      </c>
    </row>
    <row r="104" spans="1:31" x14ac:dyDescent="0.2">
      <c r="A104" t="s">
        <v>15</v>
      </c>
      <c r="B104" s="27" t="s">
        <v>108</v>
      </c>
      <c r="C104" s="27" t="s">
        <v>97</v>
      </c>
      <c r="D104" s="2">
        <f>D44*'1-8'!$H$8</f>
        <v>-146512.90528303082</v>
      </c>
      <c r="E104" s="2">
        <f>E44*'1-8'!$H$8</f>
        <v>0</v>
      </c>
      <c r="F104" s="2">
        <f>F44*'1-8'!$H$8</f>
        <v>0</v>
      </c>
      <c r="G104" s="2">
        <f>G44*'1-8'!$H$8</f>
        <v>0</v>
      </c>
      <c r="H104" s="2">
        <f>H44*'1-8'!$H$8</f>
        <v>0</v>
      </c>
      <c r="I104" s="2">
        <f>I44*'1-8'!$H$8</f>
        <v>0</v>
      </c>
      <c r="J104" s="2">
        <f>J44*'1-8'!$H$8</f>
        <v>0</v>
      </c>
      <c r="K104" s="2">
        <f>K44*'1-8'!$H$8</f>
        <v>0</v>
      </c>
      <c r="L104" s="2">
        <f>L44*'1-8'!$H$8</f>
        <v>0</v>
      </c>
      <c r="M104" s="2">
        <f>M44*'1-8'!$H$8</f>
        <v>0</v>
      </c>
      <c r="N104" s="2">
        <f>N44*'1-8'!$H$8</f>
        <v>0</v>
      </c>
      <c r="O104" s="2">
        <f>O44*'1-8'!$H$8</f>
        <v>0</v>
      </c>
      <c r="P104" s="2">
        <f>P44*'1-8'!$H$8</f>
        <v>0</v>
      </c>
      <c r="Q104" s="2">
        <f>Q44*'1-8'!$H$8</f>
        <v>0</v>
      </c>
      <c r="R104" s="2">
        <f>R44*'1-8'!$H$8</f>
        <v>0</v>
      </c>
      <c r="S104" s="2">
        <f>S44*'1-8'!$H$8</f>
        <v>0</v>
      </c>
      <c r="T104" s="2">
        <f>T44*'1-8'!$H$8</f>
        <v>0</v>
      </c>
      <c r="U104" s="2">
        <f>U44*'1-8'!$H$8</f>
        <v>0</v>
      </c>
      <c r="V104" s="2">
        <f>V44*'1-8'!$H$8</f>
        <v>0</v>
      </c>
      <c r="W104" s="2">
        <f>W44*'1-8'!$H$8</f>
        <v>0</v>
      </c>
      <c r="X104" s="28">
        <f t="shared" si="8"/>
        <v>-146512.90528303082</v>
      </c>
      <c r="Y104" s="35"/>
      <c r="Z104" s="2">
        <f>Z44*'1-8'!$H$8</f>
        <v>0</v>
      </c>
      <c r="AA104" s="2">
        <f>AA44*'1-8'!$H$8</f>
        <v>0</v>
      </c>
      <c r="AB104" s="2">
        <f>AB44*'1-8'!$H$8</f>
        <v>0</v>
      </c>
      <c r="AC104" s="2">
        <f>AC44*'1-8'!$H$8</f>
        <v>0</v>
      </c>
      <c r="AD104" s="2">
        <f>AD44*'1-8'!$H$8</f>
        <v>0</v>
      </c>
      <c r="AE104" s="28">
        <f t="shared" si="9"/>
        <v>-146512.90528303082</v>
      </c>
    </row>
    <row r="105" spans="1:31" x14ac:dyDescent="0.2">
      <c r="A105" t="s">
        <v>24</v>
      </c>
      <c r="B105" s="27" t="s">
        <v>107</v>
      </c>
      <c r="C105" s="27" t="s">
        <v>97</v>
      </c>
      <c r="D105" s="2">
        <f>D45*'1-8'!$H$8</f>
        <v>-8381557.4349338366</v>
      </c>
      <c r="E105" s="2">
        <f>E45*'1-8'!$H$8</f>
        <v>0</v>
      </c>
      <c r="F105" s="2">
        <f>F45*'1-8'!$H$8</f>
        <v>0</v>
      </c>
      <c r="G105" s="2">
        <f>G45*'1-8'!$H$8</f>
        <v>0</v>
      </c>
      <c r="H105" s="2">
        <f>H45*'1-8'!$H$8</f>
        <v>0</v>
      </c>
      <c r="I105" s="2">
        <f>I45*'1-8'!$H$8</f>
        <v>0</v>
      </c>
      <c r="J105" s="2">
        <f>J45*'1-8'!$H$8</f>
        <v>0</v>
      </c>
      <c r="K105" s="2">
        <f>K45*'1-8'!$H$8</f>
        <v>0</v>
      </c>
      <c r="L105" s="2">
        <f>L45*'1-8'!$H$8</f>
        <v>0</v>
      </c>
      <c r="M105" s="2">
        <f>M45*'1-8'!$H$8</f>
        <v>0</v>
      </c>
      <c r="N105" s="2">
        <f>N45*'1-8'!$H$8</f>
        <v>0</v>
      </c>
      <c r="O105" s="2">
        <f>O45*'1-8'!$H$8</f>
        <v>-777551.6587181841</v>
      </c>
      <c r="P105" s="2">
        <f>P45*'1-8'!$H$8</f>
        <v>-257654.36370969511</v>
      </c>
      <c r="Q105" s="2">
        <f>Q45*'1-8'!$H$8</f>
        <v>0</v>
      </c>
      <c r="R105" s="2">
        <f>R45*'1-8'!$H$8</f>
        <v>0</v>
      </c>
      <c r="S105" s="2">
        <f>S45*'1-8'!$H$8</f>
        <v>0</v>
      </c>
      <c r="T105" s="2">
        <f>T45*'1-8'!$H$8</f>
        <v>0</v>
      </c>
      <c r="U105" s="2">
        <f>U45*'1-8'!$H$8</f>
        <v>0</v>
      </c>
      <c r="V105" s="2">
        <f>V45*'1-8'!$H$8</f>
        <v>0</v>
      </c>
      <c r="W105" s="2">
        <f>W45*'1-8'!$H$8</f>
        <v>0</v>
      </c>
      <c r="X105" s="28">
        <f t="shared" si="8"/>
        <v>-9416763.4573617168</v>
      </c>
      <c r="Y105" s="35"/>
      <c r="Z105" s="2">
        <f>Z45*'1-8'!$H$8</f>
        <v>0</v>
      </c>
      <c r="AA105" s="2">
        <f>AA45*'1-8'!$H$8</f>
        <v>0</v>
      </c>
      <c r="AB105" s="2">
        <f>AB45*'1-8'!$H$8</f>
        <v>0</v>
      </c>
      <c r="AC105" s="2">
        <f>AC45*'1-8'!$H$8</f>
        <v>-480191.10763133387</v>
      </c>
      <c r="AD105" s="2">
        <f>AD45*'1-8'!$H$8</f>
        <v>0</v>
      </c>
      <c r="AE105" s="28">
        <f t="shared" si="9"/>
        <v>-9896954.5649930499</v>
      </c>
    </row>
    <row r="106" spans="1:31" x14ac:dyDescent="0.2">
      <c r="A106" t="s">
        <v>22</v>
      </c>
      <c r="B106" s="27" t="s">
        <v>106</v>
      </c>
      <c r="C106" s="27" t="s">
        <v>97</v>
      </c>
      <c r="D106" s="2">
        <f>D46*'1-8'!$H$8</f>
        <v>-87069.688379444138</v>
      </c>
      <c r="E106" s="2">
        <f>E46*'1-8'!$H$8</f>
        <v>0</v>
      </c>
      <c r="F106" s="2">
        <f>F46*'1-8'!$H$8</f>
        <v>0</v>
      </c>
      <c r="G106" s="2">
        <f>G46*'1-8'!$H$8</f>
        <v>0</v>
      </c>
      <c r="H106" s="2">
        <f>H46*'1-8'!$H$8</f>
        <v>0</v>
      </c>
      <c r="I106" s="2">
        <f>I46*'1-8'!$H$8</f>
        <v>0</v>
      </c>
      <c r="J106" s="2">
        <f>J46*'1-8'!$H$8</f>
        <v>0</v>
      </c>
      <c r="K106" s="2">
        <f>K46*'1-8'!$H$8</f>
        <v>0</v>
      </c>
      <c r="L106" s="2">
        <f>L46*'1-8'!$H$8</f>
        <v>0</v>
      </c>
      <c r="M106" s="2">
        <f>M46*'1-8'!$H$8</f>
        <v>0</v>
      </c>
      <c r="N106" s="2">
        <f>N46*'1-8'!$H$8</f>
        <v>0</v>
      </c>
      <c r="O106" s="2">
        <f>O46*'1-8'!$H$8</f>
        <v>-15344.073215889166</v>
      </c>
      <c r="P106" s="2">
        <f>P46*'1-8'!$H$8</f>
        <v>-3836.0180973383972</v>
      </c>
      <c r="Q106" s="2">
        <f>Q46*'1-8'!$H$8</f>
        <v>0</v>
      </c>
      <c r="R106" s="2">
        <f>R46*'1-8'!$H$8</f>
        <v>0</v>
      </c>
      <c r="S106" s="2">
        <f>S46*'1-8'!$H$8</f>
        <v>0</v>
      </c>
      <c r="T106" s="2">
        <f>T46*'1-8'!$H$8</f>
        <v>0</v>
      </c>
      <c r="U106" s="2">
        <f>U46*'1-8'!$H$8</f>
        <v>0</v>
      </c>
      <c r="V106" s="2">
        <f>V46*'1-8'!$H$8</f>
        <v>0</v>
      </c>
      <c r="W106" s="2">
        <f>W46*'1-8'!$H$8</f>
        <v>0</v>
      </c>
      <c r="X106" s="28">
        <f t="shared" si="8"/>
        <v>-106249.7796926717</v>
      </c>
      <c r="Y106" s="35"/>
      <c r="Z106" s="2">
        <f>Z46*'1-8'!$H$8</f>
        <v>0</v>
      </c>
      <c r="AA106" s="2">
        <f>AA46*'1-8'!$H$8</f>
        <v>0</v>
      </c>
      <c r="AB106" s="2">
        <f>AB46*'1-8'!$H$8</f>
        <v>0</v>
      </c>
      <c r="AC106" s="2">
        <f>AC46*'1-8'!$H$8</f>
        <v>-7672.036607944583</v>
      </c>
      <c r="AD106" s="2">
        <f>AD46*'1-8'!$H$8</f>
        <v>0</v>
      </c>
      <c r="AE106" s="28">
        <f t="shared" si="9"/>
        <v>-113921.81630061628</v>
      </c>
    </row>
    <row r="107" spans="1:31" x14ac:dyDescent="0.2">
      <c r="A107" t="s">
        <v>22</v>
      </c>
      <c r="B107" s="27" t="s">
        <v>105</v>
      </c>
      <c r="C107" s="27" t="s">
        <v>97</v>
      </c>
      <c r="D107" s="2">
        <f>D47*'1-8'!$H$8</f>
        <v>-23129556.811293278</v>
      </c>
      <c r="E107" s="2">
        <f>E47*'1-8'!$H$8</f>
        <v>0</v>
      </c>
      <c r="F107" s="2">
        <f>F47*'1-8'!$H$8</f>
        <v>0</v>
      </c>
      <c r="G107" s="2">
        <f>G47*'1-8'!$H$8</f>
        <v>0</v>
      </c>
      <c r="H107" s="2">
        <f>H47*'1-8'!$H$8</f>
        <v>0</v>
      </c>
      <c r="I107" s="2">
        <f>I47*'1-8'!$H$8</f>
        <v>0</v>
      </c>
      <c r="J107" s="2">
        <f>J47*'1-8'!$H$8</f>
        <v>0</v>
      </c>
      <c r="K107" s="2">
        <f>K47*'1-8'!$H$8</f>
        <v>0</v>
      </c>
      <c r="L107" s="2">
        <f>L47*'1-8'!$H$8</f>
        <v>0</v>
      </c>
      <c r="M107" s="2">
        <f>M47*'1-8'!$H$8</f>
        <v>0</v>
      </c>
      <c r="N107" s="2">
        <f>N47*'1-8'!$H$8</f>
        <v>0</v>
      </c>
      <c r="O107" s="2">
        <f>O47*'1-8'!$H$8</f>
        <v>-4187920.8990968158</v>
      </c>
      <c r="P107" s="2">
        <f>P47*'1-8'!$H$8</f>
        <v>-698480.38503635174</v>
      </c>
      <c r="Q107" s="2">
        <f>Q47*'1-8'!$H$8</f>
        <v>0</v>
      </c>
      <c r="R107" s="2">
        <f>R47*'1-8'!$H$8</f>
        <v>0</v>
      </c>
      <c r="S107" s="2">
        <f>S47*'1-8'!$H$8</f>
        <v>0</v>
      </c>
      <c r="T107" s="2">
        <f>T47*'1-8'!$H$8</f>
        <v>0</v>
      </c>
      <c r="U107" s="2">
        <f>U47*'1-8'!$H$8</f>
        <v>0</v>
      </c>
      <c r="V107" s="2">
        <f>V47*'1-8'!$H$8</f>
        <v>0</v>
      </c>
      <c r="W107" s="2">
        <f>W47*'1-8'!$H$8</f>
        <v>0</v>
      </c>
      <c r="X107" s="28">
        <f t="shared" si="8"/>
        <v>-28015958.095426448</v>
      </c>
      <c r="Y107" s="35"/>
      <c r="Z107" s="2">
        <f>Z47*'1-8'!$H$8</f>
        <v>0</v>
      </c>
      <c r="AA107" s="2">
        <f>AA47*'1-8'!$H$8</f>
        <v>0</v>
      </c>
      <c r="AB107" s="2">
        <f>AB47*'1-8'!$H$8</f>
        <v>0</v>
      </c>
      <c r="AC107" s="2">
        <f>AC47*'1-8'!$H$8</f>
        <v>-2452517.7022541645</v>
      </c>
      <c r="AD107" s="2">
        <f>AD47*'1-8'!$H$8</f>
        <v>0</v>
      </c>
      <c r="AE107" s="28">
        <f t="shared" si="9"/>
        <v>-30468475.797680613</v>
      </c>
    </row>
    <row r="108" spans="1:31" x14ac:dyDescent="0.2">
      <c r="A108" t="s">
        <v>41</v>
      </c>
      <c r="B108" s="27" t="s">
        <v>104</v>
      </c>
      <c r="C108" s="27" t="s">
        <v>97</v>
      </c>
      <c r="D108" s="2">
        <f>D48*'1-8'!$H$8</f>
        <v>18763.12053353681</v>
      </c>
      <c r="E108" s="2">
        <f>E48*'1-8'!$H$8</f>
        <v>0</v>
      </c>
      <c r="F108" s="2">
        <f>F48*'1-8'!$H$8</f>
        <v>0</v>
      </c>
      <c r="G108" s="2">
        <f>G48*'1-8'!$H$8</f>
        <v>0</v>
      </c>
      <c r="H108" s="2">
        <f>H48*'1-8'!$H$8</f>
        <v>0</v>
      </c>
      <c r="I108" s="2">
        <f>I48*'1-8'!$H$8</f>
        <v>0</v>
      </c>
      <c r="J108" s="2">
        <f>J48*'1-8'!$H$8</f>
        <v>0</v>
      </c>
      <c r="K108" s="2">
        <f>K48*'1-8'!$H$8</f>
        <v>0</v>
      </c>
      <c r="L108" s="2">
        <f>L48*'1-8'!$H$8</f>
        <v>0</v>
      </c>
      <c r="M108" s="2">
        <f>M48*'1-8'!$H$8</f>
        <v>0</v>
      </c>
      <c r="N108" s="2">
        <f>N48*'1-8'!$H$8</f>
        <v>0</v>
      </c>
      <c r="O108" s="2">
        <f>O48*'1-8'!$H$8</f>
        <v>0</v>
      </c>
      <c r="P108" s="2">
        <f>P48*'1-8'!$H$8</f>
        <v>0</v>
      </c>
      <c r="Q108" s="2">
        <f>Q48*'1-8'!$H$8</f>
        <v>0</v>
      </c>
      <c r="R108" s="2">
        <f>R48*'1-8'!$H$8</f>
        <v>0</v>
      </c>
      <c r="S108" s="2">
        <f>S48*'1-8'!$H$8</f>
        <v>0</v>
      </c>
      <c r="T108" s="2">
        <f>T48*'1-8'!$H$8</f>
        <v>0</v>
      </c>
      <c r="U108" s="2">
        <f>U48*'1-8'!$H$8</f>
        <v>-18763.12053353681</v>
      </c>
      <c r="V108" s="2">
        <f>V48*'1-8'!$H$8</f>
        <v>0</v>
      </c>
      <c r="W108" s="2">
        <f>W48*'1-8'!$H$8</f>
        <v>0</v>
      </c>
      <c r="X108" s="28">
        <f t="shared" si="8"/>
        <v>0</v>
      </c>
      <c r="Y108" s="35"/>
      <c r="Z108" s="2">
        <f>Z48*'1-8'!$H$8</f>
        <v>0</v>
      </c>
      <c r="AA108" s="2">
        <f>AA48*'1-8'!$H$8</f>
        <v>0</v>
      </c>
      <c r="AB108" s="2">
        <f>AB48*'1-8'!$H$8</f>
        <v>0</v>
      </c>
      <c r="AC108" s="2">
        <f>AC48*'1-8'!$H$8</f>
        <v>0</v>
      </c>
      <c r="AD108" s="2">
        <f>AD48*'1-8'!$H$8</f>
        <v>0</v>
      </c>
      <c r="AE108" s="28">
        <f t="shared" si="9"/>
        <v>0</v>
      </c>
    </row>
    <row r="109" spans="1:31" x14ac:dyDescent="0.2">
      <c r="A109" t="s">
        <v>43</v>
      </c>
      <c r="B109" s="27" t="s">
        <v>103</v>
      </c>
      <c r="C109" s="27" t="s">
        <v>97</v>
      </c>
      <c r="D109" s="2">
        <f>D49*'1-8'!$H$8</f>
        <v>4725058.3318870328</v>
      </c>
      <c r="E109" s="2">
        <f>E49*'1-8'!$H$8</f>
        <v>0</v>
      </c>
      <c r="F109" s="2">
        <f>F49*'1-8'!$H$8</f>
        <v>0</v>
      </c>
      <c r="G109" s="2">
        <f>G49*'1-8'!$H$8</f>
        <v>0</v>
      </c>
      <c r="H109" s="2">
        <f>H49*'1-8'!$H$8</f>
        <v>0</v>
      </c>
      <c r="I109" s="2">
        <f>I49*'1-8'!$H$8</f>
        <v>0</v>
      </c>
      <c r="J109" s="2">
        <f>J49*'1-8'!$H$8</f>
        <v>0</v>
      </c>
      <c r="K109" s="2">
        <f>K49*'1-8'!$H$8</f>
        <v>0</v>
      </c>
      <c r="L109" s="2">
        <f>L49*'1-8'!$H$8</f>
        <v>0</v>
      </c>
      <c r="M109" s="2">
        <f>M49*'1-8'!$H$8</f>
        <v>0</v>
      </c>
      <c r="N109" s="2">
        <f>N49*'1-8'!$H$8</f>
        <v>0</v>
      </c>
      <c r="O109" s="2">
        <f>O49*'1-8'!$H$8</f>
        <v>0</v>
      </c>
      <c r="P109" s="2">
        <f>P49*'1-8'!$H$8</f>
        <v>0</v>
      </c>
      <c r="Q109" s="2">
        <f>Q49*'1-8'!$H$8</f>
        <v>0</v>
      </c>
      <c r="R109" s="2">
        <f>R49*'1-8'!$H$8</f>
        <v>0</v>
      </c>
      <c r="S109" s="2">
        <f>S49*'1-8'!$H$8</f>
        <v>-3872.9262848684602</v>
      </c>
      <c r="T109" s="2">
        <f>T49*'1-8'!$H$8</f>
        <v>0</v>
      </c>
      <c r="U109" s="2">
        <f>U49*'1-8'!$H$8</f>
        <v>0</v>
      </c>
      <c r="V109" s="2">
        <f>V49*'1-8'!$H$8</f>
        <v>0</v>
      </c>
      <c r="W109" s="2">
        <f>W49*'1-8'!$H$8</f>
        <v>0</v>
      </c>
      <c r="X109" s="28">
        <f t="shared" si="8"/>
        <v>4721185.4056021646</v>
      </c>
      <c r="Y109" s="35"/>
      <c r="Z109" s="2">
        <f>Z49*'1-8'!$H$8</f>
        <v>0</v>
      </c>
      <c r="AA109" s="2">
        <f>AA49*'1-8'!$H$8</f>
        <v>0</v>
      </c>
      <c r="AB109" s="2">
        <f>AB49*'1-8'!$H$8</f>
        <v>0</v>
      </c>
      <c r="AC109" s="2">
        <f>AC49*'1-8'!$H$8</f>
        <v>0</v>
      </c>
      <c r="AD109" s="2">
        <f>AD49*'1-8'!$H$8</f>
        <v>0</v>
      </c>
      <c r="AE109" s="28">
        <f t="shared" si="9"/>
        <v>4721185.4056021646</v>
      </c>
    </row>
    <row r="110" spans="1:31" x14ac:dyDescent="0.2">
      <c r="A110" t="s">
        <v>31</v>
      </c>
      <c r="B110" s="27">
        <v>143</v>
      </c>
      <c r="C110" s="29" t="s">
        <v>97</v>
      </c>
      <c r="D110" s="5">
        <f>D50*'1-8'!$H$8</f>
        <v>3475700.1499584555</v>
      </c>
      <c r="E110" s="5">
        <f>E50*'1-8'!$H$8</f>
        <v>0</v>
      </c>
      <c r="F110" s="5">
        <f>F50*'1-8'!$H$8</f>
        <v>0</v>
      </c>
      <c r="G110" s="5">
        <f>G50*'1-8'!$H$8</f>
        <v>0</v>
      </c>
      <c r="H110" s="5">
        <f>H50*'1-8'!$H$8</f>
        <v>0</v>
      </c>
      <c r="I110" s="5">
        <f>I50*'1-8'!$H$8</f>
        <v>0</v>
      </c>
      <c r="J110" s="5">
        <f>J50*'1-8'!$H$8</f>
        <v>0</v>
      </c>
      <c r="K110" s="5">
        <f>K50*'1-8'!$H$8</f>
        <v>0</v>
      </c>
      <c r="L110" s="5">
        <f>L50*'1-8'!$H$8</f>
        <v>0</v>
      </c>
      <c r="M110" s="5">
        <f>M50*'1-8'!$H$8</f>
        <v>0</v>
      </c>
      <c r="N110" s="5">
        <f>N50*'1-8'!$H$8</f>
        <v>0</v>
      </c>
      <c r="O110" s="5">
        <f>O50*'1-8'!$H$8</f>
        <v>0</v>
      </c>
      <c r="P110" s="5">
        <f>P50*'1-8'!$H$8</f>
        <v>0</v>
      </c>
      <c r="Q110" s="5">
        <f>Q50*'1-8'!$H$8</f>
        <v>0</v>
      </c>
      <c r="R110" s="5">
        <f>R50*'1-8'!$H$8</f>
        <v>0</v>
      </c>
      <c r="S110" s="5">
        <f>S50*'1-8'!$H$8</f>
        <v>0</v>
      </c>
      <c r="T110" s="5">
        <f>T50*'1-8'!$H$8</f>
        <v>0</v>
      </c>
      <c r="U110" s="5">
        <f>U50*'1-8'!$H$8</f>
        <v>-3475700.1499584555</v>
      </c>
      <c r="V110" s="5">
        <f>V50*'1-8'!$H$8</f>
        <v>0</v>
      </c>
      <c r="W110" s="5">
        <f>W50*'1-8'!$H$8</f>
        <v>0</v>
      </c>
      <c r="X110" s="28">
        <f t="shared" si="8"/>
        <v>0</v>
      </c>
      <c r="Y110" s="35"/>
      <c r="Z110" s="2">
        <f>Z50*'1-8'!$H$8</f>
        <v>0</v>
      </c>
      <c r="AA110" s="2">
        <f>AA50*'1-8'!$H$8</f>
        <v>0</v>
      </c>
      <c r="AB110" s="2">
        <f>AB50*'1-8'!$H$8</f>
        <v>0</v>
      </c>
      <c r="AC110" s="2">
        <f>AC50*'1-8'!$H$8</f>
        <v>0</v>
      </c>
      <c r="AD110" s="2">
        <f>AD50*'1-8'!$H$8</f>
        <v>0</v>
      </c>
      <c r="AE110" s="28">
        <f t="shared" si="9"/>
        <v>0</v>
      </c>
    </row>
    <row r="111" spans="1:31" x14ac:dyDescent="0.2">
      <c r="A111" t="s">
        <v>31</v>
      </c>
      <c r="B111" s="27">
        <v>232</v>
      </c>
      <c r="C111" s="27" t="s">
        <v>97</v>
      </c>
      <c r="D111" s="5">
        <f>D51*'1-8'!$H$8</f>
        <v>-464827.28768983681</v>
      </c>
      <c r="E111" s="5">
        <f>E51*'1-8'!$H$8</f>
        <v>0</v>
      </c>
      <c r="F111" s="5">
        <f>F51*'1-8'!$H$8</f>
        <v>0</v>
      </c>
      <c r="G111" s="5">
        <f>G51*'1-8'!$H$8</f>
        <v>0</v>
      </c>
      <c r="H111" s="5">
        <f>H51*'1-8'!$H$8</f>
        <v>0</v>
      </c>
      <c r="I111" s="5">
        <f>I51*'1-8'!$H$8</f>
        <v>0</v>
      </c>
      <c r="J111" s="5">
        <f>J51*'1-8'!$H$8</f>
        <v>0</v>
      </c>
      <c r="K111" s="5">
        <f>K51*'1-8'!$H$8</f>
        <v>0</v>
      </c>
      <c r="L111" s="5">
        <f>L51*'1-8'!$H$8</f>
        <v>0</v>
      </c>
      <c r="M111" s="5">
        <f>M51*'1-8'!$H$8</f>
        <v>0</v>
      </c>
      <c r="N111" s="5">
        <f>N51*'1-8'!$H$8</f>
        <v>0</v>
      </c>
      <c r="O111" s="5">
        <f>O51*'1-8'!$H$8</f>
        <v>0</v>
      </c>
      <c r="P111" s="5">
        <f>P51*'1-8'!$H$8</f>
        <v>0</v>
      </c>
      <c r="Q111" s="5">
        <f>Q51*'1-8'!$H$8</f>
        <v>0</v>
      </c>
      <c r="R111" s="5">
        <f>R51*'1-8'!$H$8</f>
        <v>0</v>
      </c>
      <c r="S111" s="5">
        <f>S51*'1-8'!$H$8</f>
        <v>0</v>
      </c>
      <c r="T111" s="5">
        <f>T51*'1-8'!$H$8</f>
        <v>0</v>
      </c>
      <c r="U111" s="5">
        <f>U51*'1-8'!$H$8</f>
        <v>464827.28768983681</v>
      </c>
      <c r="V111" s="5">
        <f>V51*'1-8'!$H$8</f>
        <v>0</v>
      </c>
      <c r="W111" s="5">
        <f>W51*'1-8'!$H$8</f>
        <v>0</v>
      </c>
      <c r="X111" s="28">
        <f t="shared" si="8"/>
        <v>0</v>
      </c>
      <c r="Y111" s="35"/>
      <c r="Z111" s="2">
        <f>Z51*'1-8'!$H$8</f>
        <v>0</v>
      </c>
      <c r="AA111" s="2">
        <f>AA51*'1-8'!$H$8</f>
        <v>0</v>
      </c>
      <c r="AB111" s="2">
        <f>AB51*'1-8'!$H$8</f>
        <v>0</v>
      </c>
      <c r="AC111" s="2">
        <f>AC51*'1-8'!$H$8</f>
        <v>0</v>
      </c>
      <c r="AD111" s="2">
        <f>AD51*'1-8'!$H$8</f>
        <v>0</v>
      </c>
      <c r="AE111" s="28">
        <f t="shared" si="9"/>
        <v>0</v>
      </c>
    </row>
    <row r="112" spans="1:31" x14ac:dyDescent="0.2">
      <c r="A112" t="s">
        <v>1</v>
      </c>
      <c r="B112" s="27">
        <v>40910</v>
      </c>
      <c r="C112" s="27" t="s">
        <v>97</v>
      </c>
      <c r="D112" s="2">
        <f>D52*'1-8'!$H$8</f>
        <v>-790.63924228459473</v>
      </c>
      <c r="E112" s="2">
        <f>E52*'1-8'!$H$8</f>
        <v>0</v>
      </c>
      <c r="F112" s="2">
        <f>F52*'1-8'!$H$8</f>
        <v>0</v>
      </c>
      <c r="G112" s="2">
        <f>G52*'1-8'!$H$8</f>
        <v>0</v>
      </c>
      <c r="H112" s="2">
        <f>H52*'1-8'!$H$8</f>
        <v>0</v>
      </c>
      <c r="I112" s="2">
        <f>I52*'1-8'!$H$8</f>
        <v>0</v>
      </c>
      <c r="J112" s="2">
        <f>J52*'1-8'!$H$8</f>
        <v>0</v>
      </c>
      <c r="K112" s="2">
        <f>K52*'1-8'!$H$8</f>
        <v>0</v>
      </c>
      <c r="L112" s="2">
        <f>L52*'1-8'!$H$8</f>
        <v>0</v>
      </c>
      <c r="M112" s="2">
        <f>M52*'1-8'!$H$8</f>
        <v>0</v>
      </c>
      <c r="N112" s="2">
        <f>N52*'1-8'!$H$8</f>
        <v>0</v>
      </c>
      <c r="O112" s="2">
        <f>O52*'1-8'!$H$8</f>
        <v>0</v>
      </c>
      <c r="P112" s="2">
        <f>P52*'1-8'!$H$8</f>
        <v>0</v>
      </c>
      <c r="Q112" s="2">
        <f>Q52*'1-8'!$H$8</f>
        <v>0</v>
      </c>
      <c r="R112" s="2">
        <f>R52*'1-8'!$H$8</f>
        <v>-882.97494829811808</v>
      </c>
      <c r="S112" s="2">
        <f>S52*'1-8'!$H$8</f>
        <v>0</v>
      </c>
      <c r="T112" s="2">
        <f>T52*'1-8'!$H$8</f>
        <v>0</v>
      </c>
      <c r="U112" s="2">
        <f>U52*'1-8'!$H$8</f>
        <v>0</v>
      </c>
      <c r="V112" s="2">
        <f>V52*'1-8'!$H$8</f>
        <v>1673.5905753126328</v>
      </c>
      <c r="W112" s="2">
        <f>W52*'1-8'!$H$8</f>
        <v>0</v>
      </c>
      <c r="X112" s="28">
        <f t="shared" si="8"/>
        <v>-2.3615270079972106E-2</v>
      </c>
      <c r="Y112" s="35"/>
      <c r="Z112" s="2">
        <f>Z52*'1-8'!$H$8</f>
        <v>0</v>
      </c>
      <c r="AA112" s="2">
        <f>AA52*'1-8'!$H$8</f>
        <v>0</v>
      </c>
      <c r="AB112" s="2">
        <f>AB52*'1-8'!$H$8</f>
        <v>0</v>
      </c>
      <c r="AC112" s="2">
        <f>AC52*'1-8'!$H$8</f>
        <v>0</v>
      </c>
      <c r="AD112" s="2">
        <f>AD52*'1-8'!$H$8</f>
        <v>0</v>
      </c>
      <c r="AE112" s="28">
        <f t="shared" si="9"/>
        <v>-2.3615270079972106E-2</v>
      </c>
    </row>
    <row r="113" spans="1:32" x14ac:dyDescent="0.2">
      <c r="A113" t="s">
        <v>6</v>
      </c>
      <c r="B113" s="27" t="s">
        <v>102</v>
      </c>
      <c r="C113" s="27" t="s">
        <v>97</v>
      </c>
      <c r="D113" s="2">
        <f>D53*'1-8'!$H$8</f>
        <v>69653.561686095039</v>
      </c>
      <c r="E113" s="2">
        <f>E53*'1-8'!$H$8</f>
        <v>0</v>
      </c>
      <c r="F113" s="2">
        <f>F53*'1-8'!$H$8</f>
        <v>0</v>
      </c>
      <c r="G113" s="2">
        <f>G53*'1-8'!$H$8</f>
        <v>0</v>
      </c>
      <c r="H113" s="2">
        <f>H53*'1-8'!$H$8</f>
        <v>0</v>
      </c>
      <c r="I113" s="2">
        <f>I53*'1-8'!$H$8</f>
        <v>0</v>
      </c>
      <c r="J113" s="2">
        <f>J53*'1-8'!$H$8</f>
        <v>0</v>
      </c>
      <c r="K113" s="2">
        <f>K53*'1-8'!$H$8</f>
        <v>0</v>
      </c>
      <c r="L113" s="2">
        <f>L53*'1-8'!$H$8</f>
        <v>0</v>
      </c>
      <c r="M113" s="2">
        <f>M53*'1-8'!$H$8</f>
        <v>0</v>
      </c>
      <c r="N113" s="2">
        <f>N53*'1-8'!$H$8</f>
        <v>0</v>
      </c>
      <c r="O113" s="2">
        <f>O53*'1-8'!$H$8</f>
        <v>0</v>
      </c>
      <c r="P113" s="2">
        <f>P53*'1-8'!$H$8</f>
        <v>0</v>
      </c>
      <c r="Q113" s="2">
        <f>Q53*'1-8'!$H$8</f>
        <v>0</v>
      </c>
      <c r="R113" s="2">
        <f>R53*'1-8'!$H$8</f>
        <v>18664.478910923921</v>
      </c>
      <c r="S113" s="2">
        <f>S53*'1-8'!$H$8</f>
        <v>0</v>
      </c>
      <c r="T113" s="2">
        <f>T53*'1-8'!$H$8</f>
        <v>0</v>
      </c>
      <c r="U113" s="2">
        <f>U53*'1-8'!$H$8</f>
        <v>0</v>
      </c>
      <c r="V113" s="2">
        <f>V53*'1-8'!$H$8</f>
        <v>-1673.5905753126328</v>
      </c>
      <c r="W113" s="2">
        <f>W53*'1-8'!$H$8</f>
        <v>0</v>
      </c>
      <c r="X113" s="28">
        <f t="shared" si="8"/>
        <v>86644.450021706332</v>
      </c>
      <c r="Y113" s="35"/>
      <c r="Z113" s="2">
        <f>Z53*'1-8'!$H$8</f>
        <v>0</v>
      </c>
      <c r="AA113" s="2">
        <f>AA53*'1-8'!$H$8</f>
        <v>0</v>
      </c>
      <c r="AB113" s="2">
        <f>AB53*'1-8'!$H$8</f>
        <v>0</v>
      </c>
      <c r="AC113" s="2">
        <f>AC53*'1-8'!$H$8</f>
        <v>0</v>
      </c>
      <c r="AD113" s="2">
        <f>AD53*'1-8'!$H$8</f>
        <v>0</v>
      </c>
      <c r="AE113" s="28">
        <f t="shared" si="9"/>
        <v>86644.450021706332</v>
      </c>
    </row>
    <row r="114" spans="1:32" x14ac:dyDescent="0.2">
      <c r="A114" t="s">
        <v>6</v>
      </c>
      <c r="B114" s="27" t="s">
        <v>101</v>
      </c>
      <c r="C114" s="27" t="s">
        <v>97</v>
      </c>
      <c r="D114" s="2">
        <f>D54*'1-8'!$H$8</f>
        <v>-533820.98323400714</v>
      </c>
      <c r="E114" s="2">
        <f>E54*'1-8'!$H$8</f>
        <v>0</v>
      </c>
      <c r="F114" s="2">
        <f>F54*'1-8'!$H$8</f>
        <v>0</v>
      </c>
      <c r="G114" s="2">
        <f>G54*'1-8'!$H$8</f>
        <v>0</v>
      </c>
      <c r="H114" s="2">
        <f>H54*'1-8'!$H$8</f>
        <v>0</v>
      </c>
      <c r="I114" s="2">
        <f>I54*'1-8'!$H$8</f>
        <v>0</v>
      </c>
      <c r="J114" s="2">
        <f>J54*'1-8'!$H$8</f>
        <v>0</v>
      </c>
      <c r="K114" s="2">
        <f>K54*'1-8'!$H$8</f>
        <v>0</v>
      </c>
      <c r="L114" s="2">
        <f>L54*'1-8'!$H$8</f>
        <v>0</v>
      </c>
      <c r="M114" s="2">
        <f>M54*'1-8'!$H$8</f>
        <v>0</v>
      </c>
      <c r="N114" s="2">
        <f>N54*'1-8'!$H$8</f>
        <v>0</v>
      </c>
      <c r="O114" s="2">
        <f>O54*'1-8'!$H$8</f>
        <v>0</v>
      </c>
      <c r="P114" s="2">
        <f>P54*'1-8'!$H$8</f>
        <v>0</v>
      </c>
      <c r="Q114" s="2">
        <f>Q54*'1-8'!$H$8</f>
        <v>-514493.32591457001</v>
      </c>
      <c r="R114" s="2">
        <f>R54*'1-8'!$H$8</f>
        <v>0</v>
      </c>
      <c r="S114" s="2">
        <f>S54*'1-8'!$H$8</f>
        <v>0</v>
      </c>
      <c r="T114" s="2">
        <f>T54*'1-8'!$H$8</f>
        <v>-502562.01235314313</v>
      </c>
      <c r="U114" s="2">
        <f>U54*'1-8'!$H$8</f>
        <v>0</v>
      </c>
      <c r="V114" s="2">
        <f>V54*'1-8'!$H$8</f>
        <v>0</v>
      </c>
      <c r="W114" s="2">
        <f>W54*'1-8'!$H$8</f>
        <v>0</v>
      </c>
      <c r="X114" s="28">
        <f t="shared" si="8"/>
        <v>-1550876.3215017202</v>
      </c>
      <c r="Y114" s="35"/>
      <c r="Z114" s="2">
        <f>Z54*'1-8'!$H$8</f>
        <v>0</v>
      </c>
      <c r="AA114" s="2">
        <f>AA54*'1-8'!$H$8</f>
        <v>-1394664.4182955232</v>
      </c>
      <c r="AB114" s="2">
        <f>AB54*'1-8'!$H$8</f>
        <v>0</v>
      </c>
      <c r="AC114" s="2">
        <f>AC54*'1-8'!$H$8</f>
        <v>0</v>
      </c>
      <c r="AD114" s="2">
        <f>AD54*'1-8'!$H$8</f>
        <v>-34420.578580988164</v>
      </c>
      <c r="AE114" s="28">
        <f t="shared" si="9"/>
        <v>-2979961.3183782315</v>
      </c>
    </row>
    <row r="115" spans="1:32" x14ac:dyDescent="0.2">
      <c r="A115" t="s">
        <v>4</v>
      </c>
      <c r="B115" s="27" t="s">
        <v>100</v>
      </c>
      <c r="C115" s="29" t="s">
        <v>97</v>
      </c>
      <c r="D115" s="2">
        <f>D55*'1-8'!$H$8</f>
        <v>-5783488.7917071665</v>
      </c>
      <c r="E115" s="2">
        <f>E55*'1-8'!$H$8</f>
        <v>0</v>
      </c>
      <c r="F115" s="2">
        <f>F55*'1-8'!$H$8</f>
        <v>0</v>
      </c>
      <c r="G115" s="2">
        <f>G55*'1-8'!$H$8</f>
        <v>0</v>
      </c>
      <c r="H115" s="2">
        <f>H55*'1-8'!$H$8</f>
        <v>0</v>
      </c>
      <c r="I115" s="2">
        <f>I55*'1-8'!$H$8</f>
        <v>0</v>
      </c>
      <c r="J115" s="2">
        <f>J55*'1-8'!$H$8</f>
        <v>0</v>
      </c>
      <c r="K115" s="2">
        <f>K55*'1-8'!$H$8</f>
        <v>0</v>
      </c>
      <c r="L115" s="2">
        <f>L55*'1-8'!$H$8</f>
        <v>0</v>
      </c>
      <c r="M115" s="2">
        <f>M55*'1-8'!$H$8</f>
        <v>414133.89288217115</v>
      </c>
      <c r="N115" s="2">
        <f>N55*'1-8'!$H$8</f>
        <v>0</v>
      </c>
      <c r="O115" s="2">
        <f>O55*'1-8'!$H$8</f>
        <v>0</v>
      </c>
      <c r="P115" s="2">
        <f>P55*'1-8'!$H$8</f>
        <v>0</v>
      </c>
      <c r="Q115" s="2">
        <f>Q55*'1-8'!$H$8</f>
        <v>-680908.29217730614</v>
      </c>
      <c r="R115" s="2">
        <f>R55*'1-8'!$H$8</f>
        <v>0</v>
      </c>
      <c r="S115" s="2">
        <f>S55*'1-8'!$H$8</f>
        <v>0</v>
      </c>
      <c r="T115" s="2">
        <f>T55*'1-8'!$H$8</f>
        <v>-3820962.7014349559</v>
      </c>
      <c r="U115" s="2">
        <f>U55*'1-8'!$H$8</f>
        <v>0</v>
      </c>
      <c r="V115" s="2">
        <f>V55*'1-8'!$H$8</f>
        <v>0</v>
      </c>
      <c r="W115" s="2">
        <f>W55*'1-8'!$H$8</f>
        <v>0</v>
      </c>
      <c r="X115" s="28">
        <f t="shared" si="8"/>
        <v>-9871225.8924372569</v>
      </c>
      <c r="Y115" s="35"/>
      <c r="Z115" s="2">
        <f>Z55*'1-8'!$H$8</f>
        <v>0</v>
      </c>
      <c r="AA115" s="2">
        <f>AA55*'1-8'!$H$8</f>
        <v>-3665897.8361608824</v>
      </c>
      <c r="AB115" s="2">
        <f>AB55*'1-8'!$H$8</f>
        <v>0</v>
      </c>
      <c r="AC115" s="2">
        <f>AC55*'1-8'!$H$8</f>
        <v>0</v>
      </c>
      <c r="AD115" s="2">
        <f>AD55*'1-8'!$H$8</f>
        <v>0</v>
      </c>
      <c r="AE115" s="28">
        <f t="shared" si="9"/>
        <v>-13537123.72859814</v>
      </c>
    </row>
    <row r="116" spans="1:32" x14ac:dyDescent="0.2">
      <c r="A116" t="s">
        <v>52</v>
      </c>
      <c r="B116" s="27" t="s">
        <v>99</v>
      </c>
      <c r="C116" s="27" t="s">
        <v>97</v>
      </c>
      <c r="D116" s="2">
        <f>D56*'1-8'!$H$8</f>
        <v>-1421963.0477952082</v>
      </c>
      <c r="E116" s="2">
        <f>E56*'1-8'!$H$8</f>
        <v>0</v>
      </c>
      <c r="F116" s="2">
        <f>F56*'1-8'!$H$8</f>
        <v>0</v>
      </c>
      <c r="G116" s="2">
        <f>G56*'1-8'!$H$8</f>
        <v>0</v>
      </c>
      <c r="H116" s="2">
        <f>H56*'1-8'!$H$8</f>
        <v>0</v>
      </c>
      <c r="I116" s="2">
        <f>I56*'1-8'!$H$8</f>
        <v>0</v>
      </c>
      <c r="J116" s="2">
        <f>J56*'1-8'!$H$8</f>
        <v>0</v>
      </c>
      <c r="K116" s="2">
        <f>K56*'1-8'!$H$8</f>
        <v>0</v>
      </c>
      <c r="L116" s="2">
        <f>L56*'1-8'!$H$8</f>
        <v>0</v>
      </c>
      <c r="M116" s="2">
        <f>M56*'1-8'!$H$8</f>
        <v>101821.44046879202</v>
      </c>
      <c r="N116" s="2">
        <f>N56*'1-8'!$H$8</f>
        <v>0</v>
      </c>
      <c r="O116" s="2">
        <f>O56*'1-8'!$H$8</f>
        <v>0</v>
      </c>
      <c r="P116" s="2">
        <f>P56*'1-8'!$H$8</f>
        <v>0</v>
      </c>
      <c r="Q116" s="2">
        <f>Q56*'1-8'!$H$8</f>
        <v>-167412.19188894369</v>
      </c>
      <c r="R116" s="2">
        <f>R56*'1-8'!$H$8</f>
        <v>0</v>
      </c>
      <c r="S116" s="2">
        <f>S56*'1-8'!$H$8</f>
        <v>0</v>
      </c>
      <c r="T116" s="2">
        <f>T56*'1-8'!$H$8</f>
        <v>-939444.84480101021</v>
      </c>
      <c r="U116" s="2">
        <f>U56*'1-8'!$H$8</f>
        <v>0</v>
      </c>
      <c r="V116" s="2">
        <f>V56*'1-8'!$H$8</f>
        <v>0</v>
      </c>
      <c r="W116" s="2">
        <f>W56*'1-8'!$H$8</f>
        <v>0</v>
      </c>
      <c r="X116" s="28">
        <f t="shared" si="8"/>
        <v>-2426998.6440163702</v>
      </c>
      <c r="Y116" s="35"/>
      <c r="Z116" s="2">
        <f>Z56*'1-8'!$H$8</f>
        <v>0</v>
      </c>
      <c r="AA116" s="2">
        <f>AA56*'1-8'!$H$8</f>
        <v>-901319.6679407272</v>
      </c>
      <c r="AB116" s="2">
        <f>AB56*'1-8'!$H$8</f>
        <v>0</v>
      </c>
      <c r="AC116" s="2">
        <f>AC56*'1-8'!$H$8</f>
        <v>0</v>
      </c>
      <c r="AD116" s="2">
        <f>AD56*'1-8'!$H$8</f>
        <v>0</v>
      </c>
      <c r="AE116" s="28">
        <f t="shared" si="9"/>
        <v>-3328318.3119570976</v>
      </c>
    </row>
    <row r="117" spans="1:32" x14ac:dyDescent="0.2">
      <c r="A117" t="s">
        <v>52</v>
      </c>
      <c r="B117" s="27" t="s">
        <v>98</v>
      </c>
      <c r="C117" s="27" t="s">
        <v>97</v>
      </c>
      <c r="D117" s="3">
        <f>D57*'1-8'!$H$8</f>
        <v>131248.31043936018</v>
      </c>
      <c r="E117" s="3">
        <f>E57*'1-8'!$H$8</f>
        <v>0</v>
      </c>
      <c r="F117" s="3">
        <f>F57*'1-8'!$H$8</f>
        <v>0</v>
      </c>
      <c r="G117" s="3">
        <f>G57*'1-8'!$H$8</f>
        <v>0</v>
      </c>
      <c r="H117" s="3">
        <f>H57*'1-8'!$H$8</f>
        <v>0</v>
      </c>
      <c r="I117" s="3">
        <f>I57*'1-8'!$H$8</f>
        <v>0</v>
      </c>
      <c r="J117" s="3">
        <f>J57*'1-8'!$H$8</f>
        <v>0</v>
      </c>
      <c r="K117" s="3">
        <f>K57*'1-8'!$H$8</f>
        <v>0</v>
      </c>
      <c r="L117" s="3">
        <f>L57*'1-8'!$H$8</f>
        <v>0</v>
      </c>
      <c r="M117" s="3">
        <f>M57*'1-8'!$H$8</f>
        <v>0</v>
      </c>
      <c r="N117" s="3">
        <f>N57*'1-8'!$H$8</f>
        <v>0</v>
      </c>
      <c r="O117" s="3">
        <f>O57*'1-8'!$H$8</f>
        <v>0</v>
      </c>
      <c r="P117" s="3">
        <f>P57*'1-8'!$H$8</f>
        <v>0</v>
      </c>
      <c r="Q117" s="3">
        <f>Q57*'1-8'!$H$8</f>
        <v>126496.3985632852</v>
      </c>
      <c r="R117" s="3">
        <f>R57*'1-8'!$H$8</f>
        <v>0</v>
      </c>
      <c r="S117" s="3">
        <f>S57*'1-8'!$H$8</f>
        <v>0</v>
      </c>
      <c r="T117" s="3">
        <f>T57*'1-8'!$H$8</f>
        <v>123562.95694446476</v>
      </c>
      <c r="U117" s="3">
        <f>U57*'1-8'!$H$8</f>
        <v>0</v>
      </c>
      <c r="V117" s="3">
        <f>V57*'1-8'!$H$8</f>
        <v>0</v>
      </c>
      <c r="W117" s="3">
        <f>W57*'1-8'!$H$8</f>
        <v>0</v>
      </c>
      <c r="X117" s="30">
        <f t="shared" si="8"/>
        <v>381307.66594711016</v>
      </c>
      <c r="Y117" s="35"/>
      <c r="Z117" s="3">
        <f>Z57*'1-8'!$H$8</f>
        <v>0</v>
      </c>
      <c r="AA117" s="3">
        <f>AA57*'1-8'!$H$8</f>
        <v>342900.80614531069</v>
      </c>
      <c r="AB117" s="3">
        <f>AB57*'1-8'!$H$8</f>
        <v>0</v>
      </c>
      <c r="AC117" s="3">
        <f>AC57*'1-8'!$H$8</f>
        <v>0</v>
      </c>
      <c r="AD117" s="3">
        <f>AD57*'1-8'!$H$8</f>
        <v>8462.8154164752668</v>
      </c>
      <c r="AE117" s="30">
        <f t="shared" si="9"/>
        <v>732671.28750889609</v>
      </c>
    </row>
    <row r="118" spans="1:32" x14ac:dyDescent="0.2">
      <c r="C118" s="31" t="s">
        <v>96</v>
      </c>
      <c r="D118" s="32">
        <f t="shared" ref="D118:X118" si="10">SUM(D66:D117)</f>
        <v>33256896.921059038</v>
      </c>
      <c r="E118" s="32">
        <f t="shared" si="10"/>
        <v>270812.37102000776</v>
      </c>
      <c r="F118" s="32">
        <f t="shared" si="10"/>
        <v>28007.759038302087</v>
      </c>
      <c r="G118" s="32">
        <f t="shared" si="10"/>
        <v>119334.5060138008</v>
      </c>
      <c r="H118" s="32">
        <f t="shared" si="10"/>
        <v>-1774779.3984794349</v>
      </c>
      <c r="I118" s="32">
        <f t="shared" si="10"/>
        <v>320285.440841028</v>
      </c>
      <c r="J118" s="32">
        <f t="shared" si="10"/>
        <v>-636.50426369283355</v>
      </c>
      <c r="K118" s="32">
        <f t="shared" si="10"/>
        <v>-19654.831065428469</v>
      </c>
      <c r="L118" s="32">
        <f t="shared" si="10"/>
        <v>-748477.93639896321</v>
      </c>
      <c r="M118" s="32">
        <f t="shared" si="10"/>
        <v>3769713.8546935664</v>
      </c>
      <c r="N118" s="32">
        <f t="shared" si="10"/>
        <v>1682260.5839863359</v>
      </c>
      <c r="O118" s="32">
        <f t="shared" si="10"/>
        <v>-4980816.6310308892</v>
      </c>
      <c r="P118" s="32">
        <f t="shared" si="10"/>
        <v>-959970.7668433853</v>
      </c>
      <c r="Q118" s="32">
        <f t="shared" si="10"/>
        <v>-1236317.4114175348</v>
      </c>
      <c r="R118" s="32">
        <f t="shared" si="10"/>
        <v>17781.503962625804</v>
      </c>
      <c r="S118" s="32">
        <f t="shared" si="10"/>
        <v>1449391.7551399928</v>
      </c>
      <c r="T118" s="32">
        <f t="shared" si="10"/>
        <v>4241046.3081463473</v>
      </c>
      <c r="U118" s="32">
        <f t="shared" si="10"/>
        <v>4904817.6861171257</v>
      </c>
      <c r="V118" s="32">
        <f t="shared" si="10"/>
        <v>5702.9789940776427</v>
      </c>
      <c r="W118" s="32">
        <f t="shared" si="10"/>
        <v>-15196.135492579706</v>
      </c>
      <c r="X118" s="30">
        <f t="shared" si="10"/>
        <v>40330202.054020345</v>
      </c>
      <c r="Z118" s="32">
        <f t="shared" ref="Z118:AE118" si="11">SUM(Z66:Z117)</f>
        <v>48809.755027180639</v>
      </c>
      <c r="AA118" s="32">
        <f t="shared" si="11"/>
        <v>1384335.6482963297</v>
      </c>
      <c r="AB118" s="32">
        <f t="shared" si="11"/>
        <v>416937.70233506587</v>
      </c>
      <c r="AC118" s="32">
        <f t="shared" si="11"/>
        <v>-2940380.846493443</v>
      </c>
      <c r="AD118" s="32">
        <f t="shared" si="11"/>
        <v>-25957.763164512897</v>
      </c>
      <c r="AE118" s="30">
        <f t="shared" si="11"/>
        <v>39213946.550020963</v>
      </c>
    </row>
    <row r="119" spans="1:32" x14ac:dyDescent="0.2"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1" spans="1:32" ht="13.5" thickBot="1" x14ac:dyDescent="0.25">
      <c r="A121" s="33"/>
      <c r="E121" s="62" t="s">
        <v>221</v>
      </c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 t="s">
        <v>221</v>
      </c>
      <c r="V121" s="62"/>
      <c r="W121" s="62"/>
      <c r="Z121" s="62" t="s">
        <v>221</v>
      </c>
      <c r="AA121" s="62"/>
      <c r="AB121" s="62"/>
      <c r="AC121" s="62"/>
      <c r="AD121" s="62"/>
    </row>
    <row r="122" spans="1:32" ht="13.5" thickBot="1" x14ac:dyDescent="0.25">
      <c r="E122" s="59" t="s">
        <v>194</v>
      </c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1"/>
      <c r="U122" s="59" t="s">
        <v>193</v>
      </c>
      <c r="V122" s="60"/>
      <c r="W122" s="61"/>
      <c r="Z122" s="59" t="s">
        <v>192</v>
      </c>
      <c r="AA122" s="60"/>
      <c r="AB122" s="60"/>
      <c r="AC122" s="60"/>
      <c r="AD122" s="61"/>
    </row>
    <row r="123" spans="1:32" x14ac:dyDescent="0.2">
      <c r="E123" s="20">
        <v>4.0999999999999996</v>
      </c>
      <c r="F123" s="20" t="s">
        <v>191</v>
      </c>
      <c r="G123" s="20" t="s">
        <v>190</v>
      </c>
      <c r="H123" s="20" t="s">
        <v>189</v>
      </c>
      <c r="I123" s="20" t="s">
        <v>188</v>
      </c>
      <c r="J123" s="20">
        <v>4.5999999999999996</v>
      </c>
      <c r="K123" s="20">
        <v>4.7</v>
      </c>
      <c r="L123" s="20">
        <v>4.9000000000000004</v>
      </c>
      <c r="M123" s="20">
        <v>4.1100000000000003</v>
      </c>
      <c r="N123" s="20" t="s">
        <v>187</v>
      </c>
      <c r="O123" s="20" t="s">
        <v>186</v>
      </c>
      <c r="P123" s="20">
        <v>6.3</v>
      </c>
      <c r="Q123" s="20" t="s">
        <v>185</v>
      </c>
      <c r="R123" s="20" t="s">
        <v>184</v>
      </c>
      <c r="S123" s="20">
        <v>8.1</v>
      </c>
      <c r="T123" s="20" t="s">
        <v>183</v>
      </c>
      <c r="U123" s="20">
        <v>8.5</v>
      </c>
      <c r="V123" s="20" t="s">
        <v>182</v>
      </c>
      <c r="W123" s="20">
        <v>10.3</v>
      </c>
      <c r="Z123" s="20" t="s">
        <v>181</v>
      </c>
      <c r="AA123" s="20" t="s">
        <v>180</v>
      </c>
      <c r="AB123" s="20" t="s">
        <v>179</v>
      </c>
      <c r="AC123" s="20" t="s">
        <v>178</v>
      </c>
      <c r="AD123" s="20" t="s">
        <v>177</v>
      </c>
    </row>
    <row r="124" spans="1:32" s="26" customFormat="1" ht="63.75" x14ac:dyDescent="0.2">
      <c r="A124" s="21" t="s">
        <v>176</v>
      </c>
      <c r="B124" s="22" t="s">
        <v>94</v>
      </c>
      <c r="C124" s="22" t="s">
        <v>175</v>
      </c>
      <c r="D124" s="23" t="s">
        <v>174</v>
      </c>
      <c r="E124" s="24" t="s">
        <v>173</v>
      </c>
      <c r="F124" s="24" t="s">
        <v>172</v>
      </c>
      <c r="G124" s="24" t="s">
        <v>171</v>
      </c>
      <c r="H124" s="24" t="s">
        <v>170</v>
      </c>
      <c r="I124" s="24" t="s">
        <v>169</v>
      </c>
      <c r="J124" s="24" t="s">
        <v>168</v>
      </c>
      <c r="K124" s="24" t="s">
        <v>167</v>
      </c>
      <c r="L124" s="24" t="s">
        <v>166</v>
      </c>
      <c r="M124" s="24" t="s">
        <v>165</v>
      </c>
      <c r="N124" s="24" t="s">
        <v>164</v>
      </c>
      <c r="O124" s="24" t="s">
        <v>163</v>
      </c>
      <c r="P124" s="24" t="s">
        <v>162</v>
      </c>
      <c r="Q124" s="24" t="s">
        <v>161</v>
      </c>
      <c r="R124" s="24" t="s">
        <v>160</v>
      </c>
      <c r="S124" s="24" t="s">
        <v>159</v>
      </c>
      <c r="T124" s="24" t="s">
        <v>158</v>
      </c>
      <c r="U124" s="24" t="s">
        <v>157</v>
      </c>
      <c r="V124" s="24" t="s">
        <v>156</v>
      </c>
      <c r="W124" s="24" t="s">
        <v>155</v>
      </c>
      <c r="X124" s="25" t="s">
        <v>154</v>
      </c>
      <c r="Y124" s="34"/>
      <c r="Z124" s="24" t="s">
        <v>153</v>
      </c>
      <c r="AA124" s="24" t="s">
        <v>152</v>
      </c>
      <c r="AB124" s="24" t="s">
        <v>151</v>
      </c>
      <c r="AC124" s="24" t="s">
        <v>150</v>
      </c>
      <c r="AD124" s="24" t="s">
        <v>149</v>
      </c>
      <c r="AE124" s="25" t="s">
        <v>148</v>
      </c>
      <c r="AF124" s="37" t="s">
        <v>147</v>
      </c>
    </row>
    <row r="125" spans="1:32" x14ac:dyDescent="0.2">
      <c r="A125" t="s">
        <v>55</v>
      </c>
      <c r="B125" s="27" t="s">
        <v>146</v>
      </c>
      <c r="C125" s="27" t="s">
        <v>97</v>
      </c>
      <c r="D125" s="5">
        <f>D6*'1-8'!$H$10</f>
        <v>-33898.895962883114</v>
      </c>
      <c r="E125" s="5">
        <f>E6*'1-8'!$H$10</f>
        <v>0</v>
      </c>
      <c r="F125" s="5">
        <f>F6*'1-8'!$H$10</f>
        <v>0</v>
      </c>
      <c r="G125" s="5">
        <f>G6*'1-8'!$H$10</f>
        <v>0</v>
      </c>
      <c r="H125" s="5">
        <f>H6*'1-8'!$H$10</f>
        <v>0</v>
      </c>
      <c r="I125" s="5">
        <f>I6*'1-8'!$H$10</f>
        <v>0</v>
      </c>
      <c r="J125" s="5">
        <f>J6*'1-8'!$H$10</f>
        <v>0</v>
      </c>
      <c r="K125" s="5">
        <f>K6*'1-8'!$H$10</f>
        <v>0</v>
      </c>
      <c r="L125" s="5">
        <f>L6*'1-8'!$H$10</f>
        <v>0</v>
      </c>
      <c r="M125" s="5">
        <f>M6*'1-8'!$H$10</f>
        <v>0</v>
      </c>
      <c r="N125" s="5">
        <f>N6*'1-8'!$H$10</f>
        <v>0</v>
      </c>
      <c r="O125" s="5">
        <f>O6*'1-8'!$H$10</f>
        <v>0</v>
      </c>
      <c r="P125" s="5">
        <f>P6*'1-8'!$H$10</f>
        <v>0</v>
      </c>
      <c r="Q125" s="5">
        <f>Q6*'1-8'!$H$10</f>
        <v>0</v>
      </c>
      <c r="R125" s="5">
        <f>R6*'1-8'!$H$10</f>
        <v>0</v>
      </c>
      <c r="S125" s="5">
        <f>S6*'1-8'!$H$10</f>
        <v>0</v>
      </c>
      <c r="T125" s="5">
        <f>T6*'1-8'!$H$10</f>
        <v>0</v>
      </c>
      <c r="U125" s="5">
        <f>U6*'1-8'!$H$10</f>
        <v>0</v>
      </c>
      <c r="V125" s="5">
        <f>V6*'1-8'!$H$10</f>
        <v>0</v>
      </c>
      <c r="W125" s="5">
        <f>W6*'1-8'!$H$10</f>
        <v>0</v>
      </c>
      <c r="X125" s="28">
        <f t="shared" ref="X125:X156" si="12">SUM(D125:W125)</f>
        <v>-33898.895962883114</v>
      </c>
      <c r="Y125" s="35"/>
      <c r="Z125" s="5">
        <f>Z6*'1-8'!$H$10</f>
        <v>0</v>
      </c>
      <c r="AA125" s="5">
        <f>AA6*'1-8'!$H$10</f>
        <v>0</v>
      </c>
      <c r="AB125" s="5">
        <f>AB6*'1-8'!$H$10</f>
        <v>0</v>
      </c>
      <c r="AC125" s="5">
        <f>AC6*'1-8'!$H$10</f>
        <v>0</v>
      </c>
      <c r="AD125" s="5">
        <f>AD6*'1-8'!$H$10</f>
        <v>0</v>
      </c>
      <c r="AE125" s="28">
        <f t="shared" ref="AE125:AE156" si="13">SUM(Z125:AD125,X125)</f>
        <v>-33898.895962883114</v>
      </c>
      <c r="AF125" s="38">
        <f t="shared" ref="AF125:AF156" si="14">AE125-AE66</f>
        <v>-2583.5111909336483</v>
      </c>
    </row>
    <row r="126" spans="1:32" x14ac:dyDescent="0.2">
      <c r="A126" t="s">
        <v>48</v>
      </c>
      <c r="B126" s="27" t="s">
        <v>145</v>
      </c>
      <c r="C126" s="27" t="s">
        <v>97</v>
      </c>
      <c r="D126" s="2">
        <f>D7*'1-8'!$H$10</f>
        <v>-193581.44066518525</v>
      </c>
      <c r="E126" s="2">
        <f>E7*'1-8'!$H$10</f>
        <v>193590.54230219516</v>
      </c>
      <c r="F126" s="2">
        <f>F7*'1-8'!$H$10</f>
        <v>0</v>
      </c>
      <c r="G126" s="2">
        <f>G7*'1-8'!$H$10</f>
        <v>0</v>
      </c>
      <c r="H126" s="2">
        <f>H7*'1-8'!$H$10</f>
        <v>0</v>
      </c>
      <c r="I126" s="2">
        <f>I7*'1-8'!$H$10</f>
        <v>0</v>
      </c>
      <c r="J126" s="2">
        <f>J7*'1-8'!$H$10</f>
        <v>0</v>
      </c>
      <c r="K126" s="2">
        <f>K7*'1-8'!$H$10</f>
        <v>0</v>
      </c>
      <c r="L126" s="2">
        <f>L7*'1-8'!$H$10</f>
        <v>0</v>
      </c>
      <c r="M126" s="2">
        <f>M7*'1-8'!$H$10</f>
        <v>0</v>
      </c>
      <c r="N126" s="2">
        <f>N7*'1-8'!$H$10</f>
        <v>0</v>
      </c>
      <c r="O126" s="2">
        <f>O7*'1-8'!$H$10</f>
        <v>0</v>
      </c>
      <c r="P126" s="2">
        <f>P7*'1-8'!$H$10</f>
        <v>0</v>
      </c>
      <c r="Q126" s="2">
        <f>Q7*'1-8'!$H$10</f>
        <v>0</v>
      </c>
      <c r="R126" s="2">
        <f>R7*'1-8'!$H$10</f>
        <v>0</v>
      </c>
      <c r="S126" s="2">
        <f>S7*'1-8'!$H$10</f>
        <v>0</v>
      </c>
      <c r="T126" s="2">
        <f>T7*'1-8'!$H$10</f>
        <v>0</v>
      </c>
      <c r="U126" s="2">
        <f>U7*'1-8'!$H$10</f>
        <v>0</v>
      </c>
      <c r="V126" s="2">
        <f>V7*'1-8'!$H$10</f>
        <v>0</v>
      </c>
      <c r="W126" s="2">
        <f>W7*'1-8'!$H$10</f>
        <v>0</v>
      </c>
      <c r="X126" s="28">
        <f t="shared" si="12"/>
        <v>9.1016370099096093</v>
      </c>
      <c r="Y126" s="39"/>
      <c r="Z126" s="2">
        <f>Z7*'1-8'!$H$10</f>
        <v>0</v>
      </c>
      <c r="AA126" s="2">
        <f>AA7*'1-8'!$H$10</f>
        <v>0</v>
      </c>
      <c r="AB126" s="2">
        <f>AB7*'1-8'!$H$10</f>
        <v>0</v>
      </c>
      <c r="AC126" s="2">
        <f>AC7*'1-8'!$H$10</f>
        <v>0</v>
      </c>
      <c r="AD126" s="2">
        <f>AD7*'1-8'!$H$10</f>
        <v>0</v>
      </c>
      <c r="AE126" s="28">
        <f t="shared" si="13"/>
        <v>9.1016370099096093</v>
      </c>
      <c r="AF126" s="38">
        <f t="shared" si="14"/>
        <v>0.69365625054342672</v>
      </c>
    </row>
    <row r="127" spans="1:32" x14ac:dyDescent="0.2">
      <c r="A127" t="s">
        <v>84</v>
      </c>
      <c r="B127" s="27" t="s">
        <v>144</v>
      </c>
      <c r="C127" s="27" t="s">
        <v>97</v>
      </c>
      <c r="D127" s="2">
        <f>D8*'1-8'!$H$10</f>
        <v>3.0561192689908321</v>
      </c>
      <c r="E127" s="2">
        <f>E8*'1-8'!$H$10</f>
        <v>0</v>
      </c>
      <c r="F127" s="2">
        <f>F8*'1-8'!$H$10</f>
        <v>0</v>
      </c>
      <c r="G127" s="2">
        <f>G8*'1-8'!$H$10</f>
        <v>0</v>
      </c>
      <c r="H127" s="2">
        <f>H8*'1-8'!$H$10</f>
        <v>0</v>
      </c>
      <c r="I127" s="2">
        <f>I8*'1-8'!$H$10</f>
        <v>0</v>
      </c>
      <c r="J127" s="2">
        <f>J8*'1-8'!$H$10</f>
        <v>0</v>
      </c>
      <c r="K127" s="2">
        <f>K8*'1-8'!$H$10</f>
        <v>0</v>
      </c>
      <c r="L127" s="2">
        <f>L8*'1-8'!$H$10</f>
        <v>0</v>
      </c>
      <c r="M127" s="2">
        <f>M8*'1-8'!$H$10</f>
        <v>0</v>
      </c>
      <c r="N127" s="2">
        <f>N8*'1-8'!$H$10</f>
        <v>0</v>
      </c>
      <c r="O127" s="2">
        <f>O8*'1-8'!$H$10</f>
        <v>0</v>
      </c>
      <c r="P127" s="2">
        <f>P8*'1-8'!$H$10</f>
        <v>0</v>
      </c>
      <c r="Q127" s="2">
        <f>Q8*'1-8'!$H$10</f>
        <v>0</v>
      </c>
      <c r="R127" s="2">
        <f>R8*'1-8'!$H$10</f>
        <v>0</v>
      </c>
      <c r="S127" s="2">
        <f>S8*'1-8'!$H$10</f>
        <v>0</v>
      </c>
      <c r="T127" s="2">
        <f>T8*'1-8'!$H$10</f>
        <v>0</v>
      </c>
      <c r="U127" s="2">
        <f>U8*'1-8'!$H$10</f>
        <v>0</v>
      </c>
      <c r="V127" s="2">
        <f>V8*'1-8'!$H$10</f>
        <v>0</v>
      </c>
      <c r="W127" s="2">
        <f>W8*'1-8'!$H$10</f>
        <v>0</v>
      </c>
      <c r="X127" s="28">
        <f t="shared" si="12"/>
        <v>3.0561192689908321</v>
      </c>
      <c r="Y127" s="39"/>
      <c r="Z127" s="2">
        <f>Z8*'1-8'!$H$10</f>
        <v>0</v>
      </c>
      <c r="AA127" s="2">
        <f>AA8*'1-8'!$H$10</f>
        <v>0</v>
      </c>
      <c r="AB127" s="2">
        <f>AB8*'1-8'!$H$10</f>
        <v>0</v>
      </c>
      <c r="AC127" s="2">
        <f>AC8*'1-8'!$H$10</f>
        <v>0</v>
      </c>
      <c r="AD127" s="2">
        <f>AD8*'1-8'!$H$10</f>
        <v>0</v>
      </c>
      <c r="AE127" s="28">
        <f t="shared" si="13"/>
        <v>3.0561192689908321</v>
      </c>
      <c r="AF127" s="38">
        <f t="shared" si="14"/>
        <v>0.23291373090471179</v>
      </c>
    </row>
    <row r="128" spans="1:32" x14ac:dyDescent="0.2">
      <c r="A128" t="s">
        <v>84</v>
      </c>
      <c r="B128" s="27" t="s">
        <v>143</v>
      </c>
      <c r="C128" s="27" t="s">
        <v>97</v>
      </c>
      <c r="D128" s="2">
        <f>D9*'1-8'!$H$10</f>
        <v>233321.79532976029</v>
      </c>
      <c r="E128" s="2">
        <f>E9*'1-8'!$H$10</f>
        <v>0</v>
      </c>
      <c r="F128" s="2">
        <f>F9*'1-8'!$H$10</f>
        <v>0</v>
      </c>
      <c r="G128" s="2">
        <f>G9*'1-8'!$H$10</f>
        <v>0</v>
      </c>
      <c r="H128" s="2">
        <f>H9*'1-8'!$H$10</f>
        <v>0</v>
      </c>
      <c r="I128" s="2">
        <f>I9*'1-8'!$H$10</f>
        <v>0</v>
      </c>
      <c r="J128" s="2">
        <f>J9*'1-8'!$H$10</f>
        <v>0</v>
      </c>
      <c r="K128" s="2">
        <f>K9*'1-8'!$H$10</f>
        <v>0</v>
      </c>
      <c r="L128" s="2">
        <f>L9*'1-8'!$H$10</f>
        <v>0</v>
      </c>
      <c r="M128" s="2">
        <f>M9*'1-8'!$H$10</f>
        <v>0</v>
      </c>
      <c r="N128" s="2">
        <f>N9*'1-8'!$H$10</f>
        <v>0</v>
      </c>
      <c r="O128" s="2">
        <f>O9*'1-8'!$H$10</f>
        <v>0</v>
      </c>
      <c r="P128" s="2">
        <f>P9*'1-8'!$H$10</f>
        <v>0</v>
      </c>
      <c r="Q128" s="2">
        <f>Q9*'1-8'!$H$10</f>
        <v>0</v>
      </c>
      <c r="R128" s="2">
        <f>R9*'1-8'!$H$10</f>
        <v>0</v>
      </c>
      <c r="S128" s="2">
        <f>S9*'1-8'!$H$10</f>
        <v>0</v>
      </c>
      <c r="T128" s="2">
        <f>T9*'1-8'!$H$10</f>
        <v>0</v>
      </c>
      <c r="U128" s="2">
        <f>U9*'1-8'!$H$10</f>
        <v>0</v>
      </c>
      <c r="V128" s="2">
        <f>V9*'1-8'!$H$10</f>
        <v>0</v>
      </c>
      <c r="W128" s="2">
        <f>W9*'1-8'!$H$10</f>
        <v>0</v>
      </c>
      <c r="X128" s="28">
        <f t="shared" si="12"/>
        <v>233321.79532976029</v>
      </c>
      <c r="Y128" s="39"/>
      <c r="Z128" s="2">
        <f>Z9*'1-8'!$H$10</f>
        <v>0</v>
      </c>
      <c r="AA128" s="2">
        <f>AA9*'1-8'!$H$10</f>
        <v>0</v>
      </c>
      <c r="AB128" s="2">
        <f>AB9*'1-8'!$H$10</f>
        <v>0</v>
      </c>
      <c r="AC128" s="2">
        <f>AC9*'1-8'!$H$10</f>
        <v>0</v>
      </c>
      <c r="AD128" s="2">
        <f>AD9*'1-8'!$H$10</f>
        <v>0</v>
      </c>
      <c r="AE128" s="28">
        <f t="shared" si="13"/>
        <v>233321.79532976029</v>
      </c>
      <c r="AF128" s="38">
        <f t="shared" si="14"/>
        <v>17781.979389039014</v>
      </c>
    </row>
    <row r="129" spans="1:32" x14ac:dyDescent="0.2">
      <c r="A129" t="s">
        <v>84</v>
      </c>
      <c r="B129" s="27" t="s">
        <v>142</v>
      </c>
      <c r="C129" s="27" t="s">
        <v>97</v>
      </c>
      <c r="D129" s="2">
        <f>D10*'1-8'!$H$10</f>
        <v>226.1812014167275</v>
      </c>
      <c r="E129" s="2">
        <f>E10*'1-8'!$H$10</f>
        <v>0</v>
      </c>
      <c r="F129" s="2">
        <f>F10*'1-8'!$H$10</f>
        <v>0</v>
      </c>
      <c r="G129" s="2">
        <f>G10*'1-8'!$H$10</f>
        <v>0</v>
      </c>
      <c r="H129" s="2">
        <f>H10*'1-8'!$H$10</f>
        <v>0</v>
      </c>
      <c r="I129" s="2">
        <f>I10*'1-8'!$H$10</f>
        <v>0</v>
      </c>
      <c r="J129" s="2">
        <f>J10*'1-8'!$H$10</f>
        <v>0</v>
      </c>
      <c r="K129" s="2">
        <f>K10*'1-8'!$H$10</f>
        <v>0</v>
      </c>
      <c r="L129" s="2">
        <f>L10*'1-8'!$H$10</f>
        <v>0</v>
      </c>
      <c r="M129" s="2">
        <f>M10*'1-8'!$H$10</f>
        <v>0</v>
      </c>
      <c r="N129" s="2">
        <f>N10*'1-8'!$H$10</f>
        <v>0</v>
      </c>
      <c r="O129" s="2">
        <f>O10*'1-8'!$H$10</f>
        <v>0</v>
      </c>
      <c r="P129" s="2">
        <f>P10*'1-8'!$H$10</f>
        <v>0</v>
      </c>
      <c r="Q129" s="2">
        <f>Q10*'1-8'!$H$10</f>
        <v>0</v>
      </c>
      <c r="R129" s="2">
        <f>R10*'1-8'!$H$10</f>
        <v>0</v>
      </c>
      <c r="S129" s="2">
        <f>S10*'1-8'!$H$10</f>
        <v>0</v>
      </c>
      <c r="T129" s="2">
        <f>T10*'1-8'!$H$10</f>
        <v>0</v>
      </c>
      <c r="U129" s="2">
        <f>U10*'1-8'!$H$10</f>
        <v>0</v>
      </c>
      <c r="V129" s="2">
        <f>V10*'1-8'!$H$10</f>
        <v>0</v>
      </c>
      <c r="W129" s="2">
        <f>W10*'1-8'!$H$10</f>
        <v>0</v>
      </c>
      <c r="X129" s="28">
        <f t="shared" si="12"/>
        <v>226.1812014167275</v>
      </c>
      <c r="Y129" s="39"/>
      <c r="Z129" s="2">
        <f>Z10*'1-8'!$H$10</f>
        <v>0</v>
      </c>
      <c r="AA129" s="2">
        <f>AA10*'1-8'!$H$10</f>
        <v>0</v>
      </c>
      <c r="AB129" s="2">
        <f>AB10*'1-8'!$H$10</f>
        <v>0</v>
      </c>
      <c r="AC129" s="2">
        <f>AC10*'1-8'!$H$10</f>
        <v>0</v>
      </c>
      <c r="AD129" s="2">
        <f>AD10*'1-8'!$H$10</f>
        <v>0</v>
      </c>
      <c r="AE129" s="28">
        <f t="shared" si="13"/>
        <v>226.1812014167275</v>
      </c>
      <c r="AF129" s="38">
        <f t="shared" si="14"/>
        <v>17.237778648565609</v>
      </c>
    </row>
    <row r="130" spans="1:32" x14ac:dyDescent="0.2">
      <c r="A130" t="s">
        <v>62</v>
      </c>
      <c r="B130" s="27" t="s">
        <v>141</v>
      </c>
      <c r="C130" s="27" t="s">
        <v>97</v>
      </c>
      <c r="D130" s="2">
        <f>D11*'1-8'!$H$10</f>
        <v>5619073.1988734873</v>
      </c>
      <c r="E130" s="2">
        <f>E11*'1-8'!$H$10</f>
        <v>-403.14392794128599</v>
      </c>
      <c r="F130" s="2">
        <f>F11*'1-8'!$H$10</f>
        <v>28236.45261678626</v>
      </c>
      <c r="G130" s="2">
        <f>G11*'1-8'!$H$10</f>
        <v>120308.91582572526</v>
      </c>
      <c r="H130" s="2">
        <f>H11*'1-8'!$H$10</f>
        <v>0</v>
      </c>
      <c r="I130" s="2">
        <f>I11*'1-8'!$H$10</f>
        <v>0</v>
      </c>
      <c r="J130" s="2">
        <f>J11*'1-8'!$H$10</f>
        <v>0</v>
      </c>
      <c r="K130" s="2">
        <f>K11*'1-8'!$H$10</f>
        <v>0</v>
      </c>
      <c r="L130" s="2">
        <f>L11*'1-8'!$H$10</f>
        <v>0</v>
      </c>
      <c r="M130" s="2">
        <f>M11*'1-8'!$H$10</f>
        <v>0</v>
      </c>
      <c r="N130" s="2">
        <f>N11*'1-8'!$H$10</f>
        <v>0</v>
      </c>
      <c r="O130" s="2">
        <f>O11*'1-8'!$H$10</f>
        <v>0</v>
      </c>
      <c r="P130" s="2">
        <f>P11*'1-8'!$H$10</f>
        <v>0</v>
      </c>
      <c r="Q130" s="2">
        <f>Q11*'1-8'!$H$10</f>
        <v>0</v>
      </c>
      <c r="R130" s="2">
        <f>R11*'1-8'!$H$10</f>
        <v>0</v>
      </c>
      <c r="S130" s="2">
        <f>S11*'1-8'!$H$10</f>
        <v>0</v>
      </c>
      <c r="T130" s="2">
        <f>T11*'1-8'!$H$10</f>
        <v>0</v>
      </c>
      <c r="U130" s="2">
        <f>U11*'1-8'!$H$10</f>
        <v>0</v>
      </c>
      <c r="V130" s="2">
        <f>V11*'1-8'!$H$10</f>
        <v>0</v>
      </c>
      <c r="W130" s="2">
        <f>W11*'1-8'!$H$10</f>
        <v>0</v>
      </c>
      <c r="X130" s="28">
        <f t="shared" si="12"/>
        <v>5767215.4233880583</v>
      </c>
      <c r="Y130" s="39"/>
      <c r="Z130" s="2">
        <f>Z11*'1-8'!$H$10</f>
        <v>49208.304497948244</v>
      </c>
      <c r="AA130" s="2">
        <f>AA11*'1-8'!$H$10</f>
        <v>0</v>
      </c>
      <c r="AB130" s="2">
        <f>AB11*'1-8'!$H$10</f>
        <v>0</v>
      </c>
      <c r="AC130" s="2">
        <f>AC11*'1-8'!$H$10</f>
        <v>0</v>
      </c>
      <c r="AD130" s="2">
        <f>AD11*'1-8'!$H$10</f>
        <v>0</v>
      </c>
      <c r="AE130" s="28">
        <f t="shared" si="13"/>
        <v>5816423.7278860062</v>
      </c>
      <c r="AF130" s="38">
        <f t="shared" si="14"/>
        <v>443282.74905055296</v>
      </c>
    </row>
    <row r="131" spans="1:32" x14ac:dyDescent="0.2">
      <c r="A131" t="s">
        <v>62</v>
      </c>
      <c r="B131" s="27" t="s">
        <v>140</v>
      </c>
      <c r="C131" s="27" t="s">
        <v>97</v>
      </c>
      <c r="D131" s="2">
        <f>D12*'1-8'!$H$10</f>
        <v>1119359.9010581388</v>
      </c>
      <c r="E131" s="2">
        <f>E12*'1-8'!$H$10</f>
        <v>99742.078363831301</v>
      </c>
      <c r="F131" s="2">
        <f>F12*'1-8'!$H$10</f>
        <v>0</v>
      </c>
      <c r="G131" s="2">
        <f>G12*'1-8'!$H$10</f>
        <v>0</v>
      </c>
      <c r="H131" s="2">
        <f>H12*'1-8'!$H$10</f>
        <v>0</v>
      </c>
      <c r="I131" s="2">
        <f>I12*'1-8'!$H$10</f>
        <v>0</v>
      </c>
      <c r="J131" s="2">
        <f>J12*'1-8'!$H$10</f>
        <v>0</v>
      </c>
      <c r="K131" s="2">
        <f>K12*'1-8'!$H$10</f>
        <v>0</v>
      </c>
      <c r="L131" s="2">
        <f>L12*'1-8'!$H$10</f>
        <v>0</v>
      </c>
      <c r="M131" s="2">
        <f>M12*'1-8'!$H$10</f>
        <v>0</v>
      </c>
      <c r="N131" s="2">
        <f>N12*'1-8'!$H$10</f>
        <v>0</v>
      </c>
      <c r="O131" s="2">
        <f>O12*'1-8'!$H$10</f>
        <v>0</v>
      </c>
      <c r="P131" s="2">
        <f>P12*'1-8'!$H$10</f>
        <v>0</v>
      </c>
      <c r="Q131" s="2">
        <f>Q12*'1-8'!$H$10</f>
        <v>0</v>
      </c>
      <c r="R131" s="2">
        <f>R12*'1-8'!$H$10</f>
        <v>0</v>
      </c>
      <c r="S131" s="2">
        <f>S12*'1-8'!$H$10</f>
        <v>0</v>
      </c>
      <c r="T131" s="2">
        <f>T12*'1-8'!$H$10</f>
        <v>0</v>
      </c>
      <c r="U131" s="2">
        <f>U12*'1-8'!$H$10</f>
        <v>0</v>
      </c>
      <c r="V131" s="2">
        <f>V12*'1-8'!$H$10</f>
        <v>0</v>
      </c>
      <c r="W131" s="2">
        <f>W12*'1-8'!$H$10</f>
        <v>0</v>
      </c>
      <c r="X131" s="28">
        <f t="shared" si="12"/>
        <v>1219101.9794219702</v>
      </c>
      <c r="Y131" s="39"/>
      <c r="Z131" s="2">
        <f>Z12*'1-8'!$H$10</f>
        <v>0</v>
      </c>
      <c r="AA131" s="2">
        <f>AA12*'1-8'!$H$10</f>
        <v>0</v>
      </c>
      <c r="AB131" s="2">
        <f>AB12*'1-8'!$H$10</f>
        <v>0</v>
      </c>
      <c r="AC131" s="2">
        <f>AC12*'1-8'!$H$10</f>
        <v>0</v>
      </c>
      <c r="AD131" s="2">
        <f>AD12*'1-8'!$H$10</f>
        <v>0</v>
      </c>
      <c r="AE131" s="28">
        <f t="shared" si="13"/>
        <v>1219101.9794219702</v>
      </c>
      <c r="AF131" s="38">
        <f t="shared" si="14"/>
        <v>92910.506884193979</v>
      </c>
    </row>
    <row r="132" spans="1:32" x14ac:dyDescent="0.2">
      <c r="A132" t="s">
        <v>62</v>
      </c>
      <c r="B132" s="27" t="s">
        <v>139</v>
      </c>
      <c r="C132" s="27" t="s">
        <v>97</v>
      </c>
      <c r="D132" s="2">
        <f>D13*'1-8'!$H$10</f>
        <v>-3066655.0181514733</v>
      </c>
      <c r="E132" s="2">
        <f>E13*'1-8'!$H$10</f>
        <v>0</v>
      </c>
      <c r="F132" s="2">
        <f>F13*'1-8'!$H$10</f>
        <v>0</v>
      </c>
      <c r="G132" s="2">
        <f>G13*'1-8'!$H$10</f>
        <v>0</v>
      </c>
      <c r="H132" s="2">
        <f>H13*'1-8'!$H$10</f>
        <v>0</v>
      </c>
      <c r="I132" s="2">
        <f>I13*'1-8'!$H$10</f>
        <v>0</v>
      </c>
      <c r="J132" s="2">
        <f>J13*'1-8'!$H$10</f>
        <v>0</v>
      </c>
      <c r="K132" s="2">
        <f>K13*'1-8'!$H$10</f>
        <v>0</v>
      </c>
      <c r="L132" s="2">
        <f>L13*'1-8'!$H$10</f>
        <v>0</v>
      </c>
      <c r="M132" s="2">
        <f>M13*'1-8'!$H$10</f>
        <v>0</v>
      </c>
      <c r="N132" s="2">
        <f>N13*'1-8'!$H$10</f>
        <v>0</v>
      </c>
      <c r="O132" s="2">
        <f>O13*'1-8'!$H$10</f>
        <v>0</v>
      </c>
      <c r="P132" s="2">
        <f>P13*'1-8'!$H$10</f>
        <v>0</v>
      </c>
      <c r="Q132" s="2">
        <f>Q13*'1-8'!$H$10</f>
        <v>0</v>
      </c>
      <c r="R132" s="2">
        <f>R13*'1-8'!$H$10</f>
        <v>0</v>
      </c>
      <c r="S132" s="2">
        <f>S13*'1-8'!$H$10</f>
        <v>0</v>
      </c>
      <c r="T132" s="2">
        <f>T13*'1-8'!$H$10</f>
        <v>0</v>
      </c>
      <c r="U132" s="2">
        <f>U13*'1-8'!$H$10</f>
        <v>0</v>
      </c>
      <c r="V132" s="2">
        <f>V13*'1-8'!$H$10</f>
        <v>0</v>
      </c>
      <c r="W132" s="2">
        <f>W13*'1-8'!$H$10</f>
        <v>0</v>
      </c>
      <c r="X132" s="28">
        <f t="shared" si="12"/>
        <v>-3066655.0181514733</v>
      </c>
      <c r="Y132" s="39"/>
      <c r="Z132" s="2">
        <f>Z13*'1-8'!$H$10</f>
        <v>0</v>
      </c>
      <c r="AA132" s="2">
        <f>AA13*'1-8'!$H$10</f>
        <v>0</v>
      </c>
      <c r="AB132" s="2">
        <f>AB13*'1-8'!$H$10</f>
        <v>0</v>
      </c>
      <c r="AC132" s="2">
        <f>AC13*'1-8'!$H$10</f>
        <v>0</v>
      </c>
      <c r="AD132" s="2">
        <f>AD13*'1-8'!$H$10</f>
        <v>0</v>
      </c>
      <c r="AE132" s="28">
        <f t="shared" si="13"/>
        <v>-3066655.0181514733</v>
      </c>
      <c r="AF132" s="38">
        <f t="shared" si="14"/>
        <v>-233716.68407142209</v>
      </c>
    </row>
    <row r="133" spans="1:32" x14ac:dyDescent="0.2">
      <c r="A133" t="s">
        <v>62</v>
      </c>
      <c r="B133" s="27" t="s">
        <v>138</v>
      </c>
      <c r="C133" s="27" t="s">
        <v>97</v>
      </c>
      <c r="D133" s="2">
        <f>D14*'1-8'!$H$10</f>
        <v>2362665.6395372599</v>
      </c>
      <c r="E133" s="2">
        <f>E14*'1-8'!$H$10</f>
        <v>0</v>
      </c>
      <c r="F133" s="2">
        <f>F14*'1-8'!$H$10</f>
        <v>0</v>
      </c>
      <c r="G133" s="2">
        <f>G14*'1-8'!$H$10</f>
        <v>0</v>
      </c>
      <c r="H133" s="2">
        <f>H14*'1-8'!$H$10</f>
        <v>0</v>
      </c>
      <c r="I133" s="2">
        <f>I14*'1-8'!$H$10</f>
        <v>0</v>
      </c>
      <c r="J133" s="2">
        <f>J14*'1-8'!$H$10</f>
        <v>0</v>
      </c>
      <c r="K133" s="2">
        <f>K14*'1-8'!$H$10</f>
        <v>0</v>
      </c>
      <c r="L133" s="2">
        <f>L14*'1-8'!$H$10</f>
        <v>-71889.635766811145</v>
      </c>
      <c r="M133" s="2">
        <f>M14*'1-8'!$H$10</f>
        <v>0</v>
      </c>
      <c r="N133" s="2">
        <f>N14*'1-8'!$H$10</f>
        <v>0</v>
      </c>
      <c r="O133" s="2">
        <f>O14*'1-8'!$H$10</f>
        <v>0</v>
      </c>
      <c r="P133" s="2">
        <f>P14*'1-8'!$H$10</f>
        <v>0</v>
      </c>
      <c r="Q133" s="2">
        <f>Q14*'1-8'!$H$10</f>
        <v>0</v>
      </c>
      <c r="R133" s="2">
        <f>R14*'1-8'!$H$10</f>
        <v>0</v>
      </c>
      <c r="S133" s="2">
        <f>S14*'1-8'!$H$10</f>
        <v>0</v>
      </c>
      <c r="T133" s="2">
        <f>T14*'1-8'!$H$10</f>
        <v>0</v>
      </c>
      <c r="U133" s="2">
        <f>U14*'1-8'!$H$10</f>
        <v>0</v>
      </c>
      <c r="V133" s="2">
        <f>V14*'1-8'!$H$10</f>
        <v>0</v>
      </c>
      <c r="W133" s="2">
        <f>W14*'1-8'!$H$10</f>
        <v>0</v>
      </c>
      <c r="X133" s="28">
        <f t="shared" si="12"/>
        <v>2290776.0037704487</v>
      </c>
      <c r="Y133" s="39"/>
      <c r="Z133" s="2">
        <f>Z14*'1-8'!$H$10</f>
        <v>0</v>
      </c>
      <c r="AA133" s="2">
        <f>AA14*'1-8'!$H$10</f>
        <v>0</v>
      </c>
      <c r="AB133" s="2">
        <f>AB14*'1-8'!$H$10</f>
        <v>0</v>
      </c>
      <c r="AC133" s="2">
        <f>AC14*'1-8'!$H$10</f>
        <v>0</v>
      </c>
      <c r="AD133" s="2">
        <f>AD14*'1-8'!$H$10</f>
        <v>0</v>
      </c>
      <c r="AE133" s="28">
        <f t="shared" si="13"/>
        <v>2290776.0037704487</v>
      </c>
      <c r="AF133" s="38">
        <f t="shared" si="14"/>
        <v>174585.19735106686</v>
      </c>
    </row>
    <row r="134" spans="1:32" x14ac:dyDescent="0.2">
      <c r="A134" t="s">
        <v>62</v>
      </c>
      <c r="B134" s="27" t="s">
        <v>137</v>
      </c>
      <c r="C134" s="27" t="s">
        <v>97</v>
      </c>
      <c r="D134" s="2">
        <f>D15*'1-8'!$H$10</f>
        <v>326850.80776071612</v>
      </c>
      <c r="E134" s="2">
        <f>E15*'1-8'!$H$10</f>
        <v>0</v>
      </c>
      <c r="F134" s="2">
        <f>F15*'1-8'!$H$10</f>
        <v>0</v>
      </c>
      <c r="G134" s="2">
        <f>G15*'1-8'!$H$10</f>
        <v>0</v>
      </c>
      <c r="H134" s="2">
        <f>H15*'1-8'!$H$10</f>
        <v>0</v>
      </c>
      <c r="I134" s="2">
        <f>I15*'1-8'!$H$10</f>
        <v>-7451.4092951992488</v>
      </c>
      <c r="J134" s="2">
        <f>J15*'1-8'!$H$10</f>
        <v>0</v>
      </c>
      <c r="K134" s="2">
        <f>K15*'1-8'!$H$10</f>
        <v>0</v>
      </c>
      <c r="L134" s="2">
        <f>L15*'1-8'!$H$10</f>
        <v>0</v>
      </c>
      <c r="M134" s="2">
        <f>M15*'1-8'!$H$10</f>
        <v>0</v>
      </c>
      <c r="N134" s="2">
        <f>N15*'1-8'!$H$10</f>
        <v>0</v>
      </c>
      <c r="O134" s="2">
        <f>O15*'1-8'!$H$10</f>
        <v>0</v>
      </c>
      <c r="P134" s="2">
        <f>P15*'1-8'!$H$10</f>
        <v>0</v>
      </c>
      <c r="Q134" s="2">
        <f>Q15*'1-8'!$H$10</f>
        <v>0</v>
      </c>
      <c r="R134" s="2">
        <f>R15*'1-8'!$H$10</f>
        <v>0</v>
      </c>
      <c r="S134" s="2">
        <f>S15*'1-8'!$H$10</f>
        <v>0</v>
      </c>
      <c r="T134" s="2">
        <f>T15*'1-8'!$H$10</f>
        <v>0</v>
      </c>
      <c r="U134" s="2">
        <f>U15*'1-8'!$H$10</f>
        <v>0</v>
      </c>
      <c r="V134" s="2">
        <f>V15*'1-8'!$H$10</f>
        <v>-11044.422975670386</v>
      </c>
      <c r="W134" s="2">
        <f>W15*'1-8'!$H$10</f>
        <v>-12467.656149260718</v>
      </c>
      <c r="X134" s="28">
        <f t="shared" si="12"/>
        <v>295887.31934058579</v>
      </c>
      <c r="Y134" s="39"/>
      <c r="Z134" s="2">
        <f>Z15*'1-8'!$H$10</f>
        <v>0</v>
      </c>
      <c r="AA134" s="2">
        <f>AA15*'1-8'!$H$10</f>
        <v>0</v>
      </c>
      <c r="AB134" s="2">
        <f>AB15*'1-8'!$H$10</f>
        <v>0</v>
      </c>
      <c r="AC134" s="2">
        <f>AC15*'1-8'!$H$10</f>
        <v>0</v>
      </c>
      <c r="AD134" s="2">
        <f>AD15*'1-8'!$H$10</f>
        <v>0</v>
      </c>
      <c r="AE134" s="28">
        <f t="shared" si="13"/>
        <v>295887.31934058579</v>
      </c>
      <c r="AF134" s="38">
        <f t="shared" si="14"/>
        <v>22550.238851694623</v>
      </c>
    </row>
    <row r="135" spans="1:32" x14ac:dyDescent="0.2">
      <c r="A135" t="s">
        <v>62</v>
      </c>
      <c r="B135" s="27" t="s">
        <v>136</v>
      </c>
      <c r="C135" s="27" t="s">
        <v>97</v>
      </c>
      <c r="D135" s="2">
        <f>D16*'1-8'!$H$10</f>
        <v>8145621.6965644239</v>
      </c>
      <c r="E135" s="2">
        <f>E16*'1-8'!$H$10</f>
        <v>0</v>
      </c>
      <c r="F135" s="2">
        <f>F16*'1-8'!$H$10</f>
        <v>0</v>
      </c>
      <c r="G135" s="2">
        <f>G16*'1-8'!$H$10</f>
        <v>0</v>
      </c>
      <c r="H135" s="2">
        <f>H16*'1-8'!$H$10</f>
        <v>0</v>
      </c>
      <c r="I135" s="2">
        <f>I16*'1-8'!$H$10</f>
        <v>3067701.6486340426</v>
      </c>
      <c r="J135" s="2">
        <f>J16*'1-8'!$H$10</f>
        <v>0</v>
      </c>
      <c r="K135" s="2">
        <f>K16*'1-8'!$H$10</f>
        <v>0</v>
      </c>
      <c r="L135" s="2">
        <f>L16*'1-8'!$H$10</f>
        <v>-655796.50207105547</v>
      </c>
      <c r="M135" s="2">
        <f>M16*'1-8'!$H$10</f>
        <v>1378545.4274637315</v>
      </c>
      <c r="N135" s="2">
        <f>N16*'1-8'!$H$10</f>
        <v>0</v>
      </c>
      <c r="O135" s="2">
        <f>O16*'1-8'!$H$10</f>
        <v>0</v>
      </c>
      <c r="P135" s="2">
        <f>P16*'1-8'!$H$10</f>
        <v>0</v>
      </c>
      <c r="Q135" s="2">
        <f>Q16*'1-8'!$H$10</f>
        <v>0</v>
      </c>
      <c r="R135" s="2">
        <f>R16*'1-8'!$H$10</f>
        <v>0</v>
      </c>
      <c r="S135" s="2">
        <f>S16*'1-8'!$H$10</f>
        <v>0</v>
      </c>
      <c r="T135" s="2">
        <f>T16*'1-8'!$H$10</f>
        <v>0</v>
      </c>
      <c r="U135" s="2">
        <f>U16*'1-8'!$H$10</f>
        <v>0</v>
      </c>
      <c r="V135" s="2">
        <f>V16*'1-8'!$H$10</f>
        <v>-3527.5773947654202</v>
      </c>
      <c r="W135" s="2">
        <f>W16*'1-8'!$H$10</f>
        <v>-3982.1566137700916</v>
      </c>
      <c r="X135" s="28">
        <f t="shared" si="12"/>
        <v>11928562.536582608</v>
      </c>
      <c r="Y135" s="39"/>
      <c r="Z135" s="2">
        <f>Z16*'1-8'!$H$10</f>
        <v>0</v>
      </c>
      <c r="AA135" s="2">
        <f>AA16*'1-8'!$H$10</f>
        <v>0</v>
      </c>
      <c r="AB135" s="2">
        <f>AB16*'1-8'!$H$10</f>
        <v>0</v>
      </c>
      <c r="AC135" s="2">
        <f>AC16*'1-8'!$H$10</f>
        <v>0</v>
      </c>
      <c r="AD135" s="2">
        <f>AD16*'1-8'!$H$10</f>
        <v>0</v>
      </c>
      <c r="AE135" s="28">
        <f t="shared" si="13"/>
        <v>11928562.536582608</v>
      </c>
      <c r="AF135" s="38">
        <f t="shared" si="14"/>
        <v>909102.61026660353</v>
      </c>
    </row>
    <row r="136" spans="1:32" x14ac:dyDescent="0.2">
      <c r="A136" t="s">
        <v>62</v>
      </c>
      <c r="B136" s="27" t="s">
        <v>135</v>
      </c>
      <c r="C136" s="27" t="s">
        <v>97</v>
      </c>
      <c r="D136" s="2">
        <f>D17*'1-8'!$H$10</f>
        <v>10568141.061569411</v>
      </c>
      <c r="E136" s="2">
        <f>E17*'1-8'!$H$10</f>
        <v>0</v>
      </c>
      <c r="F136" s="2">
        <f>F17*'1-8'!$H$10</f>
        <v>0</v>
      </c>
      <c r="G136" s="2">
        <f>G17*'1-8'!$H$10</f>
        <v>0</v>
      </c>
      <c r="H136" s="2">
        <f>H17*'1-8'!$H$10</f>
        <v>-1921198.2424694099</v>
      </c>
      <c r="I136" s="2">
        <f>I17*'1-8'!$H$10</f>
        <v>0</v>
      </c>
      <c r="J136" s="2">
        <f>J17*'1-8'!$H$10</f>
        <v>0</v>
      </c>
      <c r="K136" s="2">
        <f>K17*'1-8'!$H$10</f>
        <v>0</v>
      </c>
      <c r="L136" s="2">
        <f>L17*'1-8'!$H$10</f>
        <v>0</v>
      </c>
      <c r="M136" s="2">
        <f>M17*'1-8'!$H$10</f>
        <v>0</v>
      </c>
      <c r="N136" s="2">
        <f>N17*'1-8'!$H$10</f>
        <v>0</v>
      </c>
      <c r="O136" s="2">
        <f>O17*'1-8'!$H$10</f>
        <v>0</v>
      </c>
      <c r="P136" s="2">
        <f>P17*'1-8'!$H$10</f>
        <v>0</v>
      </c>
      <c r="Q136" s="2">
        <f>Q17*'1-8'!$H$10</f>
        <v>0</v>
      </c>
      <c r="R136" s="2">
        <f>R17*'1-8'!$H$10</f>
        <v>0</v>
      </c>
      <c r="S136" s="2">
        <f>S17*'1-8'!$H$10</f>
        <v>0</v>
      </c>
      <c r="T136" s="2">
        <f>T17*'1-8'!$H$10</f>
        <v>0</v>
      </c>
      <c r="U136" s="2">
        <f>U17*'1-8'!$H$10</f>
        <v>0</v>
      </c>
      <c r="V136" s="2">
        <f>V17*'1-8'!$H$10</f>
        <v>0</v>
      </c>
      <c r="W136" s="2">
        <f>W17*'1-8'!$H$10</f>
        <v>0</v>
      </c>
      <c r="X136" s="28">
        <f t="shared" si="12"/>
        <v>8646942.8191000018</v>
      </c>
      <c r="Y136" s="39"/>
      <c r="Z136" s="2">
        <f>Z17*'1-8'!$H$10</f>
        <v>0</v>
      </c>
      <c r="AA136" s="2">
        <f>AA17*'1-8'!$H$10</f>
        <v>0</v>
      </c>
      <c r="AB136" s="2">
        <f>AB17*'1-8'!$H$10</f>
        <v>0</v>
      </c>
      <c r="AC136" s="2">
        <f>AC17*'1-8'!$H$10</f>
        <v>0</v>
      </c>
      <c r="AD136" s="2">
        <f>AD17*'1-8'!$H$10</f>
        <v>0</v>
      </c>
      <c r="AE136" s="28">
        <f t="shared" si="13"/>
        <v>8646942.8191000018</v>
      </c>
      <c r="AF136" s="38">
        <f t="shared" si="14"/>
        <v>659002.98242657725</v>
      </c>
    </row>
    <row r="137" spans="1:32" x14ac:dyDescent="0.2">
      <c r="A137" t="s">
        <v>62</v>
      </c>
      <c r="B137" s="27" t="s">
        <v>134</v>
      </c>
      <c r="C137" s="27" t="s">
        <v>97</v>
      </c>
      <c r="D137" s="2">
        <f>D18*'1-8'!$H$10</f>
        <v>202796.16329088932</v>
      </c>
      <c r="E137" s="2">
        <f>E18*'1-8'!$H$10</f>
        <v>0</v>
      </c>
      <c r="F137" s="2">
        <f>F18*'1-8'!$H$10</f>
        <v>0</v>
      </c>
      <c r="G137" s="2">
        <f>G18*'1-8'!$H$10</f>
        <v>0</v>
      </c>
      <c r="H137" s="2">
        <f>H18*'1-8'!$H$10</f>
        <v>0</v>
      </c>
      <c r="I137" s="2">
        <f>I18*'1-8'!$H$10</f>
        <v>0</v>
      </c>
      <c r="J137" s="2">
        <f>J18*'1-8'!$H$10</f>
        <v>0</v>
      </c>
      <c r="K137" s="2">
        <f>K18*'1-8'!$H$10</f>
        <v>0</v>
      </c>
      <c r="L137" s="2">
        <f>L18*'1-8'!$H$10</f>
        <v>-82541.035842886151</v>
      </c>
      <c r="M137" s="2">
        <f>M18*'1-8'!$H$10</f>
        <v>0</v>
      </c>
      <c r="N137" s="2">
        <f>N18*'1-8'!$H$10</f>
        <v>0</v>
      </c>
      <c r="O137" s="2">
        <f>O18*'1-8'!$H$10</f>
        <v>0</v>
      </c>
      <c r="P137" s="2">
        <f>P18*'1-8'!$H$10</f>
        <v>0</v>
      </c>
      <c r="Q137" s="2">
        <f>Q18*'1-8'!$H$10</f>
        <v>0</v>
      </c>
      <c r="R137" s="2">
        <f>R18*'1-8'!$H$10</f>
        <v>0</v>
      </c>
      <c r="S137" s="2">
        <f>S18*'1-8'!$H$10</f>
        <v>0</v>
      </c>
      <c r="T137" s="2">
        <f>T18*'1-8'!$H$10</f>
        <v>0</v>
      </c>
      <c r="U137" s="2">
        <f>U18*'1-8'!$H$10</f>
        <v>0</v>
      </c>
      <c r="V137" s="2">
        <f>V18*'1-8'!$H$10</f>
        <v>0</v>
      </c>
      <c r="W137" s="2">
        <f>W18*'1-8'!$H$10</f>
        <v>0</v>
      </c>
      <c r="X137" s="28">
        <f t="shared" si="12"/>
        <v>120255.12744800317</v>
      </c>
      <c r="Y137" s="39"/>
      <c r="Z137" s="2">
        <f>Z18*'1-8'!$H$10</f>
        <v>0</v>
      </c>
      <c r="AA137" s="2">
        <f>AA18*'1-8'!$H$10</f>
        <v>0</v>
      </c>
      <c r="AB137" s="2">
        <f>AB18*'1-8'!$H$10</f>
        <v>0</v>
      </c>
      <c r="AC137" s="2">
        <f>AC18*'1-8'!$H$10</f>
        <v>0</v>
      </c>
      <c r="AD137" s="2">
        <f>AD18*'1-8'!$H$10</f>
        <v>0</v>
      </c>
      <c r="AE137" s="28">
        <f t="shared" si="13"/>
        <v>120255.12744800317</v>
      </c>
      <c r="AF137" s="38">
        <f t="shared" si="14"/>
        <v>9164.9140393610724</v>
      </c>
    </row>
    <row r="138" spans="1:32" x14ac:dyDescent="0.2">
      <c r="A138" t="s">
        <v>62</v>
      </c>
      <c r="B138" s="27" t="s">
        <v>133</v>
      </c>
      <c r="C138" s="27" t="s">
        <v>97</v>
      </c>
      <c r="D138" s="2">
        <f>D19*'1-8'!$H$10</f>
        <v>-9809673.5393738411</v>
      </c>
      <c r="E138" s="2">
        <f>E19*'1-8'!$H$10</f>
        <v>224.8452516635073</v>
      </c>
      <c r="F138" s="2">
        <f>F19*'1-8'!$H$10</f>
        <v>0</v>
      </c>
      <c r="G138" s="2">
        <f>G19*'1-8'!$H$10</f>
        <v>0</v>
      </c>
      <c r="H138" s="2">
        <f>H19*'1-8'!$H$10</f>
        <v>0</v>
      </c>
      <c r="I138" s="2">
        <f>I19*'1-8'!$H$10</f>
        <v>0</v>
      </c>
      <c r="J138" s="2">
        <f>J19*'1-8'!$H$10</f>
        <v>0</v>
      </c>
      <c r="K138" s="2">
        <f>K19*'1-8'!$H$10</f>
        <v>0</v>
      </c>
      <c r="L138" s="2">
        <f>L19*'1-8'!$H$10</f>
        <v>0</v>
      </c>
      <c r="M138" s="2">
        <f>M19*'1-8'!$H$10</f>
        <v>0</v>
      </c>
      <c r="N138" s="2">
        <f>N19*'1-8'!$H$10</f>
        <v>0</v>
      </c>
      <c r="O138" s="2">
        <f>O19*'1-8'!$H$10</f>
        <v>0</v>
      </c>
      <c r="P138" s="2">
        <f>P19*'1-8'!$H$10</f>
        <v>0</v>
      </c>
      <c r="Q138" s="2">
        <f>Q19*'1-8'!$H$10</f>
        <v>0</v>
      </c>
      <c r="R138" s="2">
        <f>R19*'1-8'!$H$10</f>
        <v>0</v>
      </c>
      <c r="S138" s="2">
        <f>S19*'1-8'!$H$10</f>
        <v>0</v>
      </c>
      <c r="T138" s="2">
        <f>T19*'1-8'!$H$10</f>
        <v>0</v>
      </c>
      <c r="U138" s="2">
        <f>U19*'1-8'!$H$10</f>
        <v>0</v>
      </c>
      <c r="V138" s="2">
        <f>V19*'1-8'!$H$10</f>
        <v>20745.473665003625</v>
      </c>
      <c r="W138" s="2">
        <f>W19*'1-8'!$H$10</f>
        <v>0</v>
      </c>
      <c r="X138" s="28">
        <f t="shared" si="12"/>
        <v>-9788703.2204571757</v>
      </c>
      <c r="Y138" s="39"/>
      <c r="Z138" s="2">
        <f>Z19*'1-8'!$H$10</f>
        <v>0</v>
      </c>
      <c r="AA138" s="2">
        <f>AA19*'1-8'!$H$10</f>
        <v>0</v>
      </c>
      <c r="AB138" s="2">
        <f>AB19*'1-8'!$H$10</f>
        <v>0</v>
      </c>
      <c r="AC138" s="2">
        <f>AC19*'1-8'!$H$10</f>
        <v>0</v>
      </c>
      <c r="AD138" s="2">
        <f>AD19*'1-8'!$H$10</f>
        <v>0</v>
      </c>
      <c r="AE138" s="28">
        <f t="shared" si="13"/>
        <v>-9788703.2204571757</v>
      </c>
      <c r="AF138" s="38">
        <f t="shared" si="14"/>
        <v>-746019.1134976577</v>
      </c>
    </row>
    <row r="139" spans="1:32" x14ac:dyDescent="0.2">
      <c r="A139" t="s">
        <v>62</v>
      </c>
      <c r="B139" s="27" t="s">
        <v>132</v>
      </c>
      <c r="C139" s="27" t="s">
        <v>97</v>
      </c>
      <c r="D139" s="2">
        <f>D20*'1-8'!$H$10</f>
        <v>179499.69050448912</v>
      </c>
      <c r="E139" s="2">
        <f>E20*'1-8'!$H$10</f>
        <v>0</v>
      </c>
      <c r="F139" s="2">
        <f>F20*'1-8'!$H$10</f>
        <v>0</v>
      </c>
      <c r="G139" s="2">
        <f>G20*'1-8'!$H$10</f>
        <v>0</v>
      </c>
      <c r="H139" s="2">
        <f>H20*'1-8'!$H$10</f>
        <v>0</v>
      </c>
      <c r="I139" s="2">
        <f>I20*'1-8'!$H$10</f>
        <v>0</v>
      </c>
      <c r="J139" s="2">
        <f>J20*'1-8'!$H$10</f>
        <v>-689.01570177040082</v>
      </c>
      <c r="K139" s="2">
        <f>K20*'1-8'!$H$10</f>
        <v>-21276.349574085889</v>
      </c>
      <c r="L139" s="2">
        <f>L20*'1-8'!$H$10</f>
        <v>0</v>
      </c>
      <c r="M139" s="2">
        <f>M20*'1-8'!$H$10</f>
        <v>0</v>
      </c>
      <c r="N139" s="2">
        <f>N20*'1-8'!$H$10</f>
        <v>0</v>
      </c>
      <c r="O139" s="2">
        <f>O20*'1-8'!$H$10</f>
        <v>0</v>
      </c>
      <c r="P139" s="2">
        <f>P20*'1-8'!$H$10</f>
        <v>0</v>
      </c>
      <c r="Q139" s="2">
        <f>Q20*'1-8'!$H$10</f>
        <v>0</v>
      </c>
      <c r="R139" s="2">
        <f>R20*'1-8'!$H$10</f>
        <v>0</v>
      </c>
      <c r="S139" s="2">
        <f>S20*'1-8'!$H$10</f>
        <v>0</v>
      </c>
      <c r="T139" s="2">
        <f>T20*'1-8'!$H$10</f>
        <v>0</v>
      </c>
      <c r="U139" s="2">
        <f>U20*'1-8'!$H$10</f>
        <v>0</v>
      </c>
      <c r="V139" s="2">
        <f>V20*'1-8'!$H$10</f>
        <v>0</v>
      </c>
      <c r="W139" s="2">
        <f>W20*'1-8'!$H$10</f>
        <v>0</v>
      </c>
      <c r="X139" s="28">
        <f t="shared" si="12"/>
        <v>157534.32522863284</v>
      </c>
      <c r="Y139" s="39"/>
      <c r="Z139" s="2">
        <f>Z20*'1-8'!$H$10</f>
        <v>0</v>
      </c>
      <c r="AA139" s="2">
        <f>AA20*'1-8'!$H$10</f>
        <v>0</v>
      </c>
      <c r="AB139" s="2">
        <f>AB20*'1-8'!$H$10</f>
        <v>0</v>
      </c>
      <c r="AC139" s="2">
        <f>AC20*'1-8'!$H$10</f>
        <v>0</v>
      </c>
      <c r="AD139" s="2">
        <f>AD20*'1-8'!$H$10</f>
        <v>0</v>
      </c>
      <c r="AE139" s="28">
        <f t="shared" si="13"/>
        <v>157534.32522863284</v>
      </c>
      <c r="AF139" s="38">
        <f t="shared" si="14"/>
        <v>12006.04564319679</v>
      </c>
    </row>
    <row r="140" spans="1:32" x14ac:dyDescent="0.2">
      <c r="A140" t="s">
        <v>62</v>
      </c>
      <c r="B140" s="27" t="s">
        <v>131</v>
      </c>
      <c r="C140" s="27" t="s">
        <v>97</v>
      </c>
      <c r="D140" s="2">
        <f>D21*'1-8'!$H$10</f>
        <v>-2103.5617870563615</v>
      </c>
      <c r="E140" s="2">
        <f>E21*'1-8'!$H$10</f>
        <v>0</v>
      </c>
      <c r="F140" s="2">
        <f>F21*'1-8'!$H$10</f>
        <v>0</v>
      </c>
      <c r="G140" s="2">
        <f>G21*'1-8'!$H$10</f>
        <v>0</v>
      </c>
      <c r="H140" s="2">
        <f>H21*'1-8'!$H$10</f>
        <v>0</v>
      </c>
      <c r="I140" s="2">
        <f>I21*'1-8'!$H$10</f>
        <v>0</v>
      </c>
      <c r="J140" s="2">
        <f>J21*'1-8'!$H$10</f>
        <v>0</v>
      </c>
      <c r="K140" s="2">
        <f>K21*'1-8'!$H$10</f>
        <v>0</v>
      </c>
      <c r="L140" s="2">
        <f>L21*'1-8'!$H$10</f>
        <v>0</v>
      </c>
      <c r="M140" s="2">
        <f>M21*'1-8'!$H$10</f>
        <v>0</v>
      </c>
      <c r="N140" s="2">
        <f>N21*'1-8'!$H$10</f>
        <v>0</v>
      </c>
      <c r="O140" s="2">
        <f>O21*'1-8'!$H$10</f>
        <v>0</v>
      </c>
      <c r="P140" s="2">
        <f>P21*'1-8'!$H$10</f>
        <v>0</v>
      </c>
      <c r="Q140" s="2">
        <f>Q21*'1-8'!$H$10</f>
        <v>0</v>
      </c>
      <c r="R140" s="2">
        <f>R21*'1-8'!$H$10</f>
        <v>0</v>
      </c>
      <c r="S140" s="2">
        <f>S21*'1-8'!$H$10</f>
        <v>0</v>
      </c>
      <c r="T140" s="2">
        <f>T21*'1-8'!$H$10</f>
        <v>0</v>
      </c>
      <c r="U140" s="2">
        <f>U21*'1-8'!$H$10</f>
        <v>0</v>
      </c>
      <c r="V140" s="2">
        <f>V21*'1-8'!$H$10</f>
        <v>0</v>
      </c>
      <c r="W140" s="2">
        <f>W21*'1-8'!$H$10</f>
        <v>0</v>
      </c>
      <c r="X140" s="28">
        <f t="shared" si="12"/>
        <v>-2103.5617870563615</v>
      </c>
      <c r="Y140" s="39"/>
      <c r="Z140" s="2">
        <f>Z21*'1-8'!$H$10</f>
        <v>0</v>
      </c>
      <c r="AA140" s="2">
        <f>AA21*'1-8'!$H$10</f>
        <v>0</v>
      </c>
      <c r="AB140" s="2">
        <f>AB21*'1-8'!$H$10</f>
        <v>0</v>
      </c>
      <c r="AC140" s="2">
        <f>AC21*'1-8'!$H$10</f>
        <v>0</v>
      </c>
      <c r="AD140" s="2">
        <f>AD21*'1-8'!$H$10</f>
        <v>0</v>
      </c>
      <c r="AE140" s="28">
        <f t="shared" si="13"/>
        <v>-2103.5617870563615</v>
      </c>
      <c r="AF140" s="38">
        <f t="shared" si="14"/>
        <v>-160.31718034802566</v>
      </c>
    </row>
    <row r="141" spans="1:32" x14ac:dyDescent="0.2">
      <c r="A141" t="s">
        <v>62</v>
      </c>
      <c r="B141" s="27" t="s">
        <v>130</v>
      </c>
      <c r="C141" s="27" t="s">
        <v>97</v>
      </c>
      <c r="D141" s="2">
        <f>D22*'1-8'!$H$10</f>
        <v>1941677.6293707928</v>
      </c>
      <c r="E141" s="2">
        <f>E22*'1-8'!$H$10</f>
        <v>0</v>
      </c>
      <c r="F141" s="2">
        <f>F22*'1-8'!$H$10</f>
        <v>2081.939339979629</v>
      </c>
      <c r="G141" s="2">
        <f>G22*'1-8'!$H$10</f>
        <v>8870.6562473421309</v>
      </c>
      <c r="H141" s="2">
        <f>H22*'1-8'!$H$10</f>
        <v>0</v>
      </c>
      <c r="I141" s="2">
        <f>I22*'1-8'!$H$10</f>
        <v>0</v>
      </c>
      <c r="J141" s="2">
        <f>J22*'1-8'!$H$10</f>
        <v>0</v>
      </c>
      <c r="K141" s="2">
        <f>K22*'1-8'!$H$10</f>
        <v>0</v>
      </c>
      <c r="L141" s="2">
        <f>L22*'1-8'!$H$10</f>
        <v>0</v>
      </c>
      <c r="M141" s="2">
        <f>M22*'1-8'!$H$10</f>
        <v>0</v>
      </c>
      <c r="N141" s="2">
        <f>N22*'1-8'!$H$10</f>
        <v>0</v>
      </c>
      <c r="O141" s="2">
        <f>O22*'1-8'!$H$10</f>
        <v>0</v>
      </c>
      <c r="P141" s="2">
        <f>P22*'1-8'!$H$10</f>
        <v>0</v>
      </c>
      <c r="Q141" s="2">
        <f>Q22*'1-8'!$H$10</f>
        <v>0</v>
      </c>
      <c r="R141" s="2">
        <f>R22*'1-8'!$H$10</f>
        <v>0</v>
      </c>
      <c r="S141" s="2">
        <f>S22*'1-8'!$H$10</f>
        <v>0</v>
      </c>
      <c r="T141" s="2">
        <f>T22*'1-8'!$H$10</f>
        <v>0</v>
      </c>
      <c r="U141" s="2">
        <f>U22*'1-8'!$H$10</f>
        <v>0</v>
      </c>
      <c r="V141" s="2">
        <f>V22*'1-8'!$H$10</f>
        <v>0</v>
      </c>
      <c r="W141" s="2">
        <f>W22*'1-8'!$H$10</f>
        <v>0</v>
      </c>
      <c r="X141" s="28">
        <f t="shared" si="12"/>
        <v>1952630.2249581146</v>
      </c>
      <c r="Y141" s="39"/>
      <c r="Z141" s="2">
        <f>Z22*'1-8'!$H$10</f>
        <v>3628.242767544757</v>
      </c>
      <c r="AA141" s="2">
        <f>AA22*'1-8'!$H$10</f>
        <v>0</v>
      </c>
      <c r="AB141" s="2">
        <f>AB22*'1-8'!$H$10</f>
        <v>0</v>
      </c>
      <c r="AC141" s="2">
        <f>AC22*'1-8'!$H$10</f>
        <v>0</v>
      </c>
      <c r="AD141" s="2">
        <f>AD22*'1-8'!$H$10</f>
        <v>0</v>
      </c>
      <c r="AE141" s="28">
        <f t="shared" si="13"/>
        <v>1956258.4677256593</v>
      </c>
      <c r="AF141" s="38">
        <f t="shared" si="14"/>
        <v>149090.86270130263</v>
      </c>
    </row>
    <row r="142" spans="1:32" x14ac:dyDescent="0.2">
      <c r="A142" t="s">
        <v>59</v>
      </c>
      <c r="B142" s="27" t="s">
        <v>129</v>
      </c>
      <c r="C142" s="27" t="s">
        <v>97</v>
      </c>
      <c r="D142" s="2">
        <f>D23*'1-8'!$H$10</f>
        <v>1378829.208652585</v>
      </c>
      <c r="E142" s="2">
        <f>E23*'1-8'!$H$10</f>
        <v>0</v>
      </c>
      <c r="F142" s="2">
        <f>F23*'1-8'!$H$10</f>
        <v>0</v>
      </c>
      <c r="G142" s="2">
        <f>G23*'1-8'!$H$10</f>
        <v>0</v>
      </c>
      <c r="H142" s="2">
        <f>H23*'1-8'!$H$10</f>
        <v>0</v>
      </c>
      <c r="I142" s="2">
        <f>I23*'1-8'!$H$10</f>
        <v>0</v>
      </c>
      <c r="J142" s="2">
        <f>J23*'1-8'!$H$10</f>
        <v>0</v>
      </c>
      <c r="K142" s="2">
        <f>K23*'1-8'!$H$10</f>
        <v>0</v>
      </c>
      <c r="L142" s="2">
        <f>L23*'1-8'!$H$10</f>
        <v>0</v>
      </c>
      <c r="M142" s="2">
        <f>M23*'1-8'!$H$10</f>
        <v>0</v>
      </c>
      <c r="N142" s="2">
        <f>N23*'1-8'!$H$10</f>
        <v>421698.50324434537</v>
      </c>
      <c r="O142" s="2">
        <f>O23*'1-8'!$H$10</f>
        <v>0</v>
      </c>
      <c r="P142" s="2">
        <f>P23*'1-8'!$H$10</f>
        <v>0</v>
      </c>
      <c r="Q142" s="2">
        <f>Q23*'1-8'!$H$10</f>
        <v>0</v>
      </c>
      <c r="R142" s="2">
        <f>R23*'1-8'!$H$10</f>
        <v>0</v>
      </c>
      <c r="S142" s="2">
        <f>S23*'1-8'!$H$10</f>
        <v>0</v>
      </c>
      <c r="T142" s="2">
        <f>T23*'1-8'!$H$10</f>
        <v>0</v>
      </c>
      <c r="U142" s="2">
        <f>U23*'1-8'!$H$10</f>
        <v>0</v>
      </c>
      <c r="V142" s="2">
        <f>V23*'1-8'!$H$10</f>
        <v>0</v>
      </c>
      <c r="W142" s="2">
        <f>W23*'1-8'!$H$10</f>
        <v>0</v>
      </c>
      <c r="X142" s="28">
        <f t="shared" si="12"/>
        <v>1800527.7118969304</v>
      </c>
      <c r="Y142" s="39"/>
      <c r="Z142" s="2">
        <f>Z23*'1-8'!$H$10</f>
        <v>0</v>
      </c>
      <c r="AA142" s="2">
        <f>AA23*'1-8'!$H$10</f>
        <v>0</v>
      </c>
      <c r="AB142" s="2">
        <f>AB23*'1-8'!$H$10</f>
        <v>53648.33663208365</v>
      </c>
      <c r="AC142" s="2">
        <f>AC23*'1-8'!$H$10</f>
        <v>0</v>
      </c>
      <c r="AD142" s="2">
        <f>AD23*'1-8'!$H$10</f>
        <v>0</v>
      </c>
      <c r="AE142" s="28">
        <f t="shared" si="13"/>
        <v>1854176.048529014</v>
      </c>
      <c r="AF142" s="38">
        <f t="shared" si="14"/>
        <v>141310.93167697405</v>
      </c>
    </row>
    <row r="143" spans="1:32" x14ac:dyDescent="0.2">
      <c r="A143" t="s">
        <v>57</v>
      </c>
      <c r="B143" s="27" t="s">
        <v>128</v>
      </c>
      <c r="C143" s="27" t="s">
        <v>97</v>
      </c>
      <c r="D143" s="2">
        <f>D24*'1-8'!$H$10</f>
        <v>8304.9761214240352</v>
      </c>
      <c r="E143" s="2">
        <f>E24*'1-8'!$H$10</f>
        <v>0</v>
      </c>
      <c r="F143" s="2">
        <f>F24*'1-8'!$H$10</f>
        <v>0</v>
      </c>
      <c r="G143" s="2">
        <f>G24*'1-8'!$H$10</f>
        <v>0</v>
      </c>
      <c r="H143" s="2">
        <f>H24*'1-8'!$H$10</f>
        <v>0</v>
      </c>
      <c r="I143" s="2">
        <f>I24*'1-8'!$H$10</f>
        <v>0</v>
      </c>
      <c r="J143" s="2">
        <f>J24*'1-8'!$H$10</f>
        <v>0</v>
      </c>
      <c r="K143" s="2">
        <f>K24*'1-8'!$H$10</f>
        <v>0</v>
      </c>
      <c r="L143" s="2">
        <f>L24*'1-8'!$H$10</f>
        <v>0</v>
      </c>
      <c r="M143" s="2">
        <f>M24*'1-8'!$H$10</f>
        <v>0</v>
      </c>
      <c r="N143" s="2">
        <f>N24*'1-8'!$H$10</f>
        <v>1.5338114265444546E-3</v>
      </c>
      <c r="O143" s="2">
        <f>O24*'1-8'!$H$10</f>
        <v>0</v>
      </c>
      <c r="P143" s="2">
        <f>P24*'1-8'!$H$10</f>
        <v>0</v>
      </c>
      <c r="Q143" s="2">
        <f>Q24*'1-8'!$H$10</f>
        <v>0</v>
      </c>
      <c r="R143" s="2">
        <f>R24*'1-8'!$H$10</f>
        <v>0</v>
      </c>
      <c r="S143" s="2">
        <f>S24*'1-8'!$H$10</f>
        <v>0</v>
      </c>
      <c r="T143" s="2">
        <f>T24*'1-8'!$H$10</f>
        <v>0</v>
      </c>
      <c r="U143" s="2">
        <f>U24*'1-8'!$H$10</f>
        <v>0</v>
      </c>
      <c r="V143" s="2">
        <f>V24*'1-8'!$H$10</f>
        <v>0</v>
      </c>
      <c r="W143" s="2">
        <f>W24*'1-8'!$H$10</f>
        <v>0</v>
      </c>
      <c r="X143" s="28">
        <f t="shared" si="12"/>
        <v>8304.9776552354615</v>
      </c>
      <c r="Y143" s="39"/>
      <c r="Z143" s="2">
        <f>Z24*'1-8'!$H$10</f>
        <v>0</v>
      </c>
      <c r="AA143" s="2">
        <f>AA24*'1-8'!$H$10</f>
        <v>0</v>
      </c>
      <c r="AB143" s="2">
        <f>AB24*'1-8'!$H$10</f>
        <v>0</v>
      </c>
      <c r="AC143" s="2">
        <f>AC24*'1-8'!$H$10</f>
        <v>0</v>
      </c>
      <c r="AD143" s="2">
        <f>AD24*'1-8'!$H$10</f>
        <v>0</v>
      </c>
      <c r="AE143" s="28">
        <f t="shared" si="13"/>
        <v>8304.9776552354615</v>
      </c>
      <c r="AF143" s="38">
        <f t="shared" si="14"/>
        <v>632.94104729096398</v>
      </c>
    </row>
    <row r="144" spans="1:32" x14ac:dyDescent="0.2">
      <c r="A144" t="s">
        <v>57</v>
      </c>
      <c r="B144" s="27" t="s">
        <v>127</v>
      </c>
      <c r="C144" s="27" t="s">
        <v>97</v>
      </c>
      <c r="D144" s="2">
        <f>D25*'1-8'!$H$10</f>
        <v>1644716.9326883289</v>
      </c>
      <c r="E144" s="2">
        <f>E25*'1-8'!$H$10</f>
        <v>0</v>
      </c>
      <c r="F144" s="2">
        <f>F25*'1-8'!$H$10</f>
        <v>0</v>
      </c>
      <c r="G144" s="2">
        <f>G25*'1-8'!$H$10</f>
        <v>0</v>
      </c>
      <c r="H144" s="2">
        <f>H25*'1-8'!$H$10</f>
        <v>0</v>
      </c>
      <c r="I144" s="2">
        <f>I25*'1-8'!$H$10</f>
        <v>0</v>
      </c>
      <c r="J144" s="2">
        <f>J25*'1-8'!$H$10</f>
        <v>0</v>
      </c>
      <c r="K144" s="2">
        <f>K25*'1-8'!$H$10</f>
        <v>0</v>
      </c>
      <c r="L144" s="2">
        <f>L25*'1-8'!$H$10</f>
        <v>0</v>
      </c>
      <c r="M144" s="2">
        <f>M25*'1-8'!$H$10</f>
        <v>0</v>
      </c>
      <c r="N144" s="2">
        <f>N25*'1-8'!$H$10</f>
        <v>1399348.1447936897</v>
      </c>
      <c r="O144" s="2">
        <f>O25*'1-8'!$H$10</f>
        <v>0</v>
      </c>
      <c r="P144" s="2">
        <f>P25*'1-8'!$H$10</f>
        <v>0</v>
      </c>
      <c r="Q144" s="2">
        <f>Q25*'1-8'!$H$10</f>
        <v>0</v>
      </c>
      <c r="R144" s="2">
        <f>R25*'1-8'!$H$10</f>
        <v>0</v>
      </c>
      <c r="S144" s="2">
        <f>S25*'1-8'!$H$10</f>
        <v>0</v>
      </c>
      <c r="T144" s="2">
        <f>T25*'1-8'!$H$10</f>
        <v>0</v>
      </c>
      <c r="U144" s="2">
        <f>U25*'1-8'!$H$10</f>
        <v>0</v>
      </c>
      <c r="V144" s="2">
        <f>V25*'1-8'!$H$10</f>
        <v>0</v>
      </c>
      <c r="W144" s="2">
        <f>W25*'1-8'!$H$10</f>
        <v>0</v>
      </c>
      <c r="X144" s="28">
        <f t="shared" si="12"/>
        <v>3044065.0774820186</v>
      </c>
      <c r="Y144" s="39"/>
      <c r="Z144" s="2">
        <f>Z25*'1-8'!$H$10</f>
        <v>0</v>
      </c>
      <c r="AA144" s="2">
        <f>AA25*'1-8'!$H$10</f>
        <v>0</v>
      </c>
      <c r="AB144" s="2">
        <f>AB25*'1-8'!$H$10</f>
        <v>397686.61893008184</v>
      </c>
      <c r="AC144" s="2">
        <f>AC25*'1-8'!$H$10</f>
        <v>0</v>
      </c>
      <c r="AD144" s="2">
        <f>AD25*'1-8'!$H$10</f>
        <v>0</v>
      </c>
      <c r="AE144" s="28">
        <f t="shared" si="13"/>
        <v>3441751.6964121005</v>
      </c>
      <c r="AF144" s="38">
        <f t="shared" si="14"/>
        <v>262303.64652086049</v>
      </c>
    </row>
    <row r="145" spans="1:33" x14ac:dyDescent="0.2">
      <c r="A145" t="s">
        <v>223</v>
      </c>
      <c r="B145" s="27" t="s">
        <v>126</v>
      </c>
      <c r="C145" s="27" t="s">
        <v>97</v>
      </c>
      <c r="D145" s="2">
        <f>D26*'1-8'!$H$10</f>
        <v>-85689.750540840265</v>
      </c>
      <c r="E145" s="2">
        <f>E26*'1-8'!$H$10</f>
        <v>0</v>
      </c>
      <c r="F145" s="2">
        <f>F26*'1-8'!$H$10</f>
        <v>0</v>
      </c>
      <c r="G145" s="2">
        <f>G26*'1-8'!$H$10</f>
        <v>0</v>
      </c>
      <c r="H145" s="2">
        <f>H26*'1-8'!$H$10</f>
        <v>0</v>
      </c>
      <c r="I145" s="2">
        <f>I26*'1-8'!$H$10</f>
        <v>0</v>
      </c>
      <c r="J145" s="2">
        <f>J26*'1-8'!$H$10</f>
        <v>0</v>
      </c>
      <c r="K145" s="2">
        <f>K26*'1-8'!$H$10</f>
        <v>0</v>
      </c>
      <c r="L145" s="2">
        <f>L26*'1-8'!$H$10</f>
        <v>0</v>
      </c>
      <c r="M145" s="2">
        <f>M26*'1-8'!$H$10</f>
        <v>0</v>
      </c>
      <c r="N145" s="2">
        <f>N26*'1-8'!$H$10</f>
        <v>0</v>
      </c>
      <c r="O145" s="2">
        <f>O26*'1-8'!$H$10</f>
        <v>0</v>
      </c>
      <c r="P145" s="2">
        <f>P26*'1-8'!$H$10</f>
        <v>0</v>
      </c>
      <c r="Q145" s="2">
        <f>Q26*'1-8'!$H$10</f>
        <v>0</v>
      </c>
      <c r="R145" s="2">
        <f>R26*'1-8'!$H$10</f>
        <v>0</v>
      </c>
      <c r="S145" s="2">
        <f>S26*'1-8'!$H$10</f>
        <v>0</v>
      </c>
      <c r="T145" s="2">
        <f>T26*'1-8'!$H$10</f>
        <v>0</v>
      </c>
      <c r="U145" s="2">
        <f>U26*'1-8'!$H$10</f>
        <v>85689.750540840265</v>
      </c>
      <c r="V145" s="2">
        <f>V26*'1-8'!$H$10</f>
        <v>0</v>
      </c>
      <c r="W145" s="2">
        <f>W26*'1-8'!$H$10</f>
        <v>0</v>
      </c>
      <c r="X145" s="28">
        <f t="shared" si="12"/>
        <v>0</v>
      </c>
      <c r="Y145" s="39"/>
      <c r="Z145" s="2">
        <f>Z26*'1-8'!$H$10</f>
        <v>0</v>
      </c>
      <c r="AA145" s="2">
        <f>AA26*'1-8'!$H$10</f>
        <v>0</v>
      </c>
      <c r="AB145" s="2">
        <f>AB26*'1-8'!$H$10</f>
        <v>0</v>
      </c>
      <c r="AC145" s="2">
        <f>AC26*'1-8'!$H$10</f>
        <v>0</v>
      </c>
      <c r="AD145" s="2">
        <f>AD26*'1-8'!$H$10</f>
        <v>0</v>
      </c>
      <c r="AE145" s="28">
        <f t="shared" si="13"/>
        <v>0</v>
      </c>
      <c r="AF145" s="38">
        <f t="shared" si="14"/>
        <v>0</v>
      </c>
    </row>
    <row r="146" spans="1:33" x14ac:dyDescent="0.2">
      <c r="A146" t="s">
        <v>36</v>
      </c>
      <c r="B146" s="27" t="s">
        <v>125</v>
      </c>
      <c r="C146" s="27" t="s">
        <v>97</v>
      </c>
      <c r="D146" s="2">
        <f>D27*'1-8'!$H$10</f>
        <v>2533313.3587395931</v>
      </c>
      <c r="E146" s="2">
        <f>E27*'1-8'!$H$10</f>
        <v>0</v>
      </c>
      <c r="F146" s="2">
        <f>F27*'1-8'!$H$10</f>
        <v>0</v>
      </c>
      <c r="G146" s="2">
        <f>G27*'1-8'!$H$10</f>
        <v>0</v>
      </c>
      <c r="H146" s="2">
        <f>H27*'1-8'!$H$10</f>
        <v>0</v>
      </c>
      <c r="I146" s="2">
        <f>I27*'1-8'!$H$10</f>
        <v>0</v>
      </c>
      <c r="J146" s="2">
        <f>J27*'1-8'!$H$10</f>
        <v>0</v>
      </c>
      <c r="K146" s="2">
        <f>K27*'1-8'!$H$10</f>
        <v>0</v>
      </c>
      <c r="L146" s="2">
        <f>L27*'1-8'!$H$10</f>
        <v>0</v>
      </c>
      <c r="M146" s="2">
        <f>M27*'1-8'!$H$10</f>
        <v>0</v>
      </c>
      <c r="N146" s="2">
        <f>N27*'1-8'!$H$10</f>
        <v>0</v>
      </c>
      <c r="O146" s="2">
        <f>O27*'1-8'!$H$10</f>
        <v>0</v>
      </c>
      <c r="P146" s="2">
        <f>P27*'1-8'!$H$10</f>
        <v>0</v>
      </c>
      <c r="Q146" s="2">
        <f>Q27*'1-8'!$H$10</f>
        <v>0</v>
      </c>
      <c r="R146" s="2">
        <f>R27*'1-8'!$H$10</f>
        <v>0</v>
      </c>
      <c r="S146" s="2">
        <f>S27*'1-8'!$H$10</f>
        <v>0</v>
      </c>
      <c r="T146" s="2">
        <f>T27*'1-8'!$H$10</f>
        <v>0</v>
      </c>
      <c r="U146" s="2">
        <f>U27*'1-8'!$H$10</f>
        <v>-2533313.3587395875</v>
      </c>
      <c r="V146" s="2">
        <f>V27*'1-8'!$H$10</f>
        <v>0</v>
      </c>
      <c r="W146" s="2">
        <f>W27*'1-8'!$H$10</f>
        <v>0</v>
      </c>
      <c r="X146" s="28">
        <f t="shared" si="12"/>
        <v>5.5879354476928711E-9</v>
      </c>
      <c r="Y146" s="39"/>
      <c r="Z146" s="2">
        <f>Z27*'1-8'!$H$10</f>
        <v>0</v>
      </c>
      <c r="AA146" s="2">
        <f>AA27*'1-8'!$H$10</f>
        <v>0</v>
      </c>
      <c r="AB146" s="2">
        <f>AB27*'1-8'!$H$10</f>
        <v>0</v>
      </c>
      <c r="AC146" s="2">
        <f>AC27*'1-8'!$H$10</f>
        <v>0</v>
      </c>
      <c r="AD146" s="2">
        <f>AD27*'1-8'!$H$10</f>
        <v>0</v>
      </c>
      <c r="AE146" s="28">
        <f t="shared" si="13"/>
        <v>5.5879354476928711E-9</v>
      </c>
      <c r="AF146" s="38">
        <f t="shared" si="14"/>
        <v>4.6566128730773926E-10</v>
      </c>
    </row>
    <row r="147" spans="1:33" x14ac:dyDescent="0.2">
      <c r="A147" t="s">
        <v>224</v>
      </c>
      <c r="B147" s="27" t="s">
        <v>124</v>
      </c>
      <c r="C147" s="27" t="s">
        <v>97</v>
      </c>
      <c r="D147" s="2">
        <f>D28*'1-8'!$H$10</f>
        <v>3914862.6118972381</v>
      </c>
      <c r="E147" s="2">
        <f>E28*'1-8'!$H$10</f>
        <v>0</v>
      </c>
      <c r="F147" s="2">
        <f>F28*'1-8'!$H$10</f>
        <v>0</v>
      </c>
      <c r="G147" s="2">
        <f>G28*'1-8'!$H$10</f>
        <v>0</v>
      </c>
      <c r="H147" s="2">
        <f>H28*'1-8'!$H$10</f>
        <v>0</v>
      </c>
      <c r="I147" s="2">
        <f>I28*'1-8'!$H$10</f>
        <v>-2713541.331989842</v>
      </c>
      <c r="J147" s="2">
        <f>J28*'1-8'!$H$10</f>
        <v>0</v>
      </c>
      <c r="K147" s="2">
        <f>K28*'1-8'!$H$10</f>
        <v>0</v>
      </c>
      <c r="L147" s="2">
        <f>L28*'1-8'!$H$10</f>
        <v>0</v>
      </c>
      <c r="M147" s="2">
        <f>M28*'1-8'!$H$10</f>
        <v>0</v>
      </c>
      <c r="N147" s="2">
        <f>N28*'1-8'!$H$10</f>
        <v>0</v>
      </c>
      <c r="O147" s="2">
        <f>O28*'1-8'!$H$10</f>
        <v>0</v>
      </c>
      <c r="P147" s="2">
        <f>P28*'1-8'!$H$10</f>
        <v>0</v>
      </c>
      <c r="Q147" s="2">
        <f>Q28*'1-8'!$H$10</f>
        <v>0</v>
      </c>
      <c r="R147" s="2">
        <f>R28*'1-8'!$H$10</f>
        <v>0</v>
      </c>
      <c r="S147" s="2">
        <f>S28*'1-8'!$H$10</f>
        <v>0</v>
      </c>
      <c r="T147" s="2">
        <f>T28*'1-8'!$H$10</f>
        <v>0</v>
      </c>
      <c r="U147" s="2">
        <f>U28*'1-8'!$H$10</f>
        <v>0</v>
      </c>
      <c r="V147" s="2">
        <f>V28*'1-8'!$H$10</f>
        <v>0</v>
      </c>
      <c r="W147" s="2">
        <f>W28*'1-8'!$H$10</f>
        <v>0</v>
      </c>
      <c r="X147" s="28">
        <f t="shared" si="12"/>
        <v>1201321.2799073961</v>
      </c>
      <c r="Y147" s="39"/>
      <c r="Z147" s="2">
        <f>Z28*'1-8'!$H$10</f>
        <v>0</v>
      </c>
      <c r="AA147" s="2">
        <f>AA28*'1-8'!$H$10</f>
        <v>0</v>
      </c>
      <c r="AB147" s="2">
        <f>AB28*'1-8'!$H$10</f>
        <v>0</v>
      </c>
      <c r="AC147" s="2">
        <f>AC28*'1-8'!$H$10</f>
        <v>0</v>
      </c>
      <c r="AD147" s="2">
        <f>AD28*'1-8'!$H$10</f>
        <v>0</v>
      </c>
      <c r="AE147" s="28">
        <f t="shared" si="13"/>
        <v>1201321.2799073961</v>
      </c>
      <c r="AF147" s="38">
        <f t="shared" si="14"/>
        <v>91555.399737671018</v>
      </c>
      <c r="AG147" s="32"/>
    </row>
    <row r="148" spans="1:33" x14ac:dyDescent="0.2">
      <c r="A148" t="s">
        <v>224</v>
      </c>
      <c r="B148" s="27" t="s">
        <v>123</v>
      </c>
      <c r="C148" s="27" t="s">
        <v>97</v>
      </c>
      <c r="D148" s="2">
        <f>D29*'1-8'!$H$10</f>
        <v>3007.7564691486946</v>
      </c>
      <c r="E148" s="2">
        <f>E29*'1-8'!$H$10</f>
        <v>0</v>
      </c>
      <c r="F148" s="2">
        <f>F29*'1-8'!$H$10</f>
        <v>0</v>
      </c>
      <c r="G148" s="2">
        <f>G29*'1-8'!$H$10</f>
        <v>0</v>
      </c>
      <c r="H148" s="2">
        <f>H29*'1-8'!$H$10</f>
        <v>0</v>
      </c>
      <c r="I148" s="2">
        <f>I29*'1-8'!$H$10</f>
        <v>0</v>
      </c>
      <c r="J148" s="2">
        <f>J29*'1-8'!$H$10</f>
        <v>0</v>
      </c>
      <c r="K148" s="2">
        <f>K29*'1-8'!$H$10</f>
        <v>0</v>
      </c>
      <c r="L148" s="2">
        <f>L29*'1-8'!$H$10</f>
        <v>0</v>
      </c>
      <c r="M148" s="2">
        <f>M29*'1-8'!$H$10</f>
        <v>0</v>
      </c>
      <c r="N148" s="2">
        <f>N29*'1-8'!$H$10</f>
        <v>0</v>
      </c>
      <c r="O148" s="2">
        <f>O29*'1-8'!$H$10</f>
        <v>0</v>
      </c>
      <c r="P148" s="2">
        <f>P29*'1-8'!$H$10</f>
        <v>0</v>
      </c>
      <c r="Q148" s="2">
        <f>Q29*'1-8'!$H$10</f>
        <v>0</v>
      </c>
      <c r="R148" s="2">
        <f>R29*'1-8'!$H$10</f>
        <v>0</v>
      </c>
      <c r="S148" s="2">
        <f>S29*'1-8'!$H$10</f>
        <v>0</v>
      </c>
      <c r="T148" s="2">
        <f>T29*'1-8'!$H$10</f>
        <v>493117.07619780384</v>
      </c>
      <c r="U148" s="2">
        <f>U29*'1-8'!$H$10</f>
        <v>0</v>
      </c>
      <c r="V148" s="2">
        <f>V29*'1-8'!$H$10</f>
        <v>0</v>
      </c>
      <c r="W148" s="2">
        <f>W29*'1-8'!$H$10</f>
        <v>0</v>
      </c>
      <c r="X148" s="28">
        <f t="shared" si="12"/>
        <v>496124.83266695251</v>
      </c>
      <c r="Y148" s="39"/>
      <c r="Z148" s="2">
        <f>Z29*'1-8'!$H$10</f>
        <v>0</v>
      </c>
      <c r="AA148" s="2">
        <f>AA29*'1-8'!$H$10</f>
        <v>1085766.7036825004</v>
      </c>
      <c r="AB148" s="2">
        <f>AB29*'1-8'!$H$10</f>
        <v>0</v>
      </c>
      <c r="AC148" s="2">
        <f>AC29*'1-8'!$H$10</f>
        <v>0</v>
      </c>
      <c r="AD148" s="2">
        <f>AD29*'1-8'!$H$10</f>
        <v>0</v>
      </c>
      <c r="AE148" s="28">
        <f t="shared" si="13"/>
        <v>1581891.536349453</v>
      </c>
      <c r="AF148" s="38">
        <f t="shared" si="14"/>
        <v>120559.51590508525</v>
      </c>
      <c r="AG148" s="32"/>
    </row>
    <row r="149" spans="1:33" x14ac:dyDescent="0.2">
      <c r="A149" t="s">
        <v>224</v>
      </c>
      <c r="B149" s="27" t="s">
        <v>122</v>
      </c>
      <c r="C149" s="27" t="s">
        <v>97</v>
      </c>
      <c r="D149" s="2">
        <f>D30*'1-8'!$H$10</f>
        <v>-2192602.7329784911</v>
      </c>
      <c r="E149" s="2">
        <f>E30*'1-8'!$H$10</f>
        <v>0</v>
      </c>
      <c r="F149" s="2">
        <f>F30*'1-8'!$H$10</f>
        <v>0</v>
      </c>
      <c r="G149" s="2">
        <f>G30*'1-8'!$H$10</f>
        <v>0</v>
      </c>
      <c r="H149" s="2">
        <f>H30*'1-8'!$H$10</f>
        <v>0</v>
      </c>
      <c r="I149" s="2">
        <f>I30*'1-8'!$H$10</f>
        <v>0</v>
      </c>
      <c r="J149" s="2">
        <f>J30*'1-8'!$H$10</f>
        <v>0</v>
      </c>
      <c r="K149" s="2">
        <f>K30*'1-8'!$H$10</f>
        <v>0</v>
      </c>
      <c r="L149" s="2">
        <f>L30*'1-8'!$H$10</f>
        <v>0</v>
      </c>
      <c r="M149" s="2">
        <f>M30*'1-8'!$H$10</f>
        <v>2143647.3351855301</v>
      </c>
      <c r="N149" s="2">
        <f>N30*'1-8'!$H$10</f>
        <v>0</v>
      </c>
      <c r="O149" s="2">
        <f>O30*'1-8'!$H$10</f>
        <v>0</v>
      </c>
      <c r="P149" s="2">
        <f>P30*'1-8'!$H$10</f>
        <v>0</v>
      </c>
      <c r="Q149" s="2">
        <f>Q30*'1-8'!$H$10</f>
        <v>0</v>
      </c>
      <c r="R149" s="2">
        <f>R30*'1-8'!$H$10</f>
        <v>0</v>
      </c>
      <c r="S149" s="2">
        <f>S30*'1-8'!$H$10</f>
        <v>0</v>
      </c>
      <c r="T149" s="2">
        <f>T30*'1-8'!$H$10</f>
        <v>0</v>
      </c>
      <c r="U149" s="2">
        <f>U30*'1-8'!$H$10</f>
        <v>0</v>
      </c>
      <c r="V149" s="2">
        <f>V30*'1-8'!$H$10</f>
        <v>0</v>
      </c>
      <c r="W149" s="2">
        <f>W30*'1-8'!$H$10</f>
        <v>0</v>
      </c>
      <c r="X149" s="28">
        <f t="shared" si="12"/>
        <v>-48955.397792960983</v>
      </c>
      <c r="Y149" s="39"/>
      <c r="Z149" s="2">
        <f>Z30*'1-8'!$H$10</f>
        <v>0</v>
      </c>
      <c r="AA149" s="2">
        <f>AA30*'1-8'!$H$10</f>
        <v>0</v>
      </c>
      <c r="AB149" s="2">
        <f>AB30*'1-8'!$H$10</f>
        <v>0</v>
      </c>
      <c r="AC149" s="2">
        <f>AC30*'1-8'!$H$10</f>
        <v>0</v>
      </c>
      <c r="AD149" s="2">
        <f>AD30*'1-8'!$H$10</f>
        <v>0</v>
      </c>
      <c r="AE149" s="28">
        <f t="shared" si="13"/>
        <v>-48955.397792960983</v>
      </c>
      <c r="AF149" s="38">
        <f t="shared" si="14"/>
        <v>-3731.0010978882201</v>
      </c>
      <c r="AG149" s="32"/>
    </row>
    <row r="150" spans="1:33" x14ac:dyDescent="0.2">
      <c r="A150" t="s">
        <v>43</v>
      </c>
      <c r="B150" s="27" t="s">
        <v>121</v>
      </c>
      <c r="C150" s="27" t="s">
        <v>97</v>
      </c>
      <c r="D150" s="2">
        <f>D31*'1-8'!$H$10</f>
        <v>33847332.518600821</v>
      </c>
      <c r="E150" s="2">
        <f>E31*'1-8'!$H$10</f>
        <v>0</v>
      </c>
      <c r="F150" s="2">
        <f>F31*'1-8'!$H$10</f>
        <v>0</v>
      </c>
      <c r="G150" s="2">
        <f>G31*'1-8'!$H$10</f>
        <v>0</v>
      </c>
      <c r="H150" s="2">
        <f>H31*'1-8'!$H$10</f>
        <v>0</v>
      </c>
      <c r="I150" s="2">
        <f>I31*'1-8'!$H$10</f>
        <v>0</v>
      </c>
      <c r="J150" s="2">
        <f>J31*'1-8'!$H$10</f>
        <v>0</v>
      </c>
      <c r="K150" s="2">
        <f>K31*'1-8'!$H$10</f>
        <v>0</v>
      </c>
      <c r="L150" s="2">
        <f>L31*'1-8'!$H$10</f>
        <v>0</v>
      </c>
      <c r="M150" s="2">
        <f>M31*'1-8'!$H$10</f>
        <v>0</v>
      </c>
      <c r="N150" s="2">
        <f>N31*'1-8'!$H$10</f>
        <v>0</v>
      </c>
      <c r="O150" s="2">
        <f>O31*'1-8'!$H$10</f>
        <v>0</v>
      </c>
      <c r="P150" s="2">
        <f>P31*'1-8'!$H$10</f>
        <v>0</v>
      </c>
      <c r="Q150" s="2">
        <f>Q31*'1-8'!$H$10</f>
        <v>0</v>
      </c>
      <c r="R150" s="2">
        <f>R31*'1-8'!$H$10</f>
        <v>0</v>
      </c>
      <c r="S150" s="2">
        <f>S31*'1-8'!$H$10</f>
        <v>808124.75100429088</v>
      </c>
      <c r="T150" s="2">
        <f>T31*'1-8'!$H$10</f>
        <v>8309217.6598017951</v>
      </c>
      <c r="U150" s="2">
        <f>U31*'1-8'!$H$10</f>
        <v>0</v>
      </c>
      <c r="V150" s="2">
        <f>V31*'1-8'!$H$10</f>
        <v>0</v>
      </c>
      <c r="W150" s="2">
        <f>W31*'1-8'!$H$10</f>
        <v>0</v>
      </c>
      <c r="X150" s="28">
        <f t="shared" si="12"/>
        <v>42964674.929406911</v>
      </c>
      <c r="Y150" s="39"/>
      <c r="Z150" s="2">
        <f>Z31*'1-8'!$H$10</f>
        <v>0</v>
      </c>
      <c r="AA150" s="2">
        <f>AA31*'1-8'!$H$10</f>
        <v>5613045.6712309979</v>
      </c>
      <c r="AB150" s="2">
        <f>AB31*'1-8'!$H$10</f>
        <v>0</v>
      </c>
      <c r="AC150" s="2">
        <f>AC31*'1-8'!$H$10</f>
        <v>0</v>
      </c>
      <c r="AD150" s="2">
        <f>AD31*'1-8'!$H$10</f>
        <v>0</v>
      </c>
      <c r="AE150" s="28">
        <f t="shared" si="13"/>
        <v>48577720.600637913</v>
      </c>
      <c r="AF150" s="38">
        <f t="shared" si="14"/>
        <v>3702217.4686518162</v>
      </c>
    </row>
    <row r="151" spans="1:33" x14ac:dyDescent="0.2">
      <c r="A151" t="s">
        <v>43</v>
      </c>
      <c r="B151" s="27" t="s">
        <v>120</v>
      </c>
      <c r="C151" s="27" t="s">
        <v>97</v>
      </c>
      <c r="D151" s="2">
        <f>D32*'1-8'!$H$10</f>
        <v>583739.27056410676</v>
      </c>
      <c r="E151" s="2">
        <f>E32*'1-8'!$H$10</f>
        <v>0</v>
      </c>
      <c r="F151" s="2">
        <f>F32*'1-8'!$H$10</f>
        <v>0</v>
      </c>
      <c r="G151" s="2">
        <f>G32*'1-8'!$H$10</f>
        <v>0</v>
      </c>
      <c r="H151" s="2">
        <f>H32*'1-8'!$H$10</f>
        <v>0</v>
      </c>
      <c r="I151" s="2">
        <f>I32*'1-8'!$H$10</f>
        <v>0</v>
      </c>
      <c r="J151" s="2">
        <f>J32*'1-8'!$H$10</f>
        <v>0</v>
      </c>
      <c r="K151" s="2">
        <f>K32*'1-8'!$H$10</f>
        <v>0</v>
      </c>
      <c r="L151" s="2">
        <f>L32*'1-8'!$H$10</f>
        <v>0</v>
      </c>
      <c r="M151" s="2">
        <f>M32*'1-8'!$H$10</f>
        <v>0</v>
      </c>
      <c r="N151" s="2">
        <f>N32*'1-8'!$H$10</f>
        <v>0</v>
      </c>
      <c r="O151" s="2">
        <f>O32*'1-8'!$H$10</f>
        <v>0</v>
      </c>
      <c r="P151" s="2">
        <f>P32*'1-8'!$H$10</f>
        <v>0</v>
      </c>
      <c r="Q151" s="2">
        <f>Q32*'1-8'!$H$10</f>
        <v>0</v>
      </c>
      <c r="R151" s="2">
        <f>R32*'1-8'!$H$10</f>
        <v>0</v>
      </c>
      <c r="S151" s="2">
        <f>S32*'1-8'!$H$10</f>
        <v>0</v>
      </c>
      <c r="T151" s="2">
        <f>T32*'1-8'!$H$10</f>
        <v>0</v>
      </c>
      <c r="U151" s="2">
        <f>U32*'1-8'!$H$10</f>
        <v>0</v>
      </c>
      <c r="V151" s="2">
        <f>V32*'1-8'!$H$10</f>
        <v>0</v>
      </c>
      <c r="W151" s="2">
        <f>W32*'1-8'!$H$10</f>
        <v>0</v>
      </c>
      <c r="X151" s="28">
        <f t="shared" si="12"/>
        <v>583739.27056410676</v>
      </c>
      <c r="Y151" s="39"/>
      <c r="Z151" s="2">
        <f>Z32*'1-8'!$H$10</f>
        <v>0</v>
      </c>
      <c r="AA151" s="2">
        <f>AA32*'1-8'!$H$10</f>
        <v>0</v>
      </c>
      <c r="AB151" s="2">
        <f>AB32*'1-8'!$H$10</f>
        <v>0</v>
      </c>
      <c r="AC151" s="2">
        <f>AC32*'1-8'!$H$10</f>
        <v>0</v>
      </c>
      <c r="AD151" s="2">
        <f>AD32*'1-8'!$H$10</f>
        <v>0</v>
      </c>
      <c r="AE151" s="28">
        <f t="shared" si="13"/>
        <v>583739.27056410676</v>
      </c>
      <c r="AF151" s="38">
        <f t="shared" si="14"/>
        <v>44488.084206077736</v>
      </c>
    </row>
    <row r="152" spans="1:33" x14ac:dyDescent="0.2">
      <c r="A152" t="s">
        <v>43</v>
      </c>
      <c r="B152" s="27" t="s">
        <v>119</v>
      </c>
      <c r="C152" s="27" t="s">
        <v>97</v>
      </c>
      <c r="D152" s="2">
        <f>D33*'1-8'!$H$10</f>
        <v>7982632.7916741921</v>
      </c>
      <c r="E152" s="2">
        <f>E33*'1-8'!$H$10</f>
        <v>0</v>
      </c>
      <c r="F152" s="2">
        <f>F33*'1-8'!$H$10</f>
        <v>0</v>
      </c>
      <c r="G152" s="2">
        <f>G33*'1-8'!$H$10</f>
        <v>0</v>
      </c>
      <c r="H152" s="2">
        <f>H33*'1-8'!$H$10</f>
        <v>0</v>
      </c>
      <c r="I152" s="2">
        <f>I33*'1-8'!$H$10</f>
        <v>0</v>
      </c>
      <c r="J152" s="2">
        <f>J33*'1-8'!$H$10</f>
        <v>0</v>
      </c>
      <c r="K152" s="2">
        <f>K33*'1-8'!$H$10</f>
        <v>0</v>
      </c>
      <c r="L152" s="2">
        <f>L33*'1-8'!$H$10</f>
        <v>0</v>
      </c>
      <c r="M152" s="2">
        <f>M33*'1-8'!$H$10</f>
        <v>0</v>
      </c>
      <c r="N152" s="2">
        <f>N33*'1-8'!$H$10</f>
        <v>0</v>
      </c>
      <c r="O152" s="2">
        <f>O33*'1-8'!$H$10</f>
        <v>0</v>
      </c>
      <c r="P152" s="2">
        <f>P33*'1-8'!$H$10</f>
        <v>0</v>
      </c>
      <c r="Q152" s="2">
        <f>Q33*'1-8'!$H$10</f>
        <v>0</v>
      </c>
      <c r="R152" s="2">
        <f>R33*'1-8'!$H$10</f>
        <v>0</v>
      </c>
      <c r="S152" s="2">
        <f>S33*'1-8'!$H$10</f>
        <v>294398.77870898863</v>
      </c>
      <c r="T152" s="2">
        <f>T33*'1-8'!$H$10</f>
        <v>0</v>
      </c>
      <c r="U152" s="2">
        <f>U33*'1-8'!$H$10</f>
        <v>0</v>
      </c>
      <c r="V152" s="2">
        <f>V33*'1-8'!$H$10</f>
        <v>0</v>
      </c>
      <c r="W152" s="2">
        <f>W33*'1-8'!$H$10</f>
        <v>0</v>
      </c>
      <c r="X152" s="28">
        <f t="shared" si="12"/>
        <v>8277031.5703831809</v>
      </c>
      <c r="Y152" s="39"/>
      <c r="Z152" s="2">
        <f>Z33*'1-8'!$H$10</f>
        <v>0</v>
      </c>
      <c r="AA152" s="2">
        <f>AA33*'1-8'!$H$10</f>
        <v>0</v>
      </c>
      <c r="AB152" s="2">
        <f>AB33*'1-8'!$H$10</f>
        <v>0</v>
      </c>
      <c r="AC152" s="2">
        <f>AC33*'1-8'!$H$10</f>
        <v>0</v>
      </c>
      <c r="AD152" s="2">
        <f>AD33*'1-8'!$H$10</f>
        <v>0</v>
      </c>
      <c r="AE152" s="28">
        <f t="shared" si="13"/>
        <v>8277031.5703831809</v>
      </c>
      <c r="AF152" s="38">
        <f t="shared" si="14"/>
        <v>630811.2132386202</v>
      </c>
    </row>
    <row r="153" spans="1:33" x14ac:dyDescent="0.2">
      <c r="A153" t="s">
        <v>43</v>
      </c>
      <c r="B153" s="27" t="s">
        <v>118</v>
      </c>
      <c r="C153" s="27" t="s">
        <v>97</v>
      </c>
      <c r="D153" s="2">
        <f>D34*'1-8'!$H$10</f>
        <v>5049761.4169809492</v>
      </c>
      <c r="E153" s="2">
        <f>E34*'1-8'!$H$10</f>
        <v>0</v>
      </c>
      <c r="F153" s="2">
        <f>F34*'1-8'!$H$10</f>
        <v>0</v>
      </c>
      <c r="G153" s="2">
        <f>G34*'1-8'!$H$10</f>
        <v>0</v>
      </c>
      <c r="H153" s="2">
        <f>H34*'1-8'!$H$10</f>
        <v>0</v>
      </c>
      <c r="I153" s="2">
        <f>I34*'1-8'!$H$10</f>
        <v>0</v>
      </c>
      <c r="J153" s="2">
        <f>J34*'1-8'!$H$10</f>
        <v>0</v>
      </c>
      <c r="K153" s="2">
        <f>K34*'1-8'!$H$10</f>
        <v>0</v>
      </c>
      <c r="L153" s="2">
        <f>L34*'1-8'!$H$10</f>
        <v>0</v>
      </c>
      <c r="M153" s="2">
        <f>M34*'1-8'!$H$10</f>
        <v>0</v>
      </c>
      <c r="N153" s="2">
        <f>N34*'1-8'!$H$10</f>
        <v>0</v>
      </c>
      <c r="O153" s="2">
        <f>O34*'1-8'!$H$10</f>
        <v>0</v>
      </c>
      <c r="P153" s="2">
        <f>P34*'1-8'!$H$10</f>
        <v>0</v>
      </c>
      <c r="Q153" s="2">
        <f>Q34*'1-8'!$H$10</f>
        <v>0</v>
      </c>
      <c r="R153" s="2">
        <f>R34*'1-8'!$H$10</f>
        <v>0</v>
      </c>
      <c r="S153" s="2">
        <f>S34*'1-8'!$H$10</f>
        <v>622734.78821750754</v>
      </c>
      <c r="T153" s="2">
        <f>T34*'1-8'!$H$10</f>
        <v>0</v>
      </c>
      <c r="U153" s="2">
        <f>U34*'1-8'!$H$10</f>
        <v>0</v>
      </c>
      <c r="V153" s="2">
        <f>V34*'1-8'!$H$10</f>
        <v>0</v>
      </c>
      <c r="W153" s="2">
        <f>W34*'1-8'!$H$10</f>
        <v>0</v>
      </c>
      <c r="X153" s="28">
        <f t="shared" si="12"/>
        <v>5672496.2051984565</v>
      </c>
      <c r="Y153" s="39"/>
      <c r="Z153" s="2">
        <f>Z34*'1-8'!$H$10</f>
        <v>0</v>
      </c>
      <c r="AA153" s="2">
        <f>AA34*'1-8'!$H$10</f>
        <v>0</v>
      </c>
      <c r="AB153" s="2">
        <f>AB34*'1-8'!$H$10</f>
        <v>0</v>
      </c>
      <c r="AC153" s="2">
        <f>AC34*'1-8'!$H$10</f>
        <v>0</v>
      </c>
      <c r="AD153" s="2">
        <f>AD34*'1-8'!$H$10</f>
        <v>0</v>
      </c>
      <c r="AE153" s="28">
        <f t="shared" si="13"/>
        <v>5672496.2051984565</v>
      </c>
      <c r="AF153" s="38">
        <f t="shared" si="14"/>
        <v>432313.70846723206</v>
      </c>
    </row>
    <row r="154" spans="1:33" x14ac:dyDescent="0.2">
      <c r="A154" t="s">
        <v>43</v>
      </c>
      <c r="B154" s="27" t="s">
        <v>117</v>
      </c>
      <c r="C154" s="27" t="s">
        <v>97</v>
      </c>
      <c r="D154" s="2">
        <f>D35*'1-8'!$H$10</f>
        <v>567350.17527975829</v>
      </c>
      <c r="E154" s="2">
        <f>E35*'1-8'!$H$10</f>
        <v>0</v>
      </c>
      <c r="F154" s="2">
        <f>F35*'1-8'!$H$10</f>
        <v>0</v>
      </c>
      <c r="G154" s="2">
        <f>G35*'1-8'!$H$10</f>
        <v>0</v>
      </c>
      <c r="H154" s="2">
        <f>H35*'1-8'!$H$10</f>
        <v>0</v>
      </c>
      <c r="I154" s="2">
        <f>I35*'1-8'!$H$10</f>
        <v>0</v>
      </c>
      <c r="J154" s="2">
        <f>J35*'1-8'!$H$10</f>
        <v>0</v>
      </c>
      <c r="K154" s="2">
        <f>K35*'1-8'!$H$10</f>
        <v>0</v>
      </c>
      <c r="L154" s="2">
        <f>L35*'1-8'!$H$10</f>
        <v>0</v>
      </c>
      <c r="M154" s="2">
        <f>M35*'1-8'!$H$10</f>
        <v>0</v>
      </c>
      <c r="N154" s="2">
        <f>N35*'1-8'!$H$10</f>
        <v>0</v>
      </c>
      <c r="O154" s="2">
        <f>O35*'1-8'!$H$10</f>
        <v>0</v>
      </c>
      <c r="P154" s="2">
        <f>P35*'1-8'!$H$10</f>
        <v>0</v>
      </c>
      <c r="Q154" s="2">
        <f>Q35*'1-8'!$H$10</f>
        <v>0</v>
      </c>
      <c r="R154" s="2">
        <f>R35*'1-8'!$H$10</f>
        <v>0</v>
      </c>
      <c r="S154" s="2">
        <f>S35*'1-8'!$H$10</f>
        <v>-44577.799195114952</v>
      </c>
      <c r="T154" s="2">
        <f>T35*'1-8'!$H$10</f>
        <v>0</v>
      </c>
      <c r="U154" s="2">
        <f>U35*'1-8'!$H$10</f>
        <v>0</v>
      </c>
      <c r="V154" s="2">
        <f>V35*'1-8'!$H$10</f>
        <v>0</v>
      </c>
      <c r="W154" s="2">
        <f>W35*'1-8'!$H$10</f>
        <v>0</v>
      </c>
      <c r="X154" s="28">
        <f t="shared" si="12"/>
        <v>522772.37608464336</v>
      </c>
      <c r="Y154" s="39"/>
      <c r="Z154" s="2">
        <f>Z35*'1-8'!$H$10</f>
        <v>0</v>
      </c>
      <c r="AA154" s="2">
        <f>AA35*'1-8'!$H$10</f>
        <v>0</v>
      </c>
      <c r="AB154" s="2">
        <f>AB35*'1-8'!$H$10</f>
        <v>0</v>
      </c>
      <c r="AC154" s="2">
        <f>AC35*'1-8'!$H$10</f>
        <v>0</v>
      </c>
      <c r="AD154" s="2">
        <f>AD35*'1-8'!$H$10</f>
        <v>0</v>
      </c>
      <c r="AE154" s="28">
        <f t="shared" si="13"/>
        <v>522772.37608464336</v>
      </c>
      <c r="AF154" s="38">
        <f t="shared" si="14"/>
        <v>39841.659899615857</v>
      </c>
    </row>
    <row r="155" spans="1:33" x14ac:dyDescent="0.2">
      <c r="A155" t="s">
        <v>43</v>
      </c>
      <c r="B155" s="27" t="s">
        <v>116</v>
      </c>
      <c r="C155" s="27" t="s">
        <v>97</v>
      </c>
      <c r="D155" s="2">
        <f>D36*'1-8'!$H$10</f>
        <v>17995.583650056953</v>
      </c>
      <c r="E155" s="2">
        <f>E36*'1-8'!$H$10</f>
        <v>0</v>
      </c>
      <c r="F155" s="2">
        <f>F36*'1-8'!$H$10</f>
        <v>0</v>
      </c>
      <c r="G155" s="2">
        <f>G36*'1-8'!$H$10</f>
        <v>0</v>
      </c>
      <c r="H155" s="2">
        <f>H36*'1-8'!$H$10</f>
        <v>0</v>
      </c>
      <c r="I155" s="2">
        <f>I36*'1-8'!$H$10</f>
        <v>0</v>
      </c>
      <c r="J155" s="2">
        <f>J36*'1-8'!$H$10</f>
        <v>0</v>
      </c>
      <c r="K155" s="2">
        <f>K36*'1-8'!$H$10</f>
        <v>0</v>
      </c>
      <c r="L155" s="2">
        <f>L36*'1-8'!$H$10</f>
        <v>0</v>
      </c>
      <c r="M155" s="2">
        <f>M36*'1-8'!$H$10</f>
        <v>0</v>
      </c>
      <c r="N155" s="2">
        <f>N36*'1-8'!$H$10</f>
        <v>0</v>
      </c>
      <c r="O155" s="2">
        <f>O36*'1-8'!$H$10</f>
        <v>0</v>
      </c>
      <c r="P155" s="2">
        <f>P36*'1-8'!$H$10</f>
        <v>0</v>
      </c>
      <c r="Q155" s="2">
        <f>Q36*'1-8'!$H$10</f>
        <v>0</v>
      </c>
      <c r="R155" s="2">
        <f>R36*'1-8'!$H$10</f>
        <v>0</v>
      </c>
      <c r="S155" s="2">
        <f>S36*'1-8'!$H$10</f>
        <v>-1262.8160585982744</v>
      </c>
      <c r="T155" s="2">
        <f>T36*'1-8'!$H$10</f>
        <v>0</v>
      </c>
      <c r="U155" s="2">
        <f>U36*'1-8'!$H$10</f>
        <v>0</v>
      </c>
      <c r="V155" s="2">
        <f>V36*'1-8'!$H$10</f>
        <v>0</v>
      </c>
      <c r="W155" s="2">
        <f>W36*'1-8'!$H$10</f>
        <v>0</v>
      </c>
      <c r="X155" s="28">
        <f t="shared" si="12"/>
        <v>16732.76759145868</v>
      </c>
      <c r="Y155" s="39"/>
      <c r="Z155" s="2">
        <f>Z36*'1-8'!$H$10</f>
        <v>0</v>
      </c>
      <c r="AA155" s="2">
        <f>AA36*'1-8'!$H$10</f>
        <v>0</v>
      </c>
      <c r="AB155" s="2">
        <f>AB36*'1-8'!$H$10</f>
        <v>0</v>
      </c>
      <c r="AC155" s="2">
        <f>AC36*'1-8'!$H$10</f>
        <v>0</v>
      </c>
      <c r="AD155" s="2">
        <f>AD36*'1-8'!$H$10</f>
        <v>0</v>
      </c>
      <c r="AE155" s="28">
        <f t="shared" si="13"/>
        <v>16732.76759145868</v>
      </c>
      <c r="AF155" s="38">
        <f t="shared" si="14"/>
        <v>1275.241895050458</v>
      </c>
    </row>
    <row r="156" spans="1:33" x14ac:dyDescent="0.2">
      <c r="A156" t="s">
        <v>43</v>
      </c>
      <c r="B156" s="27" t="s">
        <v>115</v>
      </c>
      <c r="C156" s="27" t="s">
        <v>97</v>
      </c>
      <c r="D156" s="2">
        <f>D37*'1-8'!$H$10</f>
        <v>145403.33303248888</v>
      </c>
      <c r="E156" s="2">
        <f>E37*'1-8'!$H$10</f>
        <v>0</v>
      </c>
      <c r="F156" s="2">
        <f>F37*'1-8'!$H$10</f>
        <v>0</v>
      </c>
      <c r="G156" s="2">
        <f>G37*'1-8'!$H$10</f>
        <v>0</v>
      </c>
      <c r="H156" s="2">
        <f>H37*'1-8'!$H$10</f>
        <v>0</v>
      </c>
      <c r="I156" s="2">
        <f>I37*'1-8'!$H$10</f>
        <v>0</v>
      </c>
      <c r="J156" s="2">
        <f>J37*'1-8'!$H$10</f>
        <v>0</v>
      </c>
      <c r="K156" s="2">
        <f>K37*'1-8'!$H$10</f>
        <v>0</v>
      </c>
      <c r="L156" s="2">
        <f>L37*'1-8'!$H$10</f>
        <v>0</v>
      </c>
      <c r="M156" s="2">
        <f>M37*'1-8'!$H$10</f>
        <v>0</v>
      </c>
      <c r="N156" s="2">
        <f>N37*'1-8'!$H$10</f>
        <v>0</v>
      </c>
      <c r="O156" s="2">
        <f>O37*'1-8'!$H$10</f>
        <v>0</v>
      </c>
      <c r="P156" s="2">
        <f>P37*'1-8'!$H$10</f>
        <v>0</v>
      </c>
      <c r="Q156" s="2">
        <f>Q37*'1-8'!$H$10</f>
        <v>0</v>
      </c>
      <c r="R156" s="2">
        <f>R37*'1-8'!$H$10</f>
        <v>0</v>
      </c>
      <c r="S156" s="2">
        <f>S37*'1-8'!$H$10</f>
        <v>-4715.9814603836448</v>
      </c>
      <c r="T156" s="2">
        <f>T37*'1-8'!$H$10</f>
        <v>0</v>
      </c>
      <c r="U156" s="2">
        <f>U37*'1-8'!$H$10</f>
        <v>0</v>
      </c>
      <c r="V156" s="2">
        <f>V37*'1-8'!$H$10</f>
        <v>0</v>
      </c>
      <c r="W156" s="2">
        <f>W37*'1-8'!$H$10</f>
        <v>0</v>
      </c>
      <c r="X156" s="28">
        <f t="shared" si="12"/>
        <v>140687.35157210522</v>
      </c>
      <c r="Y156" s="39"/>
      <c r="Z156" s="2">
        <f>Z37*'1-8'!$H$10</f>
        <v>0</v>
      </c>
      <c r="AA156" s="2">
        <f>AA37*'1-8'!$H$10</f>
        <v>0</v>
      </c>
      <c r="AB156" s="2">
        <f>AB37*'1-8'!$H$10</f>
        <v>0</v>
      </c>
      <c r="AC156" s="2">
        <f>AC37*'1-8'!$H$10</f>
        <v>0</v>
      </c>
      <c r="AD156" s="2">
        <f>AD37*'1-8'!$H$10</f>
        <v>0</v>
      </c>
      <c r="AE156" s="28">
        <f t="shared" si="13"/>
        <v>140687.35157210522</v>
      </c>
      <c r="AF156" s="38">
        <f t="shared" si="14"/>
        <v>10722.099846771453</v>
      </c>
    </row>
    <row r="157" spans="1:33" x14ac:dyDescent="0.2">
      <c r="A157" t="s">
        <v>43</v>
      </c>
      <c r="B157" s="27" t="s">
        <v>114</v>
      </c>
      <c r="C157" s="27" t="s">
        <v>97</v>
      </c>
      <c r="D157" s="2">
        <f>D38*'1-8'!$H$10</f>
        <v>391562.99334016209</v>
      </c>
      <c r="E157" s="2">
        <f>E38*'1-8'!$H$10</f>
        <v>0</v>
      </c>
      <c r="F157" s="2">
        <f>F38*'1-8'!$H$10</f>
        <v>0</v>
      </c>
      <c r="G157" s="2">
        <f>G38*'1-8'!$H$10</f>
        <v>0</v>
      </c>
      <c r="H157" s="2">
        <f>H38*'1-8'!$H$10</f>
        <v>0</v>
      </c>
      <c r="I157" s="2">
        <f>I38*'1-8'!$H$10</f>
        <v>0</v>
      </c>
      <c r="J157" s="2">
        <f>J38*'1-8'!$H$10</f>
        <v>0</v>
      </c>
      <c r="K157" s="2">
        <f>K38*'1-8'!$H$10</f>
        <v>0</v>
      </c>
      <c r="L157" s="2">
        <f>L38*'1-8'!$H$10</f>
        <v>0</v>
      </c>
      <c r="M157" s="2">
        <f>M38*'1-8'!$H$10</f>
        <v>0</v>
      </c>
      <c r="N157" s="2">
        <f>N38*'1-8'!$H$10</f>
        <v>0</v>
      </c>
      <c r="O157" s="2">
        <f>O38*'1-8'!$H$10</f>
        <v>0</v>
      </c>
      <c r="P157" s="2">
        <f>P38*'1-8'!$H$10</f>
        <v>0</v>
      </c>
      <c r="Q157" s="2">
        <f>Q38*'1-8'!$H$10</f>
        <v>0</v>
      </c>
      <c r="R157" s="2">
        <f>R38*'1-8'!$H$10</f>
        <v>0</v>
      </c>
      <c r="S157" s="2">
        <f>S38*'1-8'!$H$10</f>
        <v>3934.8117797513837</v>
      </c>
      <c r="T157" s="2">
        <f>T38*'1-8'!$H$10</f>
        <v>0</v>
      </c>
      <c r="U157" s="2">
        <f>U38*'1-8'!$H$10</f>
        <v>0</v>
      </c>
      <c r="V157" s="2">
        <f>V38*'1-8'!$H$10</f>
        <v>0</v>
      </c>
      <c r="W157" s="2">
        <f>W38*'1-8'!$H$10</f>
        <v>0</v>
      </c>
      <c r="X157" s="28">
        <f t="shared" ref="X157:X176" si="15">SUM(D157:W157)</f>
        <v>395497.80511991348</v>
      </c>
      <c r="Y157" s="39"/>
      <c r="Z157" s="2">
        <f>Z38*'1-8'!$H$10</f>
        <v>0</v>
      </c>
      <c r="AA157" s="2">
        <f>AA38*'1-8'!$H$10</f>
        <v>0</v>
      </c>
      <c r="AB157" s="2">
        <f>AB38*'1-8'!$H$10</f>
        <v>0</v>
      </c>
      <c r="AC157" s="2">
        <f>AC38*'1-8'!$H$10</f>
        <v>0</v>
      </c>
      <c r="AD157" s="2">
        <f>AD38*'1-8'!$H$10</f>
        <v>0</v>
      </c>
      <c r="AE157" s="28">
        <f t="shared" ref="AE157:AE176" si="16">SUM(Z157:AD157,X157)</f>
        <v>395497.80511991348</v>
      </c>
      <c r="AF157" s="38">
        <f t="shared" ref="AF157:AF176" si="17">AE157-AE98</f>
        <v>30141.778264276218</v>
      </c>
    </row>
    <row r="158" spans="1:33" x14ac:dyDescent="0.2">
      <c r="A158" t="s">
        <v>43</v>
      </c>
      <c r="B158" s="27" t="s">
        <v>113</v>
      </c>
      <c r="C158" s="27" t="s">
        <v>97</v>
      </c>
      <c r="D158" s="2">
        <f>D39*'1-8'!$H$10</f>
        <v>480450.93441462494</v>
      </c>
      <c r="E158" s="2">
        <f>E39*'1-8'!$H$10</f>
        <v>0</v>
      </c>
      <c r="F158" s="2">
        <f>F39*'1-8'!$H$10</f>
        <v>0</v>
      </c>
      <c r="G158" s="2">
        <f>G39*'1-8'!$H$10</f>
        <v>0</v>
      </c>
      <c r="H158" s="2">
        <f>H39*'1-8'!$H$10</f>
        <v>0</v>
      </c>
      <c r="I158" s="2">
        <f>I39*'1-8'!$H$10</f>
        <v>0</v>
      </c>
      <c r="J158" s="2">
        <f>J39*'1-8'!$H$10</f>
        <v>0</v>
      </c>
      <c r="K158" s="2">
        <f>K39*'1-8'!$H$10</f>
        <v>0</v>
      </c>
      <c r="L158" s="2">
        <f>L39*'1-8'!$H$10</f>
        <v>0</v>
      </c>
      <c r="M158" s="2">
        <f>M39*'1-8'!$H$10</f>
        <v>0</v>
      </c>
      <c r="N158" s="2">
        <f>N39*'1-8'!$H$10</f>
        <v>0</v>
      </c>
      <c r="O158" s="2">
        <f>O39*'1-8'!$H$10</f>
        <v>0</v>
      </c>
      <c r="P158" s="2">
        <f>P39*'1-8'!$H$10</f>
        <v>0</v>
      </c>
      <c r="Q158" s="2">
        <f>Q39*'1-8'!$H$10</f>
        <v>0</v>
      </c>
      <c r="R158" s="2">
        <f>R39*'1-8'!$H$10</f>
        <v>0</v>
      </c>
      <c r="S158" s="2">
        <f>S39*'1-8'!$H$10</f>
        <v>-152848.11424919442</v>
      </c>
      <c r="T158" s="2">
        <f>T39*'1-8'!$H$10</f>
        <v>0</v>
      </c>
      <c r="U158" s="2">
        <f>U39*'1-8'!$H$10</f>
        <v>0</v>
      </c>
      <c r="V158" s="2">
        <f>V39*'1-8'!$H$10</f>
        <v>0</v>
      </c>
      <c r="W158" s="2">
        <f>W39*'1-8'!$H$10</f>
        <v>0</v>
      </c>
      <c r="X158" s="28">
        <f t="shared" si="15"/>
        <v>327602.82016543054</v>
      </c>
      <c r="Y158" s="39"/>
      <c r="Z158" s="2">
        <f>Z39*'1-8'!$H$10</f>
        <v>0</v>
      </c>
      <c r="AA158" s="2">
        <f>AA39*'1-8'!$H$10</f>
        <v>0</v>
      </c>
      <c r="AB158" s="2">
        <f>AB39*'1-8'!$H$10</f>
        <v>0</v>
      </c>
      <c r="AC158" s="2">
        <f>AC39*'1-8'!$H$10</f>
        <v>0</v>
      </c>
      <c r="AD158" s="2">
        <f>AD39*'1-8'!$H$10</f>
        <v>0</v>
      </c>
      <c r="AE158" s="28">
        <f t="shared" si="16"/>
        <v>327602.82016543054</v>
      </c>
      <c r="AF158" s="38">
        <f t="shared" si="17"/>
        <v>24967.348582842445</v>
      </c>
    </row>
    <row r="159" spans="1:33" x14ac:dyDescent="0.2">
      <c r="A159" t="s">
        <v>43</v>
      </c>
      <c r="B159" s="27" t="s">
        <v>112</v>
      </c>
      <c r="C159" s="27" t="s">
        <v>97</v>
      </c>
      <c r="D159" s="2">
        <f>D40*'1-8'!$H$10</f>
        <v>7135344.5354833603</v>
      </c>
      <c r="E159" s="2">
        <f>E40*'1-8'!$H$10</f>
        <v>0</v>
      </c>
      <c r="F159" s="2">
        <f>F40*'1-8'!$H$10</f>
        <v>0</v>
      </c>
      <c r="G159" s="2">
        <f>G40*'1-8'!$H$10</f>
        <v>0</v>
      </c>
      <c r="H159" s="2">
        <f>H40*'1-8'!$H$10</f>
        <v>0</v>
      </c>
      <c r="I159" s="2">
        <f>I40*'1-8'!$H$10</f>
        <v>0</v>
      </c>
      <c r="J159" s="2">
        <f>J40*'1-8'!$H$10</f>
        <v>0</v>
      </c>
      <c r="K159" s="2">
        <f>K40*'1-8'!$H$10</f>
        <v>0</v>
      </c>
      <c r="L159" s="2">
        <f>L40*'1-8'!$H$10</f>
        <v>0</v>
      </c>
      <c r="M159" s="2">
        <f>M40*'1-8'!$H$10</f>
        <v>0</v>
      </c>
      <c r="N159" s="2">
        <f>N40*'1-8'!$H$10</f>
        <v>0</v>
      </c>
      <c r="O159" s="2">
        <f>O40*'1-8'!$H$10</f>
        <v>0</v>
      </c>
      <c r="P159" s="2">
        <f>P40*'1-8'!$H$10</f>
        <v>0</v>
      </c>
      <c r="Q159" s="2">
        <f>Q40*'1-8'!$H$10</f>
        <v>0</v>
      </c>
      <c r="R159" s="2">
        <f>R40*'1-8'!$H$10</f>
        <v>0</v>
      </c>
      <c r="S159" s="2">
        <f>S40*'1-8'!$H$10</f>
        <v>58719.109138842505</v>
      </c>
      <c r="T159" s="2">
        <f>T40*'1-8'!$H$10</f>
        <v>1352003.126665388</v>
      </c>
      <c r="U159" s="2">
        <f>U40*'1-8'!$H$10</f>
        <v>0</v>
      </c>
      <c r="V159" s="2">
        <f>V40*'1-8'!$H$10</f>
        <v>0</v>
      </c>
      <c r="W159" s="2">
        <f>W40*'1-8'!$H$10</f>
        <v>0</v>
      </c>
      <c r="X159" s="28">
        <f t="shared" si="15"/>
        <v>8546066.7712875903</v>
      </c>
      <c r="Y159" s="39"/>
      <c r="Z159" s="2">
        <f>Z40*'1-8'!$H$10</f>
        <v>0</v>
      </c>
      <c r="AA159" s="2">
        <f>AA40*'1-8'!$H$10</f>
        <v>882276.22180674842</v>
      </c>
      <c r="AB159" s="2">
        <f>AB40*'1-8'!$H$10</f>
        <v>0</v>
      </c>
      <c r="AC159" s="2">
        <f>AC40*'1-8'!$H$10</f>
        <v>0</v>
      </c>
      <c r="AD159" s="2">
        <f>AD40*'1-8'!$H$10</f>
        <v>0</v>
      </c>
      <c r="AE159" s="28">
        <f t="shared" si="16"/>
        <v>9428342.9930943381</v>
      </c>
      <c r="AF159" s="38">
        <f t="shared" si="17"/>
        <v>718555.24915296957</v>
      </c>
    </row>
    <row r="160" spans="1:33" x14ac:dyDescent="0.2">
      <c r="A160" t="s">
        <v>43</v>
      </c>
      <c r="B160" s="27" t="s">
        <v>111</v>
      </c>
      <c r="C160" s="27" t="s">
        <v>97</v>
      </c>
      <c r="D160" s="2">
        <f>D41*'1-8'!$H$10</f>
        <v>167921.79700406431</v>
      </c>
      <c r="E160" s="2">
        <f>E41*'1-8'!$H$10</f>
        <v>0</v>
      </c>
      <c r="F160" s="2">
        <f>F41*'1-8'!$H$10</f>
        <v>0</v>
      </c>
      <c r="G160" s="2">
        <f>G41*'1-8'!$H$10</f>
        <v>0</v>
      </c>
      <c r="H160" s="2">
        <f>H41*'1-8'!$H$10</f>
        <v>0</v>
      </c>
      <c r="I160" s="2">
        <f>I41*'1-8'!$H$10</f>
        <v>0</v>
      </c>
      <c r="J160" s="2">
        <f>J41*'1-8'!$H$10</f>
        <v>0</v>
      </c>
      <c r="K160" s="2">
        <f>K41*'1-8'!$H$10</f>
        <v>0</v>
      </c>
      <c r="L160" s="2">
        <f>L41*'1-8'!$H$10</f>
        <v>0</v>
      </c>
      <c r="M160" s="2">
        <f>M41*'1-8'!$H$10</f>
        <v>0</v>
      </c>
      <c r="N160" s="2">
        <f>N41*'1-8'!$H$10</f>
        <v>0</v>
      </c>
      <c r="O160" s="2">
        <f>O41*'1-8'!$H$10</f>
        <v>0</v>
      </c>
      <c r="P160" s="2">
        <f>P41*'1-8'!$H$10</f>
        <v>0</v>
      </c>
      <c r="Q160" s="2">
        <f>Q41*'1-8'!$H$10</f>
        <v>0</v>
      </c>
      <c r="R160" s="2">
        <f>R41*'1-8'!$H$10</f>
        <v>0</v>
      </c>
      <c r="S160" s="2">
        <f>S41*'1-8'!$H$10</f>
        <v>-11348.883950736023</v>
      </c>
      <c r="T160" s="2">
        <f>T41*'1-8'!$H$10</f>
        <v>0</v>
      </c>
      <c r="U160" s="2">
        <f>U41*'1-8'!$H$10</f>
        <v>0</v>
      </c>
      <c r="V160" s="2">
        <f>V41*'1-8'!$H$10</f>
        <v>0</v>
      </c>
      <c r="W160" s="2">
        <f>W41*'1-8'!$H$10</f>
        <v>0</v>
      </c>
      <c r="X160" s="28">
        <f t="shared" si="15"/>
        <v>156572.91305332829</v>
      </c>
      <c r="Y160" s="39"/>
      <c r="Z160" s="2">
        <f>Z41*'1-8'!$H$10</f>
        <v>0</v>
      </c>
      <c r="AA160" s="2">
        <f>AA41*'1-8'!$H$10</f>
        <v>0</v>
      </c>
      <c r="AB160" s="2">
        <f>AB41*'1-8'!$H$10</f>
        <v>0</v>
      </c>
      <c r="AC160" s="2">
        <f>AC41*'1-8'!$H$10</f>
        <v>0</v>
      </c>
      <c r="AD160" s="2">
        <f>AD41*'1-8'!$H$10</f>
        <v>0</v>
      </c>
      <c r="AE160" s="28">
        <f t="shared" si="16"/>
        <v>156572.91305332829</v>
      </c>
      <c r="AF160" s="38">
        <f t="shared" si="17"/>
        <v>11932.774256520381</v>
      </c>
    </row>
    <row r="161" spans="1:32" x14ac:dyDescent="0.2">
      <c r="A161" t="s">
        <v>15</v>
      </c>
      <c r="B161" s="27" t="s">
        <v>110</v>
      </c>
      <c r="C161" s="27" t="s">
        <v>97</v>
      </c>
      <c r="D161" s="2">
        <f>D42*'1-8'!$H$10</f>
        <v>-54322.488051907349</v>
      </c>
      <c r="E161" s="2">
        <f>E42*'1-8'!$H$10</f>
        <v>0</v>
      </c>
      <c r="F161" s="2">
        <f>F42*'1-8'!$H$10</f>
        <v>0</v>
      </c>
      <c r="G161" s="2">
        <f>G42*'1-8'!$H$10</f>
        <v>0</v>
      </c>
      <c r="H161" s="2">
        <f>H42*'1-8'!$H$10</f>
        <v>0</v>
      </c>
      <c r="I161" s="2">
        <f>I42*'1-8'!$H$10</f>
        <v>0</v>
      </c>
      <c r="J161" s="2">
        <f>J42*'1-8'!$H$10</f>
        <v>0</v>
      </c>
      <c r="K161" s="2">
        <f>K42*'1-8'!$H$10</f>
        <v>0</v>
      </c>
      <c r="L161" s="2">
        <f>L42*'1-8'!$H$10</f>
        <v>0</v>
      </c>
      <c r="M161" s="2">
        <f>M42*'1-8'!$H$10</f>
        <v>0</v>
      </c>
      <c r="N161" s="2">
        <f>N42*'1-8'!$H$10</f>
        <v>0</v>
      </c>
      <c r="O161" s="2">
        <f>O42*'1-8'!$H$10</f>
        <v>0</v>
      </c>
      <c r="P161" s="2">
        <f>P42*'1-8'!$H$10</f>
        <v>0</v>
      </c>
      <c r="Q161" s="2">
        <f>Q42*'1-8'!$H$10</f>
        <v>0</v>
      </c>
      <c r="R161" s="2">
        <f>R42*'1-8'!$H$10</f>
        <v>0</v>
      </c>
      <c r="S161" s="2">
        <f>S42*'1-8'!$H$10</f>
        <v>0</v>
      </c>
      <c r="T161" s="2">
        <f>T42*'1-8'!$H$10</f>
        <v>0</v>
      </c>
      <c r="U161" s="2">
        <f>U42*'1-8'!$H$10</f>
        <v>54322.488051907349</v>
      </c>
      <c r="V161" s="2">
        <f>V42*'1-8'!$H$10</f>
        <v>0</v>
      </c>
      <c r="W161" s="2">
        <f>W42*'1-8'!$H$10</f>
        <v>0</v>
      </c>
      <c r="X161" s="28">
        <f t="shared" si="15"/>
        <v>0</v>
      </c>
      <c r="Y161" s="39"/>
      <c r="Z161" s="2">
        <f>Z42*'1-8'!$H$10</f>
        <v>0</v>
      </c>
      <c r="AA161" s="2">
        <f>AA42*'1-8'!$H$10</f>
        <v>0</v>
      </c>
      <c r="AB161" s="2">
        <f>AB42*'1-8'!$H$10</f>
        <v>0</v>
      </c>
      <c r="AC161" s="2">
        <f>AC42*'1-8'!$H$10</f>
        <v>0</v>
      </c>
      <c r="AD161" s="2">
        <f>AD42*'1-8'!$H$10</f>
        <v>0</v>
      </c>
      <c r="AE161" s="28">
        <f t="shared" si="16"/>
        <v>0</v>
      </c>
      <c r="AF161" s="38">
        <f t="shared" si="17"/>
        <v>0</v>
      </c>
    </row>
    <row r="162" spans="1:32" x14ac:dyDescent="0.2">
      <c r="A162" t="s">
        <v>15</v>
      </c>
      <c r="B162" s="27" t="s">
        <v>109</v>
      </c>
      <c r="C162" s="27" t="s">
        <v>97</v>
      </c>
      <c r="D162" s="2">
        <f>D43*'1-8'!$H$10</f>
        <v>-10982345.176406952</v>
      </c>
      <c r="E162" s="2">
        <f>E43*'1-8'!$H$10</f>
        <v>0</v>
      </c>
      <c r="F162" s="2">
        <f>F43*'1-8'!$H$10</f>
        <v>0</v>
      </c>
      <c r="G162" s="2">
        <f>G43*'1-8'!$H$10</f>
        <v>0</v>
      </c>
      <c r="H162" s="2">
        <f>H43*'1-8'!$H$10</f>
        <v>0</v>
      </c>
      <c r="I162" s="2">
        <f>I43*'1-8'!$H$10</f>
        <v>0</v>
      </c>
      <c r="J162" s="2">
        <f>J43*'1-8'!$H$10</f>
        <v>0</v>
      </c>
      <c r="K162" s="2">
        <f>K43*'1-8'!$H$10</f>
        <v>0</v>
      </c>
      <c r="L162" s="2">
        <f>L43*'1-8'!$H$10</f>
        <v>0</v>
      </c>
      <c r="M162" s="2">
        <f>M43*'1-8'!$H$10</f>
        <v>0</v>
      </c>
      <c r="N162" s="2">
        <f>N43*'1-8'!$H$10</f>
        <v>0</v>
      </c>
      <c r="O162" s="2">
        <f>O43*'1-8'!$H$10</f>
        <v>0</v>
      </c>
      <c r="P162" s="2">
        <f>P43*'1-8'!$H$10</f>
        <v>0</v>
      </c>
      <c r="Q162" s="2">
        <f>Q43*'1-8'!$H$10</f>
        <v>0</v>
      </c>
      <c r="R162" s="2">
        <f>R43*'1-8'!$H$10</f>
        <v>0</v>
      </c>
      <c r="S162" s="2">
        <f>S43*'1-8'!$H$10</f>
        <v>0</v>
      </c>
      <c r="T162" s="2">
        <f>T43*'1-8'!$H$10</f>
        <v>0</v>
      </c>
      <c r="U162" s="2">
        <f>U43*'1-8'!$H$10</f>
        <v>10982345.176406952</v>
      </c>
      <c r="V162" s="2">
        <f>V43*'1-8'!$H$10</f>
        <v>0</v>
      </c>
      <c r="W162" s="2">
        <f>W43*'1-8'!$H$10</f>
        <v>0</v>
      </c>
      <c r="X162" s="28">
        <f t="shared" si="15"/>
        <v>0</v>
      </c>
      <c r="Y162" s="39"/>
      <c r="Z162" s="2">
        <f>Z43*'1-8'!$H$10</f>
        <v>0</v>
      </c>
      <c r="AA162" s="2">
        <f>AA43*'1-8'!$H$10</f>
        <v>0</v>
      </c>
      <c r="AB162" s="2">
        <f>AB43*'1-8'!$H$10</f>
        <v>0</v>
      </c>
      <c r="AC162" s="2">
        <f>AC43*'1-8'!$H$10</f>
        <v>0</v>
      </c>
      <c r="AD162" s="2">
        <f>AD43*'1-8'!$H$10</f>
        <v>0</v>
      </c>
      <c r="AE162" s="28">
        <f t="shared" si="16"/>
        <v>0</v>
      </c>
      <c r="AF162" s="38">
        <f t="shared" si="17"/>
        <v>0</v>
      </c>
    </row>
    <row r="163" spans="1:32" x14ac:dyDescent="0.2">
      <c r="A163" t="s">
        <v>15</v>
      </c>
      <c r="B163" s="27" t="s">
        <v>108</v>
      </c>
      <c r="C163" s="27" t="s">
        <v>97</v>
      </c>
      <c r="D163" s="2">
        <f>D44*'1-8'!$H$10</f>
        <v>-158600.18229308265</v>
      </c>
      <c r="E163" s="2">
        <f>E44*'1-8'!$H$10</f>
        <v>0</v>
      </c>
      <c r="F163" s="2">
        <f>F44*'1-8'!$H$10</f>
        <v>0</v>
      </c>
      <c r="G163" s="2">
        <f>G44*'1-8'!$H$10</f>
        <v>0</v>
      </c>
      <c r="H163" s="2">
        <f>H44*'1-8'!$H$10</f>
        <v>0</v>
      </c>
      <c r="I163" s="2">
        <f>I44*'1-8'!$H$10</f>
        <v>0</v>
      </c>
      <c r="J163" s="2">
        <f>J44*'1-8'!$H$10</f>
        <v>0</v>
      </c>
      <c r="K163" s="2">
        <f>K44*'1-8'!$H$10</f>
        <v>0</v>
      </c>
      <c r="L163" s="2">
        <f>L44*'1-8'!$H$10</f>
        <v>0</v>
      </c>
      <c r="M163" s="2">
        <f>M44*'1-8'!$H$10</f>
        <v>0</v>
      </c>
      <c r="N163" s="2">
        <f>N44*'1-8'!$H$10</f>
        <v>0</v>
      </c>
      <c r="O163" s="2">
        <f>O44*'1-8'!$H$10</f>
        <v>0</v>
      </c>
      <c r="P163" s="2">
        <f>P44*'1-8'!$H$10</f>
        <v>0</v>
      </c>
      <c r="Q163" s="2">
        <f>Q44*'1-8'!$H$10</f>
        <v>0</v>
      </c>
      <c r="R163" s="2">
        <f>R44*'1-8'!$H$10</f>
        <v>0</v>
      </c>
      <c r="S163" s="2">
        <f>S44*'1-8'!$H$10</f>
        <v>0</v>
      </c>
      <c r="T163" s="2">
        <f>T44*'1-8'!$H$10</f>
        <v>0</v>
      </c>
      <c r="U163" s="2">
        <f>U44*'1-8'!$H$10</f>
        <v>0</v>
      </c>
      <c r="V163" s="2">
        <f>V44*'1-8'!$H$10</f>
        <v>0</v>
      </c>
      <c r="W163" s="2">
        <f>W44*'1-8'!$H$10</f>
        <v>0</v>
      </c>
      <c r="X163" s="28">
        <f t="shared" si="15"/>
        <v>-158600.18229308265</v>
      </c>
      <c r="Y163" s="39"/>
      <c r="Z163" s="2">
        <f>Z44*'1-8'!$H$10</f>
        <v>0</v>
      </c>
      <c r="AA163" s="2">
        <f>AA44*'1-8'!$H$10</f>
        <v>0</v>
      </c>
      <c r="AB163" s="2">
        <f>AB44*'1-8'!$H$10</f>
        <v>0</v>
      </c>
      <c r="AC163" s="2">
        <f>AC44*'1-8'!$H$10</f>
        <v>0</v>
      </c>
      <c r="AD163" s="2">
        <f>AD44*'1-8'!$H$10</f>
        <v>0</v>
      </c>
      <c r="AE163" s="28">
        <f t="shared" si="16"/>
        <v>-158600.18229308265</v>
      </c>
      <c r="AF163" s="38">
        <f t="shared" si="17"/>
        <v>-12087.277010051825</v>
      </c>
    </row>
    <row r="164" spans="1:32" x14ac:dyDescent="0.2">
      <c r="A164" t="s">
        <v>24</v>
      </c>
      <c r="B164" s="27" t="s">
        <v>107</v>
      </c>
      <c r="C164" s="27" t="s">
        <v>97</v>
      </c>
      <c r="D164" s="5">
        <f>D45*'1-8'!$H$10</f>
        <v>-9073033.7679981198</v>
      </c>
      <c r="E164" s="5">
        <f>E45*'1-8'!$H$10</f>
        <v>0</v>
      </c>
      <c r="F164" s="5">
        <f>F45*'1-8'!$H$10</f>
        <v>0</v>
      </c>
      <c r="G164" s="5">
        <f>G45*'1-8'!$H$10</f>
        <v>0</v>
      </c>
      <c r="H164" s="5">
        <f>H45*'1-8'!$H$10</f>
        <v>0</v>
      </c>
      <c r="I164" s="5">
        <f>I45*'1-8'!$H$10</f>
        <v>0</v>
      </c>
      <c r="J164" s="5">
        <f>J45*'1-8'!$H$10</f>
        <v>0</v>
      </c>
      <c r="K164" s="5">
        <f>K45*'1-8'!$H$10</f>
        <v>0</v>
      </c>
      <c r="L164" s="5">
        <f>L45*'1-8'!$H$10</f>
        <v>0</v>
      </c>
      <c r="M164" s="5">
        <f>M45*'1-8'!$H$10</f>
        <v>0</v>
      </c>
      <c r="N164" s="5">
        <f>N45*'1-8'!$H$10</f>
        <v>0</v>
      </c>
      <c r="O164" s="5">
        <f>O45*'1-8'!$H$10</f>
        <v>-841699.47061500081</v>
      </c>
      <c r="P164" s="5">
        <f>P45*'1-8'!$H$10</f>
        <v>-278910.78245991719</v>
      </c>
      <c r="Q164" s="5">
        <f>Q45*'1-8'!$H$10</f>
        <v>0</v>
      </c>
      <c r="R164" s="5">
        <f>R45*'1-8'!$H$10</f>
        <v>0</v>
      </c>
      <c r="S164" s="5">
        <f>S45*'1-8'!$H$10</f>
        <v>0</v>
      </c>
      <c r="T164" s="5">
        <f>T45*'1-8'!$H$10</f>
        <v>0</v>
      </c>
      <c r="U164" s="5">
        <f>U45*'1-8'!$H$10</f>
        <v>0</v>
      </c>
      <c r="V164" s="5">
        <f>V45*'1-8'!$H$10</f>
        <v>0</v>
      </c>
      <c r="W164" s="5">
        <f>W45*'1-8'!$H$10</f>
        <v>0</v>
      </c>
      <c r="X164" s="28">
        <f t="shared" si="15"/>
        <v>-10193644.021073038</v>
      </c>
      <c r="Y164" s="35"/>
      <c r="Z164" s="5">
        <f>Z45*'1-8'!$H$10</f>
        <v>0</v>
      </c>
      <c r="AA164" s="5">
        <f>AA45*'1-8'!$H$10</f>
        <v>0</v>
      </c>
      <c r="AB164" s="5">
        <f>AB45*'1-8'!$H$10</f>
        <v>0</v>
      </c>
      <c r="AC164" s="5">
        <f>AC45*'1-8'!$H$10</f>
        <v>-519806.75052976044</v>
      </c>
      <c r="AD164" s="5">
        <f>AD45*'1-8'!$H$10</f>
        <v>0</v>
      </c>
      <c r="AE164" s="28">
        <f t="shared" si="16"/>
        <v>-10713450.771602798</v>
      </c>
      <c r="AF164" s="38">
        <f t="shared" si="17"/>
        <v>-816496.2066097483</v>
      </c>
    </row>
    <row r="165" spans="1:32" x14ac:dyDescent="0.2">
      <c r="A165" t="s">
        <v>22</v>
      </c>
      <c r="B165" s="27" t="s">
        <v>106</v>
      </c>
      <c r="C165" s="27" t="s">
        <v>97</v>
      </c>
      <c r="D165" s="5">
        <f>D46*'1-8'!$H$10</f>
        <v>-94252.915280775152</v>
      </c>
      <c r="E165" s="5">
        <f>E46*'1-8'!$H$10</f>
        <v>0</v>
      </c>
      <c r="F165" s="5">
        <f>F46*'1-8'!$H$10</f>
        <v>0</v>
      </c>
      <c r="G165" s="5">
        <f>G46*'1-8'!$H$10</f>
        <v>0</v>
      </c>
      <c r="H165" s="5">
        <f>H46*'1-8'!$H$10</f>
        <v>0</v>
      </c>
      <c r="I165" s="5">
        <f>I46*'1-8'!$H$10</f>
        <v>0</v>
      </c>
      <c r="J165" s="5">
        <f>J46*'1-8'!$H$10</f>
        <v>0</v>
      </c>
      <c r="K165" s="5">
        <f>K46*'1-8'!$H$10</f>
        <v>0</v>
      </c>
      <c r="L165" s="5">
        <f>L46*'1-8'!$H$10</f>
        <v>0</v>
      </c>
      <c r="M165" s="5">
        <f>M46*'1-8'!$H$10</f>
        <v>0</v>
      </c>
      <c r="N165" s="5">
        <f>N46*'1-8'!$H$10</f>
        <v>0</v>
      </c>
      <c r="O165" s="5">
        <f>O46*'1-8'!$H$10</f>
        <v>-16609.955310471112</v>
      </c>
      <c r="P165" s="5">
        <f>P46*'1-8'!$H$10</f>
        <v>-4152.4886039366402</v>
      </c>
      <c r="Q165" s="5">
        <f>Q46*'1-8'!$H$10</f>
        <v>0</v>
      </c>
      <c r="R165" s="5">
        <f>R46*'1-8'!$H$10</f>
        <v>0</v>
      </c>
      <c r="S165" s="5">
        <f>S46*'1-8'!$H$10</f>
        <v>0</v>
      </c>
      <c r="T165" s="5">
        <f>T46*'1-8'!$H$10</f>
        <v>0</v>
      </c>
      <c r="U165" s="5">
        <f>U46*'1-8'!$H$10</f>
        <v>0</v>
      </c>
      <c r="V165" s="5">
        <f>V46*'1-8'!$H$10</f>
        <v>0</v>
      </c>
      <c r="W165" s="5">
        <f>W46*'1-8'!$H$10</f>
        <v>0</v>
      </c>
      <c r="X165" s="28">
        <f t="shared" si="15"/>
        <v>-115015.3591951829</v>
      </c>
      <c r="Y165" s="35"/>
      <c r="Z165" s="5">
        <f>Z46*'1-8'!$H$10</f>
        <v>0</v>
      </c>
      <c r="AA165" s="5">
        <f>AA46*'1-8'!$H$10</f>
        <v>0</v>
      </c>
      <c r="AB165" s="5">
        <f>AB46*'1-8'!$H$10</f>
        <v>0</v>
      </c>
      <c r="AC165" s="5">
        <f>AC46*'1-8'!$H$10</f>
        <v>-8304.9776552355561</v>
      </c>
      <c r="AD165" s="5">
        <f>AD46*'1-8'!$H$10</f>
        <v>0</v>
      </c>
      <c r="AE165" s="28">
        <f t="shared" si="16"/>
        <v>-123320.33685041846</v>
      </c>
      <c r="AF165" s="38">
        <f t="shared" si="17"/>
        <v>-9398.5205498021824</v>
      </c>
    </row>
    <row r="166" spans="1:32" x14ac:dyDescent="0.2">
      <c r="A166" t="s">
        <v>22</v>
      </c>
      <c r="B166" s="27" t="s">
        <v>105</v>
      </c>
      <c r="C166" s="27" t="s">
        <v>97</v>
      </c>
      <c r="D166" s="5">
        <f>D47*'1-8'!$H$10</f>
        <v>-25037739.300458711</v>
      </c>
      <c r="E166" s="5">
        <f>E47*'1-8'!$H$10</f>
        <v>0</v>
      </c>
      <c r="F166" s="5">
        <f>F47*'1-8'!$H$10</f>
        <v>0</v>
      </c>
      <c r="G166" s="5">
        <f>G47*'1-8'!$H$10</f>
        <v>0</v>
      </c>
      <c r="H166" s="5">
        <f>H47*'1-8'!$H$10</f>
        <v>0</v>
      </c>
      <c r="I166" s="5">
        <f>I47*'1-8'!$H$10</f>
        <v>0</v>
      </c>
      <c r="J166" s="5">
        <f>J47*'1-8'!$H$10</f>
        <v>0</v>
      </c>
      <c r="K166" s="5">
        <f>K47*'1-8'!$H$10</f>
        <v>0</v>
      </c>
      <c r="L166" s="5">
        <f>L47*'1-8'!$H$10</f>
        <v>0</v>
      </c>
      <c r="M166" s="5">
        <f>M47*'1-8'!$H$10</f>
        <v>0</v>
      </c>
      <c r="N166" s="5">
        <f>N47*'1-8'!$H$10</f>
        <v>0</v>
      </c>
      <c r="O166" s="5">
        <f>O47*'1-8'!$H$10</f>
        <v>-4533423.2963483119</v>
      </c>
      <c r="P166" s="5">
        <f>P47*'1-8'!$H$10</f>
        <v>-756104.83718759764</v>
      </c>
      <c r="Q166" s="5">
        <f>Q47*'1-8'!$H$10</f>
        <v>0</v>
      </c>
      <c r="R166" s="5">
        <f>R47*'1-8'!$H$10</f>
        <v>0</v>
      </c>
      <c r="S166" s="5">
        <f>S47*'1-8'!$H$10</f>
        <v>0</v>
      </c>
      <c r="T166" s="5">
        <f>T47*'1-8'!$H$10</f>
        <v>0</v>
      </c>
      <c r="U166" s="5">
        <f>U47*'1-8'!$H$10</f>
        <v>0</v>
      </c>
      <c r="V166" s="5">
        <f>V47*'1-8'!$H$10</f>
        <v>0</v>
      </c>
      <c r="W166" s="5">
        <f>W47*'1-8'!$H$10</f>
        <v>0</v>
      </c>
      <c r="X166" s="28">
        <f t="shared" si="15"/>
        <v>-30327267.433994621</v>
      </c>
      <c r="Y166" s="35"/>
      <c r="Z166" s="5">
        <f>Z47*'1-8'!$H$10</f>
        <v>0</v>
      </c>
      <c r="AA166" s="5">
        <f>AA47*'1-8'!$H$10</f>
        <v>0</v>
      </c>
      <c r="AB166" s="5">
        <f>AB47*'1-8'!$H$10</f>
        <v>0</v>
      </c>
      <c r="AC166" s="5">
        <f>AC47*'1-8'!$H$10</f>
        <v>-2654849.7820251286</v>
      </c>
      <c r="AD166" s="5">
        <f>AD47*'1-8'!$H$10</f>
        <v>0</v>
      </c>
      <c r="AE166" s="28">
        <f t="shared" si="16"/>
        <v>-32982117.21601975</v>
      </c>
      <c r="AF166" s="38">
        <f t="shared" si="17"/>
        <v>-2513641.418339137</v>
      </c>
    </row>
    <row r="167" spans="1:32" x14ac:dyDescent="0.2">
      <c r="A167" t="s">
        <v>41</v>
      </c>
      <c r="B167" s="27" t="s">
        <v>104</v>
      </c>
      <c r="C167" s="27" t="s">
        <v>97</v>
      </c>
      <c r="D167" s="5">
        <f>D48*'1-8'!$H$10</f>
        <v>20311.073152616558</v>
      </c>
      <c r="E167" s="5">
        <f>E48*'1-8'!$H$10</f>
        <v>0</v>
      </c>
      <c r="F167" s="5">
        <f>F48*'1-8'!$H$10</f>
        <v>0</v>
      </c>
      <c r="G167" s="5">
        <f>G48*'1-8'!$H$10</f>
        <v>0</v>
      </c>
      <c r="H167" s="5">
        <f>H48*'1-8'!$H$10</f>
        <v>0</v>
      </c>
      <c r="I167" s="5">
        <f>I48*'1-8'!$H$10</f>
        <v>0</v>
      </c>
      <c r="J167" s="5">
        <f>J48*'1-8'!$H$10</f>
        <v>0</v>
      </c>
      <c r="K167" s="5">
        <f>K48*'1-8'!$H$10</f>
        <v>0</v>
      </c>
      <c r="L167" s="5">
        <f>L48*'1-8'!$H$10</f>
        <v>0</v>
      </c>
      <c r="M167" s="5">
        <f>M48*'1-8'!$H$10</f>
        <v>0</v>
      </c>
      <c r="N167" s="5">
        <f>N48*'1-8'!$H$10</f>
        <v>0</v>
      </c>
      <c r="O167" s="5">
        <f>O48*'1-8'!$H$10</f>
        <v>0</v>
      </c>
      <c r="P167" s="5">
        <f>P48*'1-8'!$H$10</f>
        <v>0</v>
      </c>
      <c r="Q167" s="5">
        <f>Q48*'1-8'!$H$10</f>
        <v>0</v>
      </c>
      <c r="R167" s="5">
        <f>R48*'1-8'!$H$10</f>
        <v>0</v>
      </c>
      <c r="S167" s="5">
        <f>S48*'1-8'!$H$10</f>
        <v>0</v>
      </c>
      <c r="T167" s="5">
        <f>T48*'1-8'!$H$10</f>
        <v>0</v>
      </c>
      <c r="U167" s="5">
        <f>U48*'1-8'!$H$10</f>
        <v>-20311.073152616558</v>
      </c>
      <c r="V167" s="5">
        <f>V48*'1-8'!$H$10</f>
        <v>0</v>
      </c>
      <c r="W167" s="5">
        <f>W48*'1-8'!$H$10</f>
        <v>0</v>
      </c>
      <c r="X167" s="28">
        <f t="shared" si="15"/>
        <v>0</v>
      </c>
      <c r="Y167" s="35"/>
      <c r="Z167" s="5">
        <f>Z48*'1-8'!$H$10</f>
        <v>0</v>
      </c>
      <c r="AA167" s="5">
        <f>AA48*'1-8'!$H$10</f>
        <v>0</v>
      </c>
      <c r="AB167" s="5">
        <f>AB48*'1-8'!$H$10</f>
        <v>0</v>
      </c>
      <c r="AC167" s="5">
        <f>AC48*'1-8'!$H$10</f>
        <v>0</v>
      </c>
      <c r="AD167" s="5">
        <f>AD48*'1-8'!$H$10</f>
        <v>0</v>
      </c>
      <c r="AE167" s="28">
        <f t="shared" si="16"/>
        <v>0</v>
      </c>
      <c r="AF167" s="38">
        <f t="shared" si="17"/>
        <v>0</v>
      </c>
    </row>
    <row r="168" spans="1:32" x14ac:dyDescent="0.2">
      <c r="A168" t="s">
        <v>43</v>
      </c>
      <c r="B168" s="27" t="s">
        <v>103</v>
      </c>
      <c r="C168" s="27" t="s">
        <v>97</v>
      </c>
      <c r="D168" s="5">
        <f>D49*'1-8'!$H$10</f>
        <v>5114874.4292188138</v>
      </c>
      <c r="E168" s="5">
        <f>E49*'1-8'!$H$10</f>
        <v>0</v>
      </c>
      <c r="F168" s="5">
        <f>F49*'1-8'!$H$10</f>
        <v>0</v>
      </c>
      <c r="G168" s="5">
        <f>G49*'1-8'!$H$10</f>
        <v>0</v>
      </c>
      <c r="H168" s="5">
        <f>H49*'1-8'!$H$10</f>
        <v>0</v>
      </c>
      <c r="I168" s="5">
        <f>I49*'1-8'!$H$10</f>
        <v>0</v>
      </c>
      <c r="J168" s="5">
        <f>J49*'1-8'!$H$10</f>
        <v>0</v>
      </c>
      <c r="K168" s="5">
        <f>K49*'1-8'!$H$10</f>
        <v>0</v>
      </c>
      <c r="L168" s="5">
        <f>L49*'1-8'!$H$10</f>
        <v>0</v>
      </c>
      <c r="M168" s="5">
        <f>M49*'1-8'!$H$10</f>
        <v>0</v>
      </c>
      <c r="N168" s="5">
        <f>N49*'1-8'!$H$10</f>
        <v>0</v>
      </c>
      <c r="O168" s="5">
        <f>O49*'1-8'!$H$10</f>
        <v>0</v>
      </c>
      <c r="P168" s="5">
        <f>P49*'1-8'!$H$10</f>
        <v>0</v>
      </c>
      <c r="Q168" s="5">
        <f>Q49*'1-8'!$H$10</f>
        <v>0</v>
      </c>
      <c r="R168" s="5">
        <f>R49*'1-8'!$H$10</f>
        <v>0</v>
      </c>
      <c r="S168" s="5">
        <f>S49*'1-8'!$H$10</f>
        <v>-4192.441707446992</v>
      </c>
      <c r="T168" s="5">
        <f>T49*'1-8'!$H$10</f>
        <v>0</v>
      </c>
      <c r="U168" s="5">
        <f>U49*'1-8'!$H$10</f>
        <v>0</v>
      </c>
      <c r="V168" s="5">
        <f>V49*'1-8'!$H$10</f>
        <v>0</v>
      </c>
      <c r="W168" s="5">
        <f>W49*'1-8'!$H$10</f>
        <v>0</v>
      </c>
      <c r="X168" s="28">
        <f t="shared" si="15"/>
        <v>5110681.9875113666</v>
      </c>
      <c r="Y168" s="35"/>
      <c r="Z168" s="5">
        <f>Z49*'1-8'!$H$10</f>
        <v>0</v>
      </c>
      <c r="AA168" s="5">
        <f>AA49*'1-8'!$H$10</f>
        <v>0</v>
      </c>
      <c r="AB168" s="5">
        <f>AB49*'1-8'!$H$10</f>
        <v>0</v>
      </c>
      <c r="AC168" s="5">
        <f>AC49*'1-8'!$H$10</f>
        <v>0</v>
      </c>
      <c r="AD168" s="5">
        <f>AD49*'1-8'!$H$10</f>
        <v>0</v>
      </c>
      <c r="AE168" s="28">
        <f t="shared" si="16"/>
        <v>5110681.9875113666</v>
      </c>
      <c r="AF168" s="38">
        <f t="shared" si="17"/>
        <v>389496.58190920204</v>
      </c>
    </row>
    <row r="169" spans="1:32" x14ac:dyDescent="0.2">
      <c r="A169" t="s">
        <v>31</v>
      </c>
      <c r="B169" s="27">
        <v>143</v>
      </c>
      <c r="C169" s="29" t="s">
        <v>97</v>
      </c>
      <c r="D169" s="5">
        <f>D50*'1-8'!$H$10</f>
        <v>3762444.5185536249</v>
      </c>
      <c r="E169" s="5">
        <f>E50*'1-8'!$H$10</f>
        <v>0</v>
      </c>
      <c r="F169" s="5">
        <f>F50*'1-8'!$H$10</f>
        <v>0</v>
      </c>
      <c r="G169" s="5">
        <f>G50*'1-8'!$H$10</f>
        <v>0</v>
      </c>
      <c r="H169" s="5">
        <f>H50*'1-8'!$H$10</f>
        <v>0</v>
      </c>
      <c r="I169" s="5">
        <f>I50*'1-8'!$H$10</f>
        <v>0</v>
      </c>
      <c r="J169" s="5">
        <f>J50*'1-8'!$H$10</f>
        <v>0</v>
      </c>
      <c r="K169" s="5">
        <f>K50*'1-8'!$H$10</f>
        <v>0</v>
      </c>
      <c r="L169" s="5">
        <f>L50*'1-8'!$H$10</f>
        <v>0</v>
      </c>
      <c r="M169" s="5">
        <f>M50*'1-8'!$H$10</f>
        <v>0</v>
      </c>
      <c r="N169" s="5">
        <f>N50*'1-8'!$H$10</f>
        <v>0</v>
      </c>
      <c r="O169" s="5">
        <f>O50*'1-8'!$H$10</f>
        <v>0</v>
      </c>
      <c r="P169" s="5">
        <f>P50*'1-8'!$H$10</f>
        <v>0</v>
      </c>
      <c r="Q169" s="5">
        <f>Q50*'1-8'!$H$10</f>
        <v>0</v>
      </c>
      <c r="R169" s="5">
        <f>R50*'1-8'!$H$10</f>
        <v>0</v>
      </c>
      <c r="S169" s="5">
        <f>S50*'1-8'!$H$10</f>
        <v>0</v>
      </c>
      <c r="T169" s="5">
        <f>T50*'1-8'!$H$10</f>
        <v>0</v>
      </c>
      <c r="U169" s="5">
        <f>U50*'1-8'!$H$10</f>
        <v>-3762444.5185536249</v>
      </c>
      <c r="V169" s="5">
        <f>V50*'1-8'!$H$10</f>
        <v>0</v>
      </c>
      <c r="W169" s="5">
        <f>W50*'1-8'!$H$10</f>
        <v>0</v>
      </c>
      <c r="X169" s="28">
        <f t="shared" si="15"/>
        <v>0</v>
      </c>
      <c r="Y169" s="39"/>
      <c r="Z169" s="2">
        <f>Z50*'1-8'!$H$10</f>
        <v>0</v>
      </c>
      <c r="AA169" s="2">
        <f>AA50*'1-8'!$H$10</f>
        <v>0</v>
      </c>
      <c r="AB169" s="2">
        <f>AB50*'1-8'!$H$10</f>
        <v>0</v>
      </c>
      <c r="AC169" s="2">
        <f>AC50*'1-8'!$H$10</f>
        <v>0</v>
      </c>
      <c r="AD169" s="2">
        <f>AD50*'1-8'!$H$10</f>
        <v>0</v>
      </c>
      <c r="AE169" s="28">
        <f t="shared" si="16"/>
        <v>0</v>
      </c>
      <c r="AF169" s="38">
        <f t="shared" si="17"/>
        <v>0</v>
      </c>
    </row>
    <row r="170" spans="1:32" x14ac:dyDescent="0.2">
      <c r="A170" t="s">
        <v>31</v>
      </c>
      <c r="B170" s="27">
        <v>232</v>
      </c>
      <c r="C170" s="27" t="s">
        <v>97</v>
      </c>
      <c r="D170" s="5">
        <f>D51*'1-8'!$H$10</f>
        <v>-503175.41939389671</v>
      </c>
      <c r="E170" s="5">
        <f>E51*'1-8'!$H$10</f>
        <v>0</v>
      </c>
      <c r="F170" s="5">
        <f>F51*'1-8'!$H$10</f>
        <v>0</v>
      </c>
      <c r="G170" s="5">
        <f>G51*'1-8'!$H$10</f>
        <v>0</v>
      </c>
      <c r="H170" s="5">
        <f>H51*'1-8'!$H$10</f>
        <v>0</v>
      </c>
      <c r="I170" s="5">
        <f>I51*'1-8'!$H$10</f>
        <v>0</v>
      </c>
      <c r="J170" s="5">
        <f>J51*'1-8'!$H$10</f>
        <v>0</v>
      </c>
      <c r="K170" s="5">
        <f>K51*'1-8'!$H$10</f>
        <v>0</v>
      </c>
      <c r="L170" s="5">
        <f>L51*'1-8'!$H$10</f>
        <v>0</v>
      </c>
      <c r="M170" s="5">
        <f>M51*'1-8'!$H$10</f>
        <v>0</v>
      </c>
      <c r="N170" s="5">
        <f>N51*'1-8'!$H$10</f>
        <v>0</v>
      </c>
      <c r="O170" s="5">
        <f>O51*'1-8'!$H$10</f>
        <v>0</v>
      </c>
      <c r="P170" s="5">
        <f>P51*'1-8'!$H$10</f>
        <v>0</v>
      </c>
      <c r="Q170" s="5">
        <f>Q51*'1-8'!$H$10</f>
        <v>0</v>
      </c>
      <c r="R170" s="5">
        <f>R51*'1-8'!$H$10</f>
        <v>0</v>
      </c>
      <c r="S170" s="5">
        <f>S51*'1-8'!$H$10</f>
        <v>0</v>
      </c>
      <c r="T170" s="5">
        <f>T51*'1-8'!$H$10</f>
        <v>0</v>
      </c>
      <c r="U170" s="5">
        <f>U51*'1-8'!$H$10</f>
        <v>503175.41939389671</v>
      </c>
      <c r="V170" s="5">
        <f>V51*'1-8'!$H$10</f>
        <v>0</v>
      </c>
      <c r="W170" s="5">
        <f>W51*'1-8'!$H$10</f>
        <v>0</v>
      </c>
      <c r="X170" s="28">
        <f t="shared" si="15"/>
        <v>0</v>
      </c>
      <c r="Y170" s="39"/>
      <c r="Z170" s="2">
        <f>Z51*'1-8'!$H$10</f>
        <v>0</v>
      </c>
      <c r="AA170" s="2">
        <f>AA51*'1-8'!$H$10</f>
        <v>0</v>
      </c>
      <c r="AB170" s="2">
        <f>AB51*'1-8'!$H$10</f>
        <v>0</v>
      </c>
      <c r="AC170" s="2">
        <f>AC51*'1-8'!$H$10</f>
        <v>0</v>
      </c>
      <c r="AD170" s="2">
        <f>AD51*'1-8'!$H$10</f>
        <v>0</v>
      </c>
      <c r="AE170" s="28">
        <f t="shared" si="16"/>
        <v>0</v>
      </c>
      <c r="AF170" s="38">
        <f t="shared" si="17"/>
        <v>0</v>
      </c>
    </row>
    <row r="171" spans="1:32" x14ac:dyDescent="0.2">
      <c r="A171" t="s">
        <v>1</v>
      </c>
      <c r="B171" s="27">
        <v>40910</v>
      </c>
      <c r="C171" s="27" t="s">
        <v>97</v>
      </c>
      <c r="D171" s="2">
        <f>D52*'1-8'!$H$10</f>
        <v>-855.86677646016767</v>
      </c>
      <c r="E171" s="2">
        <f>E52*'1-8'!$H$10</f>
        <v>0</v>
      </c>
      <c r="F171" s="2">
        <f>F52*'1-8'!$H$10</f>
        <v>0</v>
      </c>
      <c r="G171" s="2">
        <f>G52*'1-8'!$H$10</f>
        <v>0</v>
      </c>
      <c r="H171" s="2">
        <f>H52*'1-8'!$H$10</f>
        <v>0</v>
      </c>
      <c r="I171" s="2">
        <f>I52*'1-8'!$H$10</f>
        <v>0</v>
      </c>
      <c r="J171" s="2">
        <f>J52*'1-8'!$H$10</f>
        <v>0</v>
      </c>
      <c r="K171" s="2">
        <f>K52*'1-8'!$H$10</f>
        <v>0</v>
      </c>
      <c r="L171" s="2">
        <f>L52*'1-8'!$H$10</f>
        <v>0</v>
      </c>
      <c r="M171" s="2">
        <f>M52*'1-8'!$H$10</f>
        <v>0</v>
      </c>
      <c r="N171" s="2">
        <f>N52*'1-8'!$H$10</f>
        <v>0</v>
      </c>
      <c r="O171" s="2">
        <f>O52*'1-8'!$H$10</f>
        <v>0</v>
      </c>
      <c r="P171" s="2">
        <f>P52*'1-8'!$H$10</f>
        <v>0</v>
      </c>
      <c r="Q171" s="2">
        <f>Q52*'1-8'!$H$10</f>
        <v>0</v>
      </c>
      <c r="R171" s="2">
        <f>R52*'1-8'!$H$10</f>
        <v>-955.8201544756771</v>
      </c>
      <c r="S171" s="2">
        <f>S52*'1-8'!$H$10</f>
        <v>0</v>
      </c>
      <c r="T171" s="2">
        <f>T52*'1-8'!$H$10</f>
        <v>0</v>
      </c>
      <c r="U171" s="2">
        <f>U52*'1-8'!$H$10</f>
        <v>0</v>
      </c>
      <c r="V171" s="2">
        <f>V52*'1-8'!$H$10</f>
        <v>1811.6613674120558</v>
      </c>
      <c r="W171" s="2">
        <f>W52*'1-8'!$H$10</f>
        <v>0</v>
      </c>
      <c r="X171" s="28">
        <f t="shared" si="15"/>
        <v>-2.5563523789060127E-2</v>
      </c>
      <c r="Y171" s="39"/>
      <c r="Z171" s="2">
        <f>Z52*'1-8'!$H$10</f>
        <v>0</v>
      </c>
      <c r="AA171" s="2">
        <f>AA52*'1-8'!$H$10</f>
        <v>0</v>
      </c>
      <c r="AB171" s="2">
        <f>AB52*'1-8'!$H$10</f>
        <v>0</v>
      </c>
      <c r="AC171" s="2">
        <f>AC52*'1-8'!$H$10</f>
        <v>0</v>
      </c>
      <c r="AD171" s="2">
        <f>AD52*'1-8'!$H$10</f>
        <v>0</v>
      </c>
      <c r="AE171" s="28">
        <f t="shared" si="16"/>
        <v>-2.5563523789060127E-2</v>
      </c>
      <c r="AF171" s="38">
        <f t="shared" si="17"/>
        <v>-1.9482537090880214E-3</v>
      </c>
    </row>
    <row r="172" spans="1:32" x14ac:dyDescent="0.2">
      <c r="A172" t="s">
        <v>6</v>
      </c>
      <c r="B172" s="27" t="s">
        <v>102</v>
      </c>
      <c r="C172" s="27" t="s">
        <v>97</v>
      </c>
      <c r="D172" s="2">
        <f>D53*'1-8'!$H$10</f>
        <v>75399.962613782292</v>
      </c>
      <c r="E172" s="2">
        <f>E53*'1-8'!$H$10</f>
        <v>0</v>
      </c>
      <c r="F172" s="2">
        <f>F53*'1-8'!$H$10</f>
        <v>0</v>
      </c>
      <c r="G172" s="2">
        <f>G53*'1-8'!$H$10</f>
        <v>0</v>
      </c>
      <c r="H172" s="2">
        <f>H53*'1-8'!$H$10</f>
        <v>0</v>
      </c>
      <c r="I172" s="2">
        <f>I53*'1-8'!$H$10</f>
        <v>0</v>
      </c>
      <c r="J172" s="2">
        <f>J53*'1-8'!$H$10</f>
        <v>0</v>
      </c>
      <c r="K172" s="2">
        <f>K53*'1-8'!$H$10</f>
        <v>0</v>
      </c>
      <c r="L172" s="2">
        <f>L53*'1-8'!$H$10</f>
        <v>0</v>
      </c>
      <c r="M172" s="2">
        <f>M53*'1-8'!$H$10</f>
        <v>0</v>
      </c>
      <c r="N172" s="2">
        <f>N53*'1-8'!$H$10</f>
        <v>0</v>
      </c>
      <c r="O172" s="2">
        <f>O53*'1-8'!$H$10</f>
        <v>0</v>
      </c>
      <c r="P172" s="2">
        <f>P53*'1-8'!$H$10</f>
        <v>0</v>
      </c>
      <c r="Q172" s="2">
        <f>Q53*'1-8'!$H$10</f>
        <v>0</v>
      </c>
      <c r="R172" s="2">
        <f>R53*'1-8'!$H$10</f>
        <v>20204.293621503803</v>
      </c>
      <c r="S172" s="2">
        <f>S53*'1-8'!$H$10</f>
        <v>0</v>
      </c>
      <c r="T172" s="2">
        <f>T53*'1-8'!$H$10</f>
        <v>0</v>
      </c>
      <c r="U172" s="2">
        <f>U53*'1-8'!$H$10</f>
        <v>0</v>
      </c>
      <c r="V172" s="2">
        <f>V53*'1-8'!$H$10</f>
        <v>-1811.6613674120558</v>
      </c>
      <c r="W172" s="2">
        <f>W53*'1-8'!$H$10</f>
        <v>0</v>
      </c>
      <c r="X172" s="28">
        <f t="shared" si="15"/>
        <v>93792.594867874039</v>
      </c>
      <c r="Y172" s="39"/>
      <c r="Z172" s="2">
        <f>Z53*'1-8'!$H$10</f>
        <v>0</v>
      </c>
      <c r="AA172" s="2">
        <f>AA53*'1-8'!$H$10</f>
        <v>0</v>
      </c>
      <c r="AB172" s="2">
        <f>AB53*'1-8'!$H$10</f>
        <v>0</v>
      </c>
      <c r="AC172" s="2">
        <f>AC53*'1-8'!$H$10</f>
        <v>0</v>
      </c>
      <c r="AD172" s="2">
        <f>AD53*'1-8'!$H$10</f>
        <v>0</v>
      </c>
      <c r="AE172" s="28">
        <f t="shared" si="16"/>
        <v>93792.594867874039</v>
      </c>
      <c r="AF172" s="38">
        <f t="shared" si="17"/>
        <v>7148.1448461677064</v>
      </c>
    </row>
    <row r="173" spans="1:32" x14ac:dyDescent="0.2">
      <c r="A173" t="s">
        <v>6</v>
      </c>
      <c r="B173" s="27" t="s">
        <v>101</v>
      </c>
      <c r="C173" s="27" t="s">
        <v>97</v>
      </c>
      <c r="D173" s="2">
        <f>D54*'1-8'!$H$10</f>
        <v>-577861.07707872998</v>
      </c>
      <c r="E173" s="2">
        <f>E54*'1-8'!$H$10</f>
        <v>0</v>
      </c>
      <c r="F173" s="2">
        <f>F54*'1-8'!$H$10</f>
        <v>0</v>
      </c>
      <c r="G173" s="2">
        <f>G54*'1-8'!$H$10</f>
        <v>0</v>
      </c>
      <c r="H173" s="2">
        <f>H54*'1-8'!$H$10</f>
        <v>0</v>
      </c>
      <c r="I173" s="2">
        <f>I54*'1-8'!$H$10</f>
        <v>0</v>
      </c>
      <c r="J173" s="2">
        <f>J54*'1-8'!$H$10</f>
        <v>0</v>
      </c>
      <c r="K173" s="2">
        <f>K54*'1-8'!$H$10</f>
        <v>0</v>
      </c>
      <c r="L173" s="2">
        <f>L54*'1-8'!$H$10</f>
        <v>0</v>
      </c>
      <c r="M173" s="2">
        <f>M54*'1-8'!$H$10</f>
        <v>0</v>
      </c>
      <c r="N173" s="2">
        <f>N54*'1-8'!$H$10</f>
        <v>0</v>
      </c>
      <c r="O173" s="2">
        <f>O54*'1-8'!$H$10</f>
        <v>0</v>
      </c>
      <c r="P173" s="2">
        <f>P54*'1-8'!$H$10</f>
        <v>0</v>
      </c>
      <c r="Q173" s="2">
        <f>Q54*'1-8'!$H$10</f>
        <v>-556938.89300054708</v>
      </c>
      <c r="R173" s="2">
        <f>R54*'1-8'!$H$10</f>
        <v>0</v>
      </c>
      <c r="S173" s="2">
        <f>S54*'1-8'!$H$10</f>
        <v>0</v>
      </c>
      <c r="T173" s="2">
        <f>T54*'1-8'!$H$10</f>
        <v>-544023.24913844012</v>
      </c>
      <c r="U173" s="2">
        <f>U54*'1-8'!$H$10</f>
        <v>0</v>
      </c>
      <c r="V173" s="2">
        <f>V54*'1-8'!$H$10</f>
        <v>0</v>
      </c>
      <c r="W173" s="2">
        <f>W54*'1-8'!$H$10</f>
        <v>0</v>
      </c>
      <c r="X173" s="28">
        <f t="shared" si="15"/>
        <v>-1678823.2192177172</v>
      </c>
      <c r="Y173" s="39"/>
      <c r="Z173" s="2">
        <f>Z54*'1-8'!$H$10</f>
        <v>0</v>
      </c>
      <c r="AA173" s="2">
        <f>AA54*'1-8'!$H$10</f>
        <v>-1509723.8741669045</v>
      </c>
      <c r="AB173" s="2">
        <f>AB54*'1-8'!$H$10</f>
        <v>0</v>
      </c>
      <c r="AC173" s="2">
        <f>AC54*'1-8'!$H$10</f>
        <v>0</v>
      </c>
      <c r="AD173" s="2">
        <f>AD54*'1-8'!$H$10</f>
        <v>-37260.267462666823</v>
      </c>
      <c r="AE173" s="28">
        <f t="shared" si="16"/>
        <v>-3225807.3608472887</v>
      </c>
      <c r="AF173" s="38">
        <f t="shared" si="17"/>
        <v>-245846.04246905725</v>
      </c>
    </row>
    <row r="174" spans="1:32" x14ac:dyDescent="0.2">
      <c r="A174" t="s">
        <v>4</v>
      </c>
      <c r="B174" s="27" t="s">
        <v>100</v>
      </c>
      <c r="C174" s="29" t="s">
        <v>97</v>
      </c>
      <c r="D174" s="2">
        <f>D55*'1-8'!$H$10</f>
        <v>-6260625.1297986824</v>
      </c>
      <c r="E174" s="2">
        <f>E55*'1-8'!$H$10</f>
        <v>0</v>
      </c>
      <c r="F174" s="2">
        <f>F55*'1-8'!$H$10</f>
        <v>0</v>
      </c>
      <c r="G174" s="2">
        <f>G55*'1-8'!$H$10</f>
        <v>0</v>
      </c>
      <c r="H174" s="2">
        <f>H55*'1-8'!$H$10</f>
        <v>0</v>
      </c>
      <c r="I174" s="2">
        <f>I55*'1-8'!$H$10</f>
        <v>0</v>
      </c>
      <c r="J174" s="2">
        <f>J55*'1-8'!$H$10</f>
        <v>0</v>
      </c>
      <c r="K174" s="2">
        <f>K55*'1-8'!$H$10</f>
        <v>0</v>
      </c>
      <c r="L174" s="2">
        <f>L55*'1-8'!$H$10</f>
        <v>0</v>
      </c>
      <c r="M174" s="2">
        <f>M55*'1-8'!$H$10</f>
        <v>448299.83255040663</v>
      </c>
      <c r="N174" s="2">
        <f>N55*'1-8'!$H$10</f>
        <v>0</v>
      </c>
      <c r="O174" s="2">
        <f>O55*'1-8'!$H$10</f>
        <v>0</v>
      </c>
      <c r="P174" s="2">
        <f>P55*'1-8'!$H$10</f>
        <v>0</v>
      </c>
      <c r="Q174" s="2">
        <f>Q55*'1-8'!$H$10</f>
        <v>-737083.05118634517</v>
      </c>
      <c r="R174" s="2">
        <f>R55*'1-8'!$H$10</f>
        <v>0</v>
      </c>
      <c r="S174" s="2">
        <f>S55*'1-8'!$H$10</f>
        <v>0</v>
      </c>
      <c r="T174" s="2">
        <f>T55*'1-8'!$H$10</f>
        <v>-4136191.1417426607</v>
      </c>
      <c r="U174" s="2">
        <f>U55*'1-8'!$H$10</f>
        <v>0</v>
      </c>
      <c r="V174" s="2">
        <f>V55*'1-8'!$H$10</f>
        <v>0</v>
      </c>
      <c r="W174" s="2">
        <f>W55*'1-8'!$H$10</f>
        <v>0</v>
      </c>
      <c r="X174" s="28">
        <f t="shared" si="15"/>
        <v>-10685599.490177281</v>
      </c>
      <c r="Y174" s="39"/>
      <c r="Z174" s="2">
        <f>Z55*'1-8'!$H$10</f>
        <v>0</v>
      </c>
      <c r="AA174" s="2">
        <f>AA55*'1-8'!$H$10</f>
        <v>-3968333.4649584107</v>
      </c>
      <c r="AB174" s="2">
        <f>AB55*'1-8'!$H$10</f>
        <v>0</v>
      </c>
      <c r="AC174" s="2">
        <f>AC55*'1-8'!$H$10</f>
        <v>0</v>
      </c>
      <c r="AD174" s="2">
        <f>AD55*'1-8'!$H$10</f>
        <v>0</v>
      </c>
      <c r="AE174" s="28">
        <f t="shared" si="16"/>
        <v>-14653932.955135692</v>
      </c>
      <c r="AF174" s="38">
        <f t="shared" si="17"/>
        <v>-1116809.2265375517</v>
      </c>
    </row>
    <row r="175" spans="1:32" x14ac:dyDescent="0.2">
      <c r="A175" t="s">
        <v>52</v>
      </c>
      <c r="B175" s="27" t="s">
        <v>99</v>
      </c>
      <c r="C175" s="27" t="s">
        <v>97</v>
      </c>
      <c r="D175" s="2">
        <f>D56*'1-8'!$H$10</f>
        <v>-1539274.6335804702</v>
      </c>
      <c r="E175" s="2">
        <f>E56*'1-8'!$H$10</f>
        <v>0</v>
      </c>
      <c r="F175" s="2">
        <f>F56*'1-8'!$H$10</f>
        <v>0</v>
      </c>
      <c r="G175" s="2">
        <f>G56*'1-8'!$H$10</f>
        <v>0</v>
      </c>
      <c r="H175" s="2">
        <f>H56*'1-8'!$H$10</f>
        <v>0</v>
      </c>
      <c r="I175" s="2">
        <f>I56*'1-8'!$H$10</f>
        <v>0</v>
      </c>
      <c r="J175" s="2">
        <f>J56*'1-8'!$H$10</f>
        <v>0</v>
      </c>
      <c r="K175" s="2">
        <f>K56*'1-8'!$H$10</f>
        <v>0</v>
      </c>
      <c r="L175" s="2">
        <f>L56*'1-8'!$H$10</f>
        <v>0</v>
      </c>
      <c r="M175" s="2">
        <f>M56*'1-8'!$H$10</f>
        <v>110221.68312408074</v>
      </c>
      <c r="N175" s="2">
        <f>N56*'1-8'!$H$10</f>
        <v>0</v>
      </c>
      <c r="O175" s="2">
        <f>O56*'1-8'!$H$10</f>
        <v>0</v>
      </c>
      <c r="P175" s="2">
        <f>P56*'1-8'!$H$10</f>
        <v>0</v>
      </c>
      <c r="Q175" s="2">
        <f>Q56*'1-8'!$H$10</f>
        <v>-181223.65466973113</v>
      </c>
      <c r="R175" s="2">
        <f>R56*'1-8'!$H$10</f>
        <v>0</v>
      </c>
      <c r="S175" s="2">
        <f>S56*'1-8'!$H$10</f>
        <v>0</v>
      </c>
      <c r="T175" s="2">
        <f>T56*'1-8'!$H$10</f>
        <v>-1016948.8029188222</v>
      </c>
      <c r="U175" s="2">
        <f>U56*'1-8'!$H$10</f>
        <v>0</v>
      </c>
      <c r="V175" s="2">
        <f>V56*'1-8'!$H$10</f>
        <v>0</v>
      </c>
      <c r="W175" s="2">
        <f>W56*'1-8'!$H$10</f>
        <v>0</v>
      </c>
      <c r="X175" s="28">
        <f t="shared" si="15"/>
        <v>-2627225.4080449427</v>
      </c>
      <c r="Y175" s="39"/>
      <c r="Z175" s="2">
        <f>Z56*'1-8'!$H$10</f>
        <v>0</v>
      </c>
      <c r="AA175" s="2">
        <f>AA56*'1-8'!$H$10</f>
        <v>-975678.30877145613</v>
      </c>
      <c r="AB175" s="2">
        <f>AB56*'1-8'!$H$10</f>
        <v>0</v>
      </c>
      <c r="AC175" s="2">
        <f>AC56*'1-8'!$H$10</f>
        <v>0</v>
      </c>
      <c r="AD175" s="2">
        <f>AD56*'1-8'!$H$10</f>
        <v>0</v>
      </c>
      <c r="AE175" s="28">
        <f t="shared" si="16"/>
        <v>-3602903.7168163988</v>
      </c>
      <c r="AF175" s="38">
        <f t="shared" si="17"/>
        <v>-274585.40485930117</v>
      </c>
    </row>
    <row r="176" spans="1:32" x14ac:dyDescent="0.2">
      <c r="A176" t="s">
        <v>52</v>
      </c>
      <c r="B176" s="27" t="s">
        <v>98</v>
      </c>
      <c r="C176" s="27" t="s">
        <v>97</v>
      </c>
      <c r="D176" s="3">
        <f>D57*'1-8'!$H$10</f>
        <v>142076.26230010024</v>
      </c>
      <c r="E176" s="3">
        <f>E57*'1-8'!$H$10</f>
        <v>0</v>
      </c>
      <c r="F176" s="3">
        <f>F57*'1-8'!$H$10</f>
        <v>0</v>
      </c>
      <c r="G176" s="3">
        <f>G57*'1-8'!$H$10</f>
        <v>0</v>
      </c>
      <c r="H176" s="3">
        <f>H57*'1-8'!$H$10</f>
        <v>0</v>
      </c>
      <c r="I176" s="3">
        <f>I57*'1-8'!$H$10</f>
        <v>0</v>
      </c>
      <c r="J176" s="3">
        <f>J57*'1-8'!$H$10</f>
        <v>0</v>
      </c>
      <c r="K176" s="3">
        <f>K57*'1-8'!$H$10</f>
        <v>0</v>
      </c>
      <c r="L176" s="3">
        <f>L57*'1-8'!$H$10</f>
        <v>0</v>
      </c>
      <c r="M176" s="3">
        <f>M57*'1-8'!$H$10</f>
        <v>0</v>
      </c>
      <c r="N176" s="3">
        <f>N57*'1-8'!$H$10</f>
        <v>0</v>
      </c>
      <c r="O176" s="3">
        <f>O57*'1-8'!$H$10</f>
        <v>0</v>
      </c>
      <c r="P176" s="3">
        <f>P57*'1-8'!$H$10</f>
        <v>0</v>
      </c>
      <c r="Q176" s="3">
        <f>Q57*'1-8'!$H$10</f>
        <v>136932.31891620334</v>
      </c>
      <c r="R176" s="3">
        <f>R57*'1-8'!$H$10</f>
        <v>0</v>
      </c>
      <c r="S176" s="3">
        <f>S57*'1-8'!$H$10</f>
        <v>0</v>
      </c>
      <c r="T176" s="3">
        <f>T57*'1-8'!$H$10</f>
        <v>133756.86911816485</v>
      </c>
      <c r="U176" s="3">
        <f>U57*'1-8'!$H$10</f>
        <v>0</v>
      </c>
      <c r="V176" s="3">
        <f>V57*'1-8'!$H$10</f>
        <v>0</v>
      </c>
      <c r="W176" s="3">
        <f>W57*'1-8'!$H$10</f>
        <v>0</v>
      </c>
      <c r="X176" s="30">
        <f t="shared" si="15"/>
        <v>412765.45033446839</v>
      </c>
      <c r="Y176" s="39"/>
      <c r="Z176" s="3">
        <f>Z57*'1-8'!$H$10</f>
        <v>0</v>
      </c>
      <c r="AA176" s="3">
        <f>AA57*'1-8'!$H$10</f>
        <v>371190.03447534569</v>
      </c>
      <c r="AB176" s="3">
        <f>AB57*'1-8'!$H$10</f>
        <v>0</v>
      </c>
      <c r="AC176" s="3">
        <f>AC57*'1-8'!$H$10</f>
        <v>0</v>
      </c>
      <c r="AD176" s="3">
        <f>AD57*'1-8'!$H$10</f>
        <v>9160.9955121212261</v>
      </c>
      <c r="AE176" s="30">
        <f t="shared" si="16"/>
        <v>793116.48032193538</v>
      </c>
      <c r="AF176" s="40">
        <f t="shared" si="17"/>
        <v>60445.192813039292</v>
      </c>
    </row>
    <row r="177" spans="3:32" x14ac:dyDescent="0.2">
      <c r="C177" s="31" t="s">
        <v>96</v>
      </c>
      <c r="D177" s="32">
        <f t="shared" ref="D177:X177" si="18">SUM(D125:D176)</f>
        <v>36000582.365034342</v>
      </c>
      <c r="E177" s="32">
        <f t="shared" si="18"/>
        <v>293154.32198974869</v>
      </c>
      <c r="F177" s="32">
        <f t="shared" si="18"/>
        <v>30318.391956765889</v>
      </c>
      <c r="G177" s="32">
        <f t="shared" si="18"/>
        <v>129179.57207306739</v>
      </c>
      <c r="H177" s="32">
        <f t="shared" si="18"/>
        <v>-1921198.2424694099</v>
      </c>
      <c r="I177" s="32">
        <f t="shared" si="18"/>
        <v>346708.90734900115</v>
      </c>
      <c r="J177" s="32">
        <f t="shared" si="18"/>
        <v>-689.01570177040082</v>
      </c>
      <c r="K177" s="32">
        <f t="shared" si="18"/>
        <v>-21276.349574085889</v>
      </c>
      <c r="L177" s="32">
        <f t="shared" si="18"/>
        <v>-810227.17368075275</v>
      </c>
      <c r="M177" s="32">
        <f t="shared" si="18"/>
        <v>4080714.2783237486</v>
      </c>
      <c r="N177" s="32">
        <f t="shared" si="18"/>
        <v>1821046.6495718465</v>
      </c>
      <c r="O177" s="32">
        <f t="shared" si="18"/>
        <v>-5391732.7222737838</v>
      </c>
      <c r="P177" s="32">
        <f t="shared" si="18"/>
        <v>-1039168.1082514515</v>
      </c>
      <c r="Q177" s="32">
        <f t="shared" si="18"/>
        <v>-1338313.2799404203</v>
      </c>
      <c r="R177" s="32">
        <f t="shared" si="18"/>
        <v>19248.473467028125</v>
      </c>
      <c r="S177" s="32">
        <f t="shared" si="18"/>
        <v>1568966.2022279068</v>
      </c>
      <c r="T177" s="32">
        <f t="shared" si="18"/>
        <v>4590931.5379832275</v>
      </c>
      <c r="U177" s="32">
        <f t="shared" si="18"/>
        <v>5309463.8839477682</v>
      </c>
      <c r="V177" s="32">
        <f t="shared" si="18"/>
        <v>6173.4732945678188</v>
      </c>
      <c r="W177" s="32">
        <f t="shared" si="18"/>
        <v>-16449.812763030808</v>
      </c>
      <c r="X177" s="30">
        <f t="shared" si="18"/>
        <v>43657433.352564305</v>
      </c>
      <c r="Z177" s="32">
        <f t="shared" ref="Z177:AF177" si="19">SUM(Z125:Z176)</f>
        <v>52836.547265492998</v>
      </c>
      <c r="AA177" s="32">
        <f t="shared" si="19"/>
        <v>1498542.9832988214</v>
      </c>
      <c r="AB177" s="32">
        <f t="shared" si="19"/>
        <v>451334.95556216547</v>
      </c>
      <c r="AC177" s="32">
        <f t="shared" si="19"/>
        <v>-3182961.5102101248</v>
      </c>
      <c r="AD177" s="32">
        <f t="shared" si="19"/>
        <v>-28099.271950545597</v>
      </c>
      <c r="AE177" s="30">
        <f t="shared" si="19"/>
        <v>42449087.05653014</v>
      </c>
      <c r="AF177" s="41">
        <f t="shared" si="19"/>
        <v>3235140.5065091522</v>
      </c>
    </row>
    <row r="178" spans="3:32" x14ac:dyDescent="0.2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42" t="s">
        <v>219</v>
      </c>
    </row>
  </sheetData>
  <mergeCells count="18">
    <mergeCell ref="E2:T2"/>
    <mergeCell ref="U2:W2"/>
    <mergeCell ref="Z2:AD2"/>
    <mergeCell ref="E62:T62"/>
    <mergeCell ref="U62:W62"/>
    <mergeCell ref="Z62:AD62"/>
    <mergeCell ref="Z3:AD3"/>
    <mergeCell ref="Z122:AD122"/>
    <mergeCell ref="E3:T3"/>
    <mergeCell ref="U3:W3"/>
    <mergeCell ref="E63:T63"/>
    <mergeCell ref="U63:W63"/>
    <mergeCell ref="E122:T122"/>
    <mergeCell ref="U122:W122"/>
    <mergeCell ref="E121:T121"/>
    <mergeCell ref="U121:W121"/>
    <mergeCell ref="Z121:AD121"/>
    <mergeCell ref="Z63:AD63"/>
  </mergeCells>
  <pageMargins left="0.7" right="0.7" top="0.75" bottom="0.75" header="0.3" footer="0.3"/>
  <pageSetup scale="40" firstPageNumber="2" fitToWidth="2" fitToHeight="0" pageOrder="overThenDown" orientation="landscape" useFirstPageNumber="1" r:id="rId1"/>
  <headerFooter>
    <oddHeader>&amp;RPage 1-&amp;P</oddHeader>
  </headerFooter>
  <rowBreaks count="2" manualBreakCount="2">
    <brk id="59" max="16383" man="1"/>
    <brk id="119" max="16383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B21F-5389-444A-8FE1-63D19AFA8E41}">
  <sheetPr>
    <pageSetUpPr fitToPage="1"/>
  </sheetPr>
  <dimension ref="A1:O22"/>
  <sheetViews>
    <sheetView view="pageBreakPreview" zoomScale="86" zoomScaleNormal="100" zoomScaleSheetLayoutView="80" workbookViewId="0">
      <selection activeCell="I21" sqref="I21"/>
    </sheetView>
  </sheetViews>
  <sheetFormatPr defaultRowHeight="12.75" x14ac:dyDescent="0.2"/>
  <cols>
    <col min="1" max="1" width="3.42578125" customWidth="1"/>
    <col min="7" max="7" width="2.7109375" customWidth="1"/>
    <col min="8" max="8" width="16.5703125" bestFit="1" customWidth="1"/>
  </cols>
  <sheetData>
    <row r="1" spans="1:15" x14ac:dyDescent="0.2">
      <c r="A1" s="1" t="s">
        <v>95</v>
      </c>
      <c r="J1" s="51" t="s">
        <v>220</v>
      </c>
      <c r="O1" s="43"/>
    </row>
    <row r="2" spans="1:15" x14ac:dyDescent="0.2">
      <c r="A2" s="1" t="s">
        <v>225</v>
      </c>
    </row>
    <row r="3" spans="1:15" x14ac:dyDescent="0.2">
      <c r="A3" s="1" t="str">
        <f>'1-1'!A3</f>
        <v>System Overhead Allocation Factor Update</v>
      </c>
    </row>
    <row r="4" spans="1:15" x14ac:dyDescent="0.2">
      <c r="A4" s="1" t="s">
        <v>216</v>
      </c>
    </row>
    <row r="8" spans="1:15" x14ac:dyDescent="0.2">
      <c r="C8" s="44" t="s">
        <v>213</v>
      </c>
      <c r="D8" s="45"/>
      <c r="E8" s="45"/>
      <c r="F8" s="45"/>
      <c r="G8" s="45"/>
      <c r="H8" s="19">
        <v>7.0845810240555085E-2</v>
      </c>
    </row>
    <row r="10" spans="1:15" x14ac:dyDescent="0.2">
      <c r="C10" s="44" t="s">
        <v>217</v>
      </c>
      <c r="D10" s="45"/>
      <c r="E10" s="45"/>
      <c r="F10" s="45"/>
      <c r="G10" s="45"/>
      <c r="H10" s="46">
        <f>H16</f>
        <v>7.6690571367398541E-2</v>
      </c>
      <c r="I10" s="47"/>
    </row>
    <row r="12" spans="1:15" x14ac:dyDescent="0.2">
      <c r="C12" s="14"/>
      <c r="E12" s="18" t="s">
        <v>212</v>
      </c>
      <c r="F12" s="4"/>
      <c r="G12" s="4"/>
      <c r="H12" s="14"/>
      <c r="I12" s="17"/>
    </row>
    <row r="13" spans="1:15" x14ac:dyDescent="0.2">
      <c r="C13" s="14"/>
      <c r="F13" s="4" t="s">
        <v>211</v>
      </c>
      <c r="H13" s="16">
        <v>8.0995819172240732E-2</v>
      </c>
    </row>
    <row r="14" spans="1:15" x14ac:dyDescent="0.2">
      <c r="C14" s="14"/>
      <c r="F14" s="4" t="s">
        <v>210</v>
      </c>
      <c r="H14" s="16">
        <v>7.6163640476536676E-2</v>
      </c>
    </row>
    <row r="15" spans="1:15" ht="14.25" x14ac:dyDescent="0.2">
      <c r="C15" s="14"/>
      <c r="F15" s="4" t="s">
        <v>209</v>
      </c>
      <c r="H15" s="15">
        <f>H21/H22</f>
        <v>7.2912254453418188E-2</v>
      </c>
    </row>
    <row r="16" spans="1:15" x14ac:dyDescent="0.2">
      <c r="C16" s="14"/>
      <c r="F16" s="4" t="s">
        <v>208</v>
      </c>
      <c r="H16" s="13">
        <f>AVERAGE(H13:H15)</f>
        <v>7.6690571367398541E-2</v>
      </c>
    </row>
    <row r="17" spans="2:9" x14ac:dyDescent="0.2">
      <c r="D17" s="4"/>
      <c r="E17" s="4"/>
      <c r="F17" s="4"/>
      <c r="G17" s="4"/>
      <c r="H17" s="4"/>
    </row>
    <row r="19" spans="2:9" x14ac:dyDescent="0.2">
      <c r="B19" s="12" t="s">
        <v>207</v>
      </c>
    </row>
    <row r="21" spans="2:9" x14ac:dyDescent="0.2">
      <c r="B21" s="48"/>
      <c r="C21" s="48"/>
      <c r="D21" s="49" t="s">
        <v>206</v>
      </c>
      <c r="E21" s="48"/>
      <c r="F21" s="48"/>
      <c r="G21" s="50" t="s">
        <v>205</v>
      </c>
      <c r="H21" s="11">
        <v>583099388.99541652</v>
      </c>
      <c r="I21" s="10"/>
    </row>
    <row r="22" spans="2:9" x14ac:dyDescent="0.2">
      <c r="D22" s="20" t="s">
        <v>204</v>
      </c>
      <c r="H22" s="9">
        <v>7997275538.4754171</v>
      </c>
    </row>
  </sheetData>
  <pageMargins left="0.7" right="0.7" top="0.75" bottom="0.75" header="0.3" footer="0.3"/>
  <pageSetup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244914-5484-41F1-9C8F-7B4C2016D7D3}"/>
</file>

<file path=customXml/itemProps2.xml><?xml version="1.0" encoding="utf-8"?>
<ds:datastoreItem xmlns:ds="http://schemas.openxmlformats.org/officeDocument/2006/customXml" ds:itemID="{E5C0A87C-E29F-4ECD-A47B-5CA00028F51E}"/>
</file>

<file path=customXml/itemProps3.xml><?xml version="1.0" encoding="utf-8"?>
<ds:datastoreItem xmlns:ds="http://schemas.openxmlformats.org/officeDocument/2006/customXml" ds:itemID="{505398B1-C64F-4A4F-9C13-012C5E78E43B}"/>
</file>

<file path=customXml/itemProps4.xml><?xml version="1.0" encoding="utf-8"?>
<ds:datastoreItem xmlns:ds="http://schemas.openxmlformats.org/officeDocument/2006/customXml" ds:itemID="{B0FAD1FC-CF99-40CC-9073-20522FB08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1-1</vt:lpstr>
      <vt:lpstr>1-2 to 1-7</vt:lpstr>
      <vt:lpstr>1-8</vt:lpstr>
      <vt:lpstr>'1-1'!Print_Area</vt:lpstr>
      <vt:lpstr>'1-2 to 1-7'!Print_Area</vt:lpstr>
      <vt:lpstr>'1-8'!Print_Area</vt:lpstr>
      <vt:lpstr>'1-2 to 1-7'!Print_Titles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2025-03-21T21:27:01Z</dcterms:created>
  <dcterms:modified xsi:type="dcterms:W3CDTF">2025-03-25T16:24:36Z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