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ates\Public\GASRECON\1. 191 Accounts and PGA Reports\1. 191 balances to WUTC\2022\8. August 2022\"/>
    </mc:Choice>
  </mc:AlternateContent>
  <bookViews>
    <workbookView xWindow="90" yWindow="210" windowWidth="15170" windowHeight="8390"/>
  </bookViews>
  <sheets>
    <sheet name="191" sheetId="2" r:id="rId1"/>
  </sheets>
  <calcPr calcId="162913" iterate="1" calcOnSave="0"/>
</workbook>
</file>

<file path=xl/calcChain.xml><?xml version="1.0" encoding="utf-8"?>
<calcChain xmlns="http://schemas.openxmlformats.org/spreadsheetml/2006/main">
  <c r="D59" i="2" l="1"/>
  <c r="D73" i="2" l="1"/>
  <c r="D17" i="2"/>
  <c r="D66" i="2" l="1"/>
  <c r="D51" i="2"/>
  <c r="D77" i="2" l="1"/>
  <c r="D44" i="2"/>
  <c r="D18" i="2"/>
  <c r="D35" i="2" l="1"/>
  <c r="D26" i="2" l="1"/>
  <c r="D78" i="2" l="1"/>
  <c r="D52" i="2"/>
  <c r="D45" i="2" l="1"/>
  <c r="D27" i="2" l="1"/>
  <c r="D36" i="2"/>
  <c r="D60" i="2"/>
  <c r="D67" i="2"/>
  <c r="D74" i="2"/>
  <c r="D79" i="2" l="1"/>
  <c r="D81" i="2"/>
  <c r="D80" i="2"/>
</calcChain>
</file>

<file path=xl/sharedStrings.xml><?xml version="1.0" encoding="utf-8"?>
<sst xmlns="http://schemas.openxmlformats.org/spreadsheetml/2006/main" count="68" uniqueCount="26">
  <si>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</si>
  <si>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</si>
  <si>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</si>
  <si>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</si>
  <si>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</si>
  <si>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</si>
  <si>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</si>
  <si>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</si>
  <si>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</si>
  <si>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</si>
  <si>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</si>
  <si>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</si>
  <si>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</si>
  <si>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</si>
  <si>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</si>
  <si>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</si>
  <si>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Acct No.</t>
  </si>
  <si>
    <t>PUGET SOUND ENERGY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</si>
  <si>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</si>
  <si>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</si>
  <si>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</si>
  <si>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</si>
  <si>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>Transfer Interest Amounts to Surcharge/Refund Account</t>
  </si>
  <si>
    <t>Deferral</t>
  </si>
  <si>
    <t>PGA Deferral Commd Vlntr RNG CR Tru-up 12/21-05/22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</si>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</sst>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mmmm"/>
  </numFmts>
  <fonts count="12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  <font>
      <u/>
      <sz val="8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49" fontId="2" fillId="0" borderId="0" xfId="0" applyNumberFormat="1" applyFont="1" applyFill="1" applyAlignment="1">
      <alignment horizontal="center"/>
    </xf>
    <xf numFmtId="0" fontId="3" fillId="0" borderId="0" xfId="0" applyFont="1" applyFill="1"/>
    <xf numFmtId="17" fontId="5" fillId="0" borderId="0" xfId="3" applyNumberFormat="1" applyFont="1" applyFill="1" applyAlignment="1">
      <alignment horizontal="center" wrapText="1"/>
    </xf>
    <xf numFmtId="0" fontId="3" fillId="0" borderId="0" xfId="2" applyFont="1" applyFill="1"/>
    <xf numFmtId="44" fontId="3" fillId="0" borderId="0" xfId="3" applyNumberFormat="1" applyFont="1" applyFill="1"/>
    <xf numFmtId="0" fontId="5" fillId="0" borderId="0" xfId="2" applyFont="1" applyFill="1" applyAlignment="1">
      <alignment horizontal="center"/>
    </xf>
    <xf numFmtId="0" fontId="2" fillId="0" borderId="0" xfId="2" applyFont="1" applyFill="1"/>
    <xf numFmtId="0" fontId="3" fillId="0" borderId="0" xfId="3" applyFont="1" applyFill="1"/>
    <xf numFmtId="0" fontId="2" fillId="0" borderId="0" xfId="2" applyFont="1" applyFill="1" applyAlignment="1">
      <alignment horizontal="left" indent="1"/>
    </xf>
    <xf numFmtId="44" fontId="4" fillId="0" borderId="0" xfId="3" applyNumberFormat="1" applyFont="1" applyFill="1"/>
    <xf numFmtId="4" fontId="3" fillId="0" borderId="0" xfId="0" applyNumberFormat="1" applyFont="1" applyFill="1"/>
    <xf numFmtId="43" fontId="4" fillId="0" borderId="0" xfId="3" applyNumberFormat="1" applyFont="1" applyFill="1"/>
    <xf numFmtId="43" fontId="3" fillId="0" borderId="0" xfId="0" applyNumberFormat="1" applyFont="1" applyFill="1"/>
    <xf numFmtId="44" fontId="3" fillId="0" borderId="0" xfId="0" applyNumberFormat="1" applyFont="1" applyFill="1"/>
    <xf numFmtId="43" fontId="3" fillId="0" borderId="1" xfId="0" applyNumberFormat="1" applyFont="1" applyFill="1" applyBorder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44" fontId="7" fillId="0" borderId="0" xfId="0" applyNumberFormat="1" applyFont="1" applyFill="1"/>
    <xf numFmtId="0" fontId="6" fillId="0" borderId="0" xfId="2" applyFont="1" applyFill="1"/>
    <xf numFmtId="0" fontId="7" fillId="0" borderId="0" xfId="2" applyFont="1" applyFill="1"/>
    <xf numFmtId="43" fontId="3" fillId="0" borderId="1" xfId="6" applyNumberFormat="1" applyFont="1" applyFill="1" applyBorder="1"/>
    <xf numFmtId="44" fontId="3" fillId="0" borderId="0" xfId="4" applyFont="1" applyFill="1"/>
    <xf numFmtId="43" fontId="10" fillId="0" borderId="0" xfId="0" applyNumberFormat="1" applyFont="1" applyFill="1"/>
    <xf numFmtId="0" fontId="9" fillId="0" borderId="0" xfId="0" applyFont="1" applyFill="1"/>
    <xf numFmtId="0" fontId="10" fillId="0" borderId="0" xfId="0" applyFont="1" applyFill="1"/>
    <xf numFmtId="44" fontId="3" fillId="0" borderId="0" xfId="4" applyNumberFormat="1" applyFont="1" applyFill="1" applyBorder="1"/>
    <xf numFmtId="43" fontId="3" fillId="0" borderId="2" xfId="5" applyNumberFormat="1" applyFont="1" applyFill="1" applyBorder="1"/>
    <xf numFmtId="44" fontId="3" fillId="0" borderId="3" xfId="7" applyFont="1" applyFill="1" applyBorder="1"/>
    <xf numFmtId="44" fontId="3" fillId="0" borderId="4" xfId="7" applyFont="1" applyFill="1" applyBorder="1"/>
    <xf numFmtId="164" fontId="3" fillId="0" borderId="0" xfId="1" applyNumberFormat="1" applyFont="1" applyFill="1"/>
    <xf numFmtId="165" fontId="3" fillId="0" borderId="0" xfId="1" applyNumberFormat="1" applyFont="1" applyFill="1"/>
    <xf numFmtId="44" fontId="6" fillId="0" borderId="0" xfId="0" applyNumberFormat="1" applyFont="1" applyFill="1"/>
    <xf numFmtId="17" fontId="11" fillId="0" borderId="0" xfId="3" applyNumberFormat="1" applyFont="1" applyFill="1" applyAlignment="1">
      <alignment horizontal="center" wrapText="1"/>
    </xf>
    <xf numFmtId="44" fontId="4" fillId="0" borderId="0" xfId="4" applyFont="1" applyFill="1"/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166" fontId="4" fillId="0" borderId="0" xfId="0" applyNumberFormat="1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wrapText="1"/>
    </xf>
  </cellXfs>
  <cellStyles count="8">
    <cellStyle name="Comma 2" xfId="6"/>
    <cellStyle name="Comma 5" xfId="5"/>
    <cellStyle name="Currency" xfId="1" builtinId="4"/>
    <cellStyle name="Currency 2" xfId="7"/>
    <cellStyle name="Currency 5" xfId="4"/>
    <cellStyle name="Normal" xfId="0" builtinId="0"/>
    <cellStyle name="Normal 2" xfId="2"/>
    <cellStyle name="Normal 5" xf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84</xdr:row>
      <xdr:rowOff>0</xdr:rowOff>
    </xdr:from>
    <xdr:to>
      <xdr:col>9</xdr:col>
      <xdr:colOff>571500</xdr:colOff>
      <xdr:row>114</xdr:row>
      <xdr:rowOff>100132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10788650"/>
          <a:ext cx="9144000" cy="40117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6"/>
  <sheetViews>
    <sheetView tabSelected="1" topLeftCell="A76" zoomScaleNormal="100" workbookViewId="0">
      <selection activeCell="F79" sqref="F79"/>
    </sheetView>
  </sheetViews>
  <sheetFormatPr defaultColWidth="9.1796875" defaultRowHeight="10" x14ac:dyDescent="0.2"/>
  <cols>
    <col min="1" max="1" width="5.7265625" style="2" customWidth="1"/>
    <col min="2" max="2" width="41.7265625" style="2" bestFit="1" customWidth="1"/>
    <col min="3" max="3" width="7.54296875" style="2" customWidth="1"/>
    <col min="4" max="4" width="13.81640625" style="2" bestFit="1" customWidth="1"/>
    <col min="5" max="5" width="13.90625" style="2" customWidth="1"/>
    <col min="6" max="6" width="13.26953125" style="2" bestFit="1" customWidth="1"/>
    <col min="7" max="7" width="11" style="2" bestFit="1" customWidth="1"/>
    <col min="8" max="8" width="12.26953125" style="2" bestFit="1" customWidth="1"/>
    <col min="9" max="16384" width="9.1796875" style="2"/>
  </cols>
  <sheetData>
    <row r="1" spans="1:8" ht="10.5" x14ac:dyDescent="0.25">
      <c r="A1" s="36" t="s">
        <v>17</v>
      </c>
      <c r="B1" s="37"/>
      <c r="C1" s="37"/>
      <c r="D1" s="37"/>
    </row>
    <row r="2" spans="1:8" ht="10.5" x14ac:dyDescent="0.25">
      <c r="A2" s="36" t="s">
        <v>18</v>
      </c>
      <c r="B2" s="37"/>
      <c r="C2" s="37"/>
      <c r="D2" s="37"/>
    </row>
    <row r="3" spans="1:8" ht="10.5" customHeight="1" x14ac:dyDescent="0.2">
      <c r="A3" s="38" t="s">
        <v>25</v>
      </c>
      <c r="B3" s="38"/>
      <c r="C3" s="38"/>
      <c r="D3" s="38"/>
    </row>
    <row r="4" spans="1:8" x14ac:dyDescent="0.2">
      <c r="A4" s="39">
        <v>2022</v>
      </c>
      <c r="B4" s="40"/>
      <c r="C4" s="40"/>
      <c r="D4" s="40"/>
    </row>
    <row r="5" spans="1:8" ht="10.5" x14ac:dyDescent="0.25">
      <c r="C5" s="1"/>
    </row>
    <row r="6" spans="1:8" ht="10.5" x14ac:dyDescent="0.25">
      <c r="B6" s="1"/>
    </row>
    <row r="8" spans="1:8" x14ac:dyDescent="0.2">
      <c r="A8" s="4"/>
      <c r="B8" s="4"/>
      <c r="C8" s="6" t="s">
        <v>16</v>
      </c>
      <c r="D8" s="34">
        <v>44804</v>
      </c>
    </row>
    <row r="9" spans="1:8" x14ac:dyDescent="0.2">
      <c r="A9" s="4"/>
      <c r="B9" s="4"/>
      <c r="C9" s="6"/>
      <c r="D9" s="3"/>
    </row>
    <row r="10" spans="1:8" ht="10.5" x14ac:dyDescent="0.25">
      <c r="A10" s="7" t="s">
        <v>0</v>
      </c>
      <c r="B10" s="4"/>
      <c r="C10" s="4"/>
      <c r="D10" s="8"/>
    </row>
    <row r="11" spans="1:8" ht="10.5" x14ac:dyDescent="0.25">
      <c r="A11" s="9" t="s">
        <v>1</v>
      </c>
      <c r="B11" s="4"/>
      <c r="C11" s="4">
        <v>19100152</v>
      </c>
      <c r="D11" s="8"/>
    </row>
    <row r="12" spans="1:8" x14ac:dyDescent="0.2">
      <c r="A12" s="4"/>
      <c r="B12" s="4" t="s">
        <v>2</v>
      </c>
      <c r="C12" s="4"/>
      <c r="D12" s="10">
        <v>8657.960000000021</v>
      </c>
      <c r="F12" s="11"/>
      <c r="H12" s="11"/>
    </row>
    <row r="13" spans="1:8" x14ac:dyDescent="0.2">
      <c r="A13" s="4"/>
      <c r="B13" s="4" t="s">
        <v>3</v>
      </c>
      <c r="C13" s="4"/>
      <c r="D13" s="12"/>
      <c r="F13" s="11"/>
      <c r="H13" s="11"/>
    </row>
    <row r="14" spans="1:8" x14ac:dyDescent="0.2">
      <c r="A14" s="4"/>
      <c r="B14" s="4" t="s">
        <v>4</v>
      </c>
      <c r="C14" s="4"/>
      <c r="D14" s="12">
        <v>-10589</v>
      </c>
    </row>
    <row r="15" spans="1:8" x14ac:dyDescent="0.2">
      <c r="A15" s="4"/>
      <c r="B15" s="4" t="s">
        <v>5</v>
      </c>
      <c r="C15" s="4"/>
      <c r="D15" s="12">
        <v>-527.22</v>
      </c>
    </row>
    <row r="16" spans="1:8" x14ac:dyDescent="0.2">
      <c r="A16" s="4"/>
      <c r="B16" s="4" t="s">
        <v>6</v>
      </c>
      <c r="C16" s="4"/>
      <c r="D16" s="12">
        <v>-4051.71</v>
      </c>
    </row>
    <row r="17" spans="1:9" x14ac:dyDescent="0.2">
      <c r="A17" s="4"/>
      <c r="B17" s="4" t="s">
        <v>7</v>
      </c>
      <c r="C17" s="4"/>
      <c r="D17" s="15">
        <f>SUM(D13:D16)</f>
        <v>-15167.93</v>
      </c>
      <c r="E17" s="11"/>
    </row>
    <row r="18" spans="1:9" x14ac:dyDescent="0.2">
      <c r="A18" s="4"/>
      <c r="B18" s="4" t="s">
        <v>8</v>
      </c>
      <c r="C18" s="4"/>
      <c r="D18" s="14">
        <f>+D17+D12</f>
        <v>-6509.9699999999793</v>
      </c>
      <c r="E18" s="11"/>
      <c r="F18" s="14"/>
    </row>
    <row r="19" spans="1:9" x14ac:dyDescent="0.2">
      <c r="A19" s="4"/>
      <c r="B19" s="4"/>
      <c r="C19" s="4"/>
      <c r="D19" s="8"/>
    </row>
    <row r="20" spans="1:9" ht="10.5" x14ac:dyDescent="0.25">
      <c r="A20" s="9" t="s">
        <v>19</v>
      </c>
      <c r="B20" s="4"/>
      <c r="C20" s="4">
        <v>19100162</v>
      </c>
      <c r="D20" s="8"/>
    </row>
    <row r="21" spans="1:9" x14ac:dyDescent="0.2">
      <c r="A21" s="4"/>
      <c r="B21" s="4" t="s">
        <v>2</v>
      </c>
      <c r="C21" s="4"/>
      <c r="D21" s="10">
        <v>150080.44999999998</v>
      </c>
      <c r="F21" s="11"/>
      <c r="G21" s="11"/>
      <c r="I21" s="11"/>
    </row>
    <row r="22" spans="1:9" x14ac:dyDescent="0.2">
      <c r="A22" s="4"/>
      <c r="B22" s="4" t="s">
        <v>3</v>
      </c>
      <c r="C22" s="4"/>
      <c r="D22" s="12"/>
      <c r="F22" s="11"/>
      <c r="G22" s="11"/>
      <c r="I22" s="11"/>
    </row>
    <row r="23" spans="1:9" x14ac:dyDescent="0.2">
      <c r="A23" s="4"/>
      <c r="B23" s="4" t="s">
        <v>4</v>
      </c>
      <c r="C23" s="4"/>
      <c r="D23" s="12">
        <v>-16110</v>
      </c>
    </row>
    <row r="24" spans="1:9" x14ac:dyDescent="0.2">
      <c r="A24" s="4"/>
      <c r="B24" s="4" t="s">
        <v>5</v>
      </c>
      <c r="C24" s="4"/>
      <c r="D24" s="12">
        <v>5691.75</v>
      </c>
    </row>
    <row r="25" spans="1:9" x14ac:dyDescent="0.2">
      <c r="A25" s="4"/>
      <c r="B25" s="4" t="s">
        <v>6</v>
      </c>
      <c r="C25" s="4"/>
      <c r="D25" s="12">
        <v>13020.87</v>
      </c>
    </row>
    <row r="26" spans="1:9" x14ac:dyDescent="0.2">
      <c r="A26" s="4"/>
      <c r="B26" s="4" t="s">
        <v>7</v>
      </c>
      <c r="C26" s="4"/>
      <c r="D26" s="15">
        <f>SUM(D22:D25)</f>
        <v>2602.6200000000008</v>
      </c>
      <c r="E26" s="11"/>
    </row>
    <row r="27" spans="1:9" x14ac:dyDescent="0.2">
      <c r="A27" s="4"/>
      <c r="B27" s="4" t="s">
        <v>8</v>
      </c>
      <c r="C27" s="4"/>
      <c r="D27" s="14">
        <f>+D26+D21</f>
        <v>152683.06999999998</v>
      </c>
      <c r="E27" s="14"/>
    </row>
    <row r="28" spans="1:9" x14ac:dyDescent="0.2">
      <c r="A28" s="4"/>
      <c r="B28" s="4"/>
      <c r="C28" s="4"/>
      <c r="D28" s="5"/>
    </row>
    <row r="29" spans="1:9" ht="10.5" x14ac:dyDescent="0.25">
      <c r="A29" s="9" t="s">
        <v>20</v>
      </c>
      <c r="B29" s="4"/>
      <c r="C29" s="4">
        <v>19100192</v>
      </c>
      <c r="D29" s="5"/>
    </row>
    <row r="30" spans="1:9" x14ac:dyDescent="0.2">
      <c r="A30" s="4"/>
      <c r="B30" s="4" t="s">
        <v>2</v>
      </c>
      <c r="C30" s="4"/>
      <c r="D30" s="10">
        <v>0</v>
      </c>
    </row>
    <row r="31" spans="1:9" x14ac:dyDescent="0.2">
      <c r="A31" s="4"/>
      <c r="B31" s="4" t="s">
        <v>3</v>
      </c>
      <c r="C31" s="4"/>
      <c r="D31" s="12">
        <v>0</v>
      </c>
    </row>
    <row r="32" spans="1:9" x14ac:dyDescent="0.2">
      <c r="A32" s="4"/>
      <c r="B32" s="4" t="s">
        <v>4</v>
      </c>
      <c r="C32" s="4"/>
      <c r="D32" s="12">
        <v>0</v>
      </c>
    </row>
    <row r="33" spans="1:8" x14ac:dyDescent="0.2">
      <c r="A33" s="4"/>
      <c r="B33" s="4" t="s">
        <v>5</v>
      </c>
      <c r="C33" s="4"/>
      <c r="D33" s="12">
        <v>0</v>
      </c>
    </row>
    <row r="34" spans="1:8" s="16" customFormat="1" x14ac:dyDescent="0.2">
      <c r="A34" s="4"/>
      <c r="B34" s="4" t="s">
        <v>6</v>
      </c>
      <c r="C34" s="4"/>
      <c r="D34" s="12">
        <v>0</v>
      </c>
    </row>
    <row r="35" spans="1:8" s="16" customFormat="1" x14ac:dyDescent="0.2">
      <c r="A35" s="4"/>
      <c r="B35" s="4" t="s">
        <v>7</v>
      </c>
      <c r="C35" s="4"/>
      <c r="D35" s="15">
        <f>SUM(D31:D34)</f>
        <v>0</v>
      </c>
      <c r="E35" s="11"/>
      <c r="F35" s="17"/>
      <c r="G35" s="17"/>
    </row>
    <row r="36" spans="1:8" s="17" customFormat="1" x14ac:dyDescent="0.2">
      <c r="A36" s="4"/>
      <c r="B36" s="4" t="s">
        <v>8</v>
      </c>
      <c r="C36" s="4"/>
      <c r="D36" s="5">
        <f>+D35+D30</f>
        <v>0</v>
      </c>
    </row>
    <row r="37" spans="1:8" s="18" customFormat="1" x14ac:dyDescent="0.2">
      <c r="A37" s="4"/>
      <c r="B37" s="4"/>
      <c r="C37" s="4"/>
      <c r="D37" s="8"/>
    </row>
    <row r="38" spans="1:8" ht="10.5" x14ac:dyDescent="0.25">
      <c r="A38" s="9" t="s">
        <v>21</v>
      </c>
      <c r="B38" s="4"/>
      <c r="C38" s="4">
        <v>19100202</v>
      </c>
      <c r="D38" s="5"/>
    </row>
    <row r="39" spans="1:8" x14ac:dyDescent="0.2">
      <c r="A39" s="4"/>
      <c r="B39" s="4" t="s">
        <v>2</v>
      </c>
      <c r="C39" s="4"/>
      <c r="D39" s="10">
        <v>25915236.030000016</v>
      </c>
      <c r="E39" s="11"/>
      <c r="F39" s="11"/>
      <c r="H39" s="11"/>
    </row>
    <row r="40" spans="1:8" x14ac:dyDescent="0.2">
      <c r="A40" s="4"/>
      <c r="B40" s="4" t="s">
        <v>3</v>
      </c>
      <c r="C40" s="4"/>
      <c r="D40" s="12"/>
      <c r="E40" s="11"/>
      <c r="F40" s="11"/>
      <c r="H40" s="11"/>
    </row>
    <row r="41" spans="1:8" x14ac:dyDescent="0.2">
      <c r="A41" s="4"/>
      <c r="B41" s="4" t="s">
        <v>4</v>
      </c>
      <c r="C41" s="4"/>
      <c r="D41" s="12">
        <v>-564300</v>
      </c>
      <c r="H41" s="14"/>
    </row>
    <row r="42" spans="1:8" x14ac:dyDescent="0.2">
      <c r="A42" s="4"/>
      <c r="B42" s="4" t="s">
        <v>5</v>
      </c>
      <c r="C42" s="4"/>
      <c r="D42" s="12"/>
    </row>
    <row r="43" spans="1:8" s="16" customFormat="1" x14ac:dyDescent="0.2">
      <c r="A43" s="4"/>
      <c r="B43" s="4" t="s">
        <v>6</v>
      </c>
      <c r="C43" s="4"/>
      <c r="D43" s="12">
        <v>60051.48</v>
      </c>
    </row>
    <row r="44" spans="1:8" s="16" customFormat="1" x14ac:dyDescent="0.2">
      <c r="A44" s="4"/>
      <c r="B44" s="4" t="s">
        <v>7</v>
      </c>
      <c r="C44" s="4"/>
      <c r="D44" s="15">
        <f>SUM(D40:D43)</f>
        <v>-504248.52</v>
      </c>
      <c r="E44" s="11"/>
    </row>
    <row r="45" spans="1:8" s="17" customFormat="1" x14ac:dyDescent="0.2">
      <c r="A45" s="4"/>
      <c r="B45" s="4" t="s">
        <v>8</v>
      </c>
      <c r="C45" s="4"/>
      <c r="D45" s="5">
        <f>+D44+D39</f>
        <v>25410987.510000017</v>
      </c>
      <c r="E45" s="19"/>
    </row>
    <row r="46" spans="1:8" s="17" customFormat="1" x14ac:dyDescent="0.2">
      <c r="A46" s="4"/>
      <c r="B46" s="4"/>
      <c r="C46" s="4"/>
      <c r="D46" s="5"/>
    </row>
    <row r="47" spans="1:8" s="18" customFormat="1" ht="10.5" x14ac:dyDescent="0.25">
      <c r="A47" s="7" t="s">
        <v>9</v>
      </c>
      <c r="B47" s="4"/>
      <c r="C47" s="4">
        <v>19100012</v>
      </c>
      <c r="D47" s="8"/>
    </row>
    <row r="48" spans="1:8" s="18" customFormat="1" x14ac:dyDescent="0.2">
      <c r="A48" s="4"/>
      <c r="B48" s="4" t="s">
        <v>2</v>
      </c>
      <c r="C48" s="4"/>
      <c r="D48" s="35">
        <v>707112.16000000201</v>
      </c>
      <c r="E48" s="2"/>
      <c r="F48" s="11"/>
      <c r="G48" s="2"/>
      <c r="H48" s="2"/>
    </row>
    <row r="49" spans="1:9" s="18" customFormat="1" x14ac:dyDescent="0.2">
      <c r="A49" s="20"/>
      <c r="B49" s="4" t="s">
        <v>3</v>
      </c>
      <c r="C49" s="20"/>
      <c r="D49" s="12"/>
      <c r="E49" s="11"/>
      <c r="F49" s="2"/>
      <c r="G49" s="11"/>
      <c r="H49" s="11"/>
    </row>
    <row r="50" spans="1:9" s="18" customFormat="1" x14ac:dyDescent="0.2">
      <c r="A50" s="21"/>
      <c r="B50" s="4" t="s">
        <v>23</v>
      </c>
      <c r="C50" s="21"/>
      <c r="D50" s="12">
        <v>7663344.2199999997</v>
      </c>
      <c r="E50" s="2"/>
      <c r="F50" s="2"/>
      <c r="G50" s="2"/>
      <c r="H50" s="2"/>
    </row>
    <row r="51" spans="1:9" x14ac:dyDescent="0.2">
      <c r="A51" s="4"/>
      <c r="B51" s="4" t="s">
        <v>7</v>
      </c>
      <c r="C51" s="4"/>
      <c r="D51" s="22">
        <f>SUM(D49:D50)</f>
        <v>7663344.2199999997</v>
      </c>
      <c r="E51" s="11"/>
    </row>
    <row r="52" spans="1:9" x14ac:dyDescent="0.2">
      <c r="A52" s="4"/>
      <c r="B52" s="4" t="s">
        <v>8</v>
      </c>
      <c r="C52" s="4"/>
      <c r="D52" s="23">
        <f>+D51+D48</f>
        <v>8370456.3800000018</v>
      </c>
      <c r="E52" s="19"/>
    </row>
    <row r="53" spans="1:9" x14ac:dyDescent="0.2">
      <c r="A53" s="4"/>
      <c r="B53" s="4"/>
      <c r="C53" s="4"/>
      <c r="D53" s="8"/>
    </row>
    <row r="54" spans="1:9" ht="10.5" x14ac:dyDescent="0.25">
      <c r="A54" s="7" t="s">
        <v>10</v>
      </c>
      <c r="B54" s="4"/>
      <c r="C54" s="4">
        <v>19100022</v>
      </c>
      <c r="D54" s="8"/>
      <c r="F54" s="11"/>
      <c r="H54" s="11"/>
      <c r="I54" s="11"/>
    </row>
    <row r="55" spans="1:9" x14ac:dyDescent="0.2">
      <c r="A55" s="4"/>
      <c r="B55" s="4" t="s">
        <v>2</v>
      </c>
      <c r="C55" s="4"/>
      <c r="D55" s="35">
        <v>26373996.890000001</v>
      </c>
      <c r="G55" s="11"/>
      <c r="I55" s="11"/>
    </row>
    <row r="56" spans="1:9" s="16" customFormat="1" x14ac:dyDescent="0.2">
      <c r="A56" s="20"/>
      <c r="B56" s="4" t="s">
        <v>3</v>
      </c>
      <c r="C56" s="20"/>
      <c r="D56" s="12"/>
      <c r="E56" s="2"/>
      <c r="F56" s="2"/>
      <c r="G56" s="2"/>
      <c r="H56" s="2"/>
      <c r="I56" s="14"/>
    </row>
    <row r="57" spans="1:9" s="16" customFormat="1" x14ac:dyDescent="0.2">
      <c r="A57" s="20"/>
      <c r="B57" s="4" t="s">
        <v>24</v>
      </c>
      <c r="C57" s="20"/>
      <c r="D57" s="12"/>
      <c r="E57" s="2"/>
      <c r="F57" s="2"/>
      <c r="G57" s="2"/>
      <c r="H57" s="2"/>
      <c r="I57" s="14"/>
    </row>
    <row r="58" spans="1:9" s="25" customFormat="1" x14ac:dyDescent="0.2">
      <c r="A58" s="21"/>
      <c r="B58" s="4" t="s">
        <v>23</v>
      </c>
      <c r="C58" s="21"/>
      <c r="D58" s="12">
        <v>-9815272.9800000004</v>
      </c>
      <c r="E58" s="24"/>
    </row>
    <row r="59" spans="1:9" s="26" customFormat="1" x14ac:dyDescent="0.2">
      <c r="A59" s="4"/>
      <c r="B59" s="4" t="s">
        <v>7</v>
      </c>
      <c r="C59" s="4"/>
      <c r="D59" s="22">
        <f>SUM(D56:D58)</f>
        <v>-9815272.9800000004</v>
      </c>
      <c r="E59" s="11"/>
      <c r="F59" s="25"/>
      <c r="G59" s="25"/>
    </row>
    <row r="60" spans="1:9" x14ac:dyDescent="0.2">
      <c r="A60" s="4"/>
      <c r="B60" s="4" t="s">
        <v>8</v>
      </c>
      <c r="C60" s="4"/>
      <c r="D60" s="23">
        <f>+D59+D55</f>
        <v>16558723.91</v>
      </c>
      <c r="E60" s="19"/>
    </row>
    <row r="61" spans="1:9" x14ac:dyDescent="0.2">
      <c r="A61" s="4"/>
      <c r="B61" s="4"/>
      <c r="C61" s="4"/>
      <c r="D61" s="8"/>
    </row>
    <row r="62" spans="1:9" ht="10.5" x14ac:dyDescent="0.25">
      <c r="A62" s="7" t="s">
        <v>11</v>
      </c>
      <c r="B62" s="4"/>
      <c r="C62" s="4">
        <v>19100142</v>
      </c>
      <c r="D62" s="8"/>
    </row>
    <row r="63" spans="1:9" x14ac:dyDescent="0.2">
      <c r="A63" s="4"/>
      <c r="B63" s="4" t="s">
        <v>2</v>
      </c>
      <c r="C63" s="4"/>
      <c r="D63" s="35">
        <v>93304.98000000004</v>
      </c>
    </row>
    <row r="64" spans="1:9" x14ac:dyDescent="0.2">
      <c r="A64" s="20"/>
      <c r="B64" s="4" t="s">
        <v>22</v>
      </c>
      <c r="C64" s="20"/>
      <c r="D64" s="12"/>
      <c r="G64" s="11"/>
      <c r="I64" s="11"/>
    </row>
    <row r="65" spans="1:9" s="16" customFormat="1" x14ac:dyDescent="0.2">
      <c r="A65" s="21"/>
      <c r="B65" s="4" t="s">
        <v>6</v>
      </c>
      <c r="C65" s="21"/>
      <c r="D65" s="12">
        <v>2917.86</v>
      </c>
      <c r="E65" s="2"/>
      <c r="F65" s="2"/>
      <c r="G65" s="11"/>
      <c r="H65" s="2"/>
      <c r="I65" s="11"/>
    </row>
    <row r="66" spans="1:9" s="16" customFormat="1" x14ac:dyDescent="0.2">
      <c r="A66" s="4"/>
      <c r="B66" s="4" t="s">
        <v>7</v>
      </c>
      <c r="C66" s="4"/>
      <c r="D66" s="22">
        <f>SUM(D64:D65)</f>
        <v>2917.86</v>
      </c>
      <c r="E66" s="11"/>
      <c r="F66" s="2"/>
      <c r="G66" s="11"/>
      <c r="H66" s="2"/>
      <c r="I66" s="14"/>
    </row>
    <row r="67" spans="1:9" s="16" customFormat="1" x14ac:dyDescent="0.2">
      <c r="A67" s="4"/>
      <c r="B67" s="4" t="s">
        <v>8</v>
      </c>
      <c r="C67" s="4"/>
      <c r="D67" s="23">
        <f>+D66+D63</f>
        <v>96222.84000000004</v>
      </c>
      <c r="E67" s="19"/>
    </row>
    <row r="68" spans="1:9" s="16" customFormat="1" x14ac:dyDescent="0.2">
      <c r="A68" s="4"/>
      <c r="B68" s="4"/>
      <c r="C68" s="4"/>
      <c r="D68" s="8"/>
    </row>
    <row r="69" spans="1:9" s="17" customFormat="1" ht="10.5" x14ac:dyDescent="0.25">
      <c r="A69" s="7" t="s">
        <v>12</v>
      </c>
      <c r="B69" s="4"/>
      <c r="C69" s="4">
        <v>19100132</v>
      </c>
      <c r="D69" s="8"/>
    </row>
    <row r="70" spans="1:9" s="26" customFormat="1" x14ac:dyDescent="0.2">
      <c r="A70" s="4"/>
      <c r="B70" s="4" t="s">
        <v>2</v>
      </c>
      <c r="C70" s="4"/>
      <c r="D70" s="35">
        <v>427063.99</v>
      </c>
    </row>
    <row r="71" spans="1:9" x14ac:dyDescent="0.2">
      <c r="A71" s="20"/>
      <c r="B71" s="4" t="s">
        <v>22</v>
      </c>
      <c r="C71" s="20"/>
      <c r="D71" s="12"/>
      <c r="F71" s="11"/>
      <c r="H71" s="11"/>
    </row>
    <row r="72" spans="1:9" x14ac:dyDescent="0.2">
      <c r="A72" s="21"/>
      <c r="B72" s="4" t="s">
        <v>6</v>
      </c>
      <c r="C72" s="21"/>
      <c r="D72" s="12">
        <v>79671.320000000007</v>
      </c>
      <c r="H72" s="11"/>
    </row>
    <row r="73" spans="1:9" x14ac:dyDescent="0.2">
      <c r="A73" s="4"/>
      <c r="B73" s="4" t="s">
        <v>7</v>
      </c>
      <c r="C73" s="4"/>
      <c r="D73" s="22">
        <f>SUM(D71:D72)</f>
        <v>79671.320000000007</v>
      </c>
      <c r="E73" s="11"/>
      <c r="H73" s="14"/>
    </row>
    <row r="74" spans="1:9" x14ac:dyDescent="0.2">
      <c r="A74" s="4"/>
      <c r="B74" s="4" t="s">
        <v>8</v>
      </c>
      <c r="C74" s="4"/>
      <c r="D74" s="23">
        <f>+D73+D70</f>
        <v>506735.31</v>
      </c>
      <c r="E74" s="19"/>
    </row>
    <row r="75" spans="1:9" x14ac:dyDescent="0.2">
      <c r="A75" s="4"/>
      <c r="B75" s="4"/>
      <c r="C75" s="4"/>
      <c r="D75" s="8"/>
    </row>
    <row r="76" spans="1:9" s="16" customFormat="1" ht="10.5" x14ac:dyDescent="0.25">
      <c r="A76" s="7" t="s">
        <v>13</v>
      </c>
      <c r="B76" s="4"/>
      <c r="C76" s="4"/>
      <c r="D76" s="8"/>
    </row>
    <row r="77" spans="1:9" s="16" customFormat="1" x14ac:dyDescent="0.2">
      <c r="A77" s="4"/>
      <c r="B77" s="4" t="s">
        <v>2</v>
      </c>
      <c r="C77" s="4"/>
      <c r="D77" s="27">
        <f>SUMIF($B$1:$B$74,B77,$D$1:$D$74)</f>
        <v>53675452.460000016</v>
      </c>
      <c r="E77" s="19"/>
      <c r="F77" s="33"/>
    </row>
    <row r="78" spans="1:9" s="17" customFormat="1" x14ac:dyDescent="0.2">
      <c r="A78" s="4"/>
      <c r="B78" s="4" t="s">
        <v>7</v>
      </c>
      <c r="C78" s="4"/>
      <c r="D78" s="28">
        <f>SUMIF($B$1:$B$74,B78,$D$1:$D$74)</f>
        <v>-2586153.4100000011</v>
      </c>
      <c r="F78" s="33"/>
    </row>
    <row r="79" spans="1:9" ht="10.5" thickBot="1" x14ac:dyDescent="0.25">
      <c r="A79" s="4"/>
      <c r="B79" s="4" t="s">
        <v>8</v>
      </c>
      <c r="C79" s="4"/>
      <c r="D79" s="29">
        <f>SUMIF($B$1:$B$74,B79,$D$1:$D$74)</f>
        <v>51089299.050000027</v>
      </c>
      <c r="E79" s="17"/>
      <c r="F79" s="33"/>
    </row>
    <row r="80" spans="1:9" ht="10.5" thickTop="1" x14ac:dyDescent="0.2">
      <c r="A80" s="4" t="s">
        <v>14</v>
      </c>
      <c r="B80" s="4"/>
      <c r="C80" s="4"/>
      <c r="D80" s="13">
        <f>+D18+D27+D36+D45</f>
        <v>25557160.610000018</v>
      </c>
    </row>
    <row r="81" spans="1:4" ht="10.5" thickBot="1" x14ac:dyDescent="0.25">
      <c r="A81" s="4" t="s">
        <v>15</v>
      </c>
      <c r="B81" s="4"/>
      <c r="C81" s="4"/>
      <c r="D81" s="30">
        <f>+D74+D67+D60+D52</f>
        <v>25532138.440000001</v>
      </c>
    </row>
    <row r="82" spans="1:4" ht="10.5" thickTop="1" x14ac:dyDescent="0.2">
      <c r="A82" s="4"/>
      <c r="B82" s="4"/>
      <c r="C82" s="4"/>
    </row>
    <row r="83" spans="1:4" x14ac:dyDescent="0.2">
      <c r="A83" s="4"/>
      <c r="B83" s="4"/>
      <c r="C83" s="4"/>
    </row>
    <row r="84" spans="1:4" s="16" customFormat="1" x14ac:dyDescent="0.2">
      <c r="A84" s="4"/>
      <c r="B84" s="4"/>
      <c r="C84" s="4"/>
      <c r="D84" s="2"/>
    </row>
    <row r="85" spans="1:4" s="17" customFormat="1" x14ac:dyDescent="0.2">
      <c r="A85" s="4"/>
      <c r="B85" s="4"/>
      <c r="C85" s="4"/>
      <c r="D85" s="2"/>
    </row>
    <row r="86" spans="1:4" x14ac:dyDescent="0.2">
      <c r="A86" s="4"/>
      <c r="B86" s="4"/>
      <c r="C86" s="4"/>
    </row>
    <row r="87" spans="1:4" x14ac:dyDescent="0.2">
      <c r="A87" s="4"/>
      <c r="B87" s="4"/>
      <c r="C87" s="4"/>
    </row>
    <row r="88" spans="1:4" x14ac:dyDescent="0.2">
      <c r="A88" s="4"/>
      <c r="B88" s="4"/>
      <c r="C88" s="4"/>
    </row>
    <row r="89" spans="1:4" x14ac:dyDescent="0.2">
      <c r="A89" s="4"/>
      <c r="B89" s="4"/>
      <c r="C89" s="4"/>
    </row>
    <row r="90" spans="1:4" x14ac:dyDescent="0.2">
      <c r="A90" s="4"/>
      <c r="B90" s="4"/>
      <c r="C90" s="4"/>
    </row>
    <row r="91" spans="1:4" x14ac:dyDescent="0.2">
      <c r="A91" s="4"/>
      <c r="B91" s="4"/>
      <c r="C91" s="4"/>
    </row>
    <row r="92" spans="1:4" x14ac:dyDescent="0.2">
      <c r="A92" s="4"/>
      <c r="B92" s="4"/>
      <c r="C92" s="4"/>
    </row>
    <row r="93" spans="1:4" ht="18" customHeight="1" x14ac:dyDescent="0.2">
      <c r="A93" s="4"/>
      <c r="B93" s="4"/>
      <c r="C93" s="4"/>
    </row>
    <row r="94" spans="1:4" x14ac:dyDescent="0.2">
      <c r="A94" s="4"/>
      <c r="B94" s="4"/>
      <c r="C94" s="4"/>
    </row>
    <row r="95" spans="1:4" x14ac:dyDescent="0.2">
      <c r="A95" s="4"/>
      <c r="B95" s="4"/>
      <c r="C95" s="4"/>
    </row>
    <row r="96" spans="1:4" x14ac:dyDescent="0.2">
      <c r="A96" s="4"/>
      <c r="B96" s="4"/>
      <c r="C96" s="4"/>
    </row>
    <row r="97" spans="1:3" x14ac:dyDescent="0.2">
      <c r="A97" s="4"/>
      <c r="B97" s="4"/>
      <c r="C97" s="4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x14ac:dyDescent="0.2">
      <c r="A100" s="4"/>
      <c r="B100" s="4"/>
      <c r="C100" s="4"/>
    </row>
    <row r="101" spans="1:3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24" spans="2:2" x14ac:dyDescent="0.2">
      <c r="B124" s="31"/>
    </row>
    <row r="125" spans="2:2" x14ac:dyDescent="0.2">
      <c r="B125" s="32"/>
    </row>
    <row r="126" spans="2:2" x14ac:dyDescent="0.2">
      <c r="B126" s="32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A19893269381D42A56AEEC9F4C1252E" ma:contentTypeVersion="44" ma:contentTypeDescription="" ma:contentTypeScope="" ma:versionID="173917fb362d3ce949ef3efb81339b1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2021-09-17T07:00:00+00:00</OpenedDate>
    <SignificantOrder xmlns="dc463f71-b30c-4ab2-9473-d307f9d35888">false</SignificantOrder>
    <Date1 xmlns="dc463f71-b30c-4ab2-9473-d307f9d35888">2022-09-13T07:00:00+00:00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210721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49651BA-7115-4C9F-A2E8-C33B9371913B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08C499D0-AD7D-4D29-B7E4-6C3A78E733BE}"/>
</file>

<file path=customXml/itemProps3.xml><?xml version="1.0" encoding="utf-8"?>
<ds:datastoreItem xmlns:ds="http://schemas.openxmlformats.org/officeDocument/2006/customXml" ds:itemID="{196E1B11-5862-480C-B5C3-43533576BB2D}"/>
</file>

<file path=customXml/itemProps4.xml><?xml version="1.0" encoding="utf-8"?>
<ds:datastoreItem xmlns:ds="http://schemas.openxmlformats.org/officeDocument/2006/customXml" ds:itemID="{CB8AB4F7-51A6-4A46-97DF-0BD2964420B9}"/>
</file>

<file path=customXml/itemProps5.xml><?xml version="1.0" encoding="utf-8"?>
<ds:datastoreItem xmlns:ds="http://schemas.openxmlformats.org/officeDocument/2006/customXml" ds:itemID="{3D2A1358-2EB9-49FC-94CC-18DE0E1F9A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Kelima.Yakupova@pse.com;Paul.Schmidt@pse.com</dc:creator>
  <cp:lastModifiedBy>Yakupova, Kelima</cp:lastModifiedBy>
  <cp:lastPrinted>2019-10-30T16:59:02Z</cp:lastPrinted>
  <dcterms:created xsi:type="dcterms:W3CDTF">2005-03-16T23:33:46Z</dcterms:created>
  <dcterms:modified xsi:type="dcterms:W3CDTF">2022-09-07T06:59:44Z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0x0101006E56B4D1795A2E4DB2F0B01679ED314A008A19893269381D42A56AEEC9F4C1252E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