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8. August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<sst xmlns="http://schemas.openxmlformats.org/spreadsheetml/2006/main" count="77" uniqueCount="33">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</sst>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12" fillId="0" borderId="0" xfId="0" applyNumberFormat="1" applyFont="1"/>
    <xf numFmtId="44" fontId="12" fillId="0" borderId="0" xfId="0" applyNumberFormat="1" applyFont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89</xdr:row>
      <xdr:rowOff>44450</xdr:rowOff>
    </xdr:from>
    <xdr:to>
      <xdr:col>10</xdr:col>
      <xdr:colOff>425450</xdr:colOff>
      <xdr:row>106</xdr:row>
      <xdr:rowOff>55120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11925300"/>
          <a:ext cx="6400800" cy="237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A3" sqref="A3:D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>
        <f>D8</f>
        <v>44408</v>
      </c>
      <c r="B3" s="57" t="s">
        <v>26</v>
      </c>
      <c r="C3" s="57"/>
      <c r="D3" s="57"/>
    </row>
    <row r="4" spans="1:13" x14ac:dyDescent="0.25">
      <c r="A4" s="58">
        <f>YEAR(D8)</f>
        <v>2021</v>
      </c>
      <c r="B4" s="59"/>
      <c r="C4" s="59"/>
      <c r="D4" s="59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44408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449349.30000000005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-58769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863.05</v>
      </c>
      <c r="E16" s="15"/>
      <c r="F16" s="16"/>
    </row>
    <row r="17" spans="1:14" x14ac:dyDescent="0.25">
      <c r="A17" s="6"/>
      <c r="B17" s="6" t="s">
        <v>6</v>
      </c>
      <c r="C17" s="6"/>
      <c r="D17" s="19">
        <v>-2623.47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-60529.42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388819.88000000006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4064466.76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-489769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13637.52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22376.31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-453755.17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3610711.59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49149520.340000011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-592796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121493.27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-471302.73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48678217.610000014</v>
      </c>
      <c r="E47" s="15"/>
      <c r="F47" s="2"/>
      <c r="I47" s="60"/>
      <c r="J47" s="61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-4058110.54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7254704.4100000001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7254704.4100000001</v>
      </c>
      <c r="E55" s="15"/>
    </row>
    <row r="56" spans="1:14" x14ac:dyDescent="0.25">
      <c r="A56" s="6"/>
      <c r="B56" s="6" t="s">
        <v>8</v>
      </c>
      <c r="C56" s="6"/>
      <c r="D56" s="35">
        <f>+D55+D50</f>
        <v>3196593.87</v>
      </c>
      <c r="E56" s="15"/>
      <c r="I56" s="60"/>
      <c r="J56" s="61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-306166.56000000006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-1693674.41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-1693674.41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-1999840.97</v>
      </c>
      <c r="E67" s="15"/>
      <c r="I67" s="60"/>
      <c r="J67" s="61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93836.03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-10555.53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-10555.53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83280.5</v>
      </c>
      <c r="E74" s="15"/>
      <c r="F74" s="2"/>
      <c r="I74" s="60"/>
      <c r="J74" s="61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31758.720000000001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-995.91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-995.91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30762.81</v>
      </c>
      <c r="E81" s="15"/>
      <c r="I81" s="60"/>
      <c r="J81" s="61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49424654.050000012</v>
      </c>
      <c r="E84" s="15"/>
      <c r="F84" s="43">
        <f>SUM(D12,D22,D32,D50,D59,D70,D77)</f>
        <v>275133.7099999995</v>
      </c>
      <c r="G84" s="44">
        <f>+F84-D84</f>
        <v>-49149520.340000011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4563891.2399999993</v>
      </c>
      <c r="E85" s="15"/>
      <c r="F85" s="46">
        <f>SUM(D18+D28+D37+D55+D66+D73+D80)</f>
        <v>5035193.97</v>
      </c>
      <c r="G85" s="44">
        <f t="shared" ref="G85:G88" si="0">+F85-D85</f>
        <v>471302.73000000045</v>
      </c>
      <c r="I85" s="60"/>
      <c r="J85" s="61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53988545.290000014</v>
      </c>
      <c r="E86" s="15"/>
      <c r="F86" s="43">
        <f>SUM(F84:F85)</f>
        <v>5310327.68</v>
      </c>
      <c r="G86" s="44">
        <f t="shared" si="0"/>
        <v>-48678217.610000014</v>
      </c>
      <c r="I86" s="52"/>
      <c r="J86" s="61"/>
    </row>
    <row r="87" spans="1:10" thickTop="1" x14ac:dyDescent="0.2">
      <c r="A87" s="6" t="s">
        <v>17</v>
      </c>
      <c r="B87" s="6"/>
      <c r="C87" s="6"/>
      <c r="D87" s="48">
        <f>+D19+D29+D38+D47</f>
        <v>52677749.080000013</v>
      </c>
      <c r="E87" s="15"/>
      <c r="F87" s="48">
        <f>+D19+D29+D38</f>
        <v>3999531.4699999997</v>
      </c>
      <c r="G87" s="44">
        <f t="shared" si="0"/>
        <v>-48678217.610000014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1310796.2100000002</v>
      </c>
      <c r="E88" s="15"/>
      <c r="F88" s="43">
        <f>+F86-F87</f>
        <v>1310796.21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41E496A-5D79-413B-A499-BABAA8B048DF}"/>
</file>

<file path=customXml/itemProps3.xml><?xml version="1.0" encoding="utf-8"?>
<ds:datastoreItem xmlns:ds="http://schemas.openxmlformats.org/officeDocument/2006/customXml" ds:itemID="{79A60DDB-1CBA-4113-9A74-2F6B23AF73E4}"/>
</file>

<file path=customXml/itemProps4.xml><?xml version="1.0" encoding="utf-8"?>
<ds:datastoreItem xmlns:ds="http://schemas.openxmlformats.org/officeDocument/2006/customXml" ds:itemID="{AA0D2E30-3641-4CC1-829A-3F53A52C494A}"/>
</file>

<file path=customXml/itemProps5.xml><?xml version="1.0" encoding="utf-8"?>
<ds:datastoreItem xmlns:ds="http://schemas.openxmlformats.org/officeDocument/2006/customXml" ds:itemID="{CC287F2D-D3AD-4EC8-B21A-4EE1DB0CD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2021-08-05T19:54:25Z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