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4. Thursday\UW-161035 AWater\"/>
    </mc:Choice>
  </mc:AlternateContent>
  <bookViews>
    <workbookView xWindow="120" yWindow="135" windowWidth="21480" windowHeight="9780"/>
  </bookViews>
  <sheets>
    <sheet name="Talcott Calculation" sheetId="1" r:id="rId1"/>
  </sheets>
  <definedNames>
    <definedName name="_xlnm.Print_Area" localSheetId="0">'Talcott Calculation'!$A$1:$N$15</definedName>
  </definedNames>
  <calcPr calcId="152511"/>
</workbook>
</file>

<file path=xl/calcChain.xml><?xml version="1.0" encoding="utf-8"?>
<calcChain xmlns="http://schemas.openxmlformats.org/spreadsheetml/2006/main">
  <c r="C3" i="1" l="1"/>
  <c r="C4" i="1" s="1"/>
  <c r="C7" i="1"/>
  <c r="C8" i="1" s="1"/>
  <c r="C9" i="1" s="1"/>
  <c r="C10" i="1" s="1"/>
  <c r="C11" i="1" l="1"/>
  <c r="C12" i="1" s="1"/>
  <c r="I6" i="1"/>
  <c r="J6" i="1"/>
  <c r="G6" i="1"/>
  <c r="K6" i="1"/>
  <c r="H6" i="1"/>
  <c r="L6" i="1"/>
  <c r="M6" i="1" l="1"/>
</calcChain>
</file>

<file path=xl/sharedStrings.xml><?xml version="1.0" encoding="utf-8"?>
<sst xmlns="http://schemas.openxmlformats.org/spreadsheetml/2006/main" count="41" uniqueCount="38">
  <si>
    <t>Varies by month</t>
  </si>
  <si>
    <t>Apply inches by percentage each month between May &amp; October</t>
  </si>
  <si>
    <t>inches available</t>
  </si>
  <si>
    <t>Multiply supplemental inches by % available to get inches available</t>
  </si>
  <si>
    <t>percentage of supplemental available</t>
  </si>
  <si>
    <t>Divide the acre feet available for non-essential by acre feet of development</t>
  </si>
  <si>
    <t>acre feet</t>
  </si>
  <si>
    <t>Convert cubic feet to acre feet</t>
  </si>
  <si>
    <t>cubic feet</t>
  </si>
  <si>
    <t xml:space="preserve">cubic feet </t>
  </si>
  <si>
    <t>Multiply supplemental water by inches factor</t>
  </si>
  <si>
    <t>cubic feet per inch</t>
  </si>
  <si>
    <t>Convert inches to feet (1"/12 =)</t>
  </si>
  <si>
    <t>Inches by month</t>
  </si>
  <si>
    <t>inches</t>
  </si>
  <si>
    <t>Total amount of supplemental water needed to irrigate turf</t>
  </si>
  <si>
    <t>% by month</t>
  </si>
  <si>
    <t>square feet</t>
  </si>
  <si>
    <t>November</t>
  </si>
  <si>
    <t>October</t>
  </si>
  <si>
    <t>September</t>
  </si>
  <si>
    <t>August</t>
  </si>
  <si>
    <t>July</t>
  </si>
  <si>
    <t>June</t>
  </si>
  <si>
    <t>Billed in</t>
  </si>
  <si>
    <t>Annual Acre Feet left for Non-Essential</t>
  </si>
  <si>
    <t>OCTOBER</t>
  </si>
  <si>
    <t>SEPTEMBER</t>
  </si>
  <si>
    <t>AUGUST</t>
  </si>
  <si>
    <t>JULY</t>
  </si>
  <si>
    <t>JUNE</t>
  </si>
  <si>
    <t>MAY</t>
  </si>
  <si>
    <t>Calendar Month</t>
  </si>
  <si>
    <t>Annual Essential Budget at 562cf per month per customer (562*12)*46</t>
  </si>
  <si>
    <t>Total Acre Feet Available</t>
  </si>
  <si>
    <t>TALCOTT CALCULATIONS</t>
  </si>
  <si>
    <t>Total Square Footage of development</t>
  </si>
  <si>
    <t>Multiply cf per inch by total sq. footage of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</si>
</sst>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</cellXfs>
  <cellStyles count="2"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6</xdr:row>
      <xdr:rowOff>209550</xdr:rowOff>
    </xdr:from>
    <xdr:to>
      <xdr:col>12</xdr:col>
      <xdr:colOff>142875</xdr:colOff>
      <xdr:row>12</xdr:row>
      <xdr:rowOff>266700</xdr:rowOff>
    </xdr:to>
    <xdr:sp macro="" textlink="">
      <xdr:nvSpPr>
        <xdr:cNvPr id="2" name="TextBox 1"/>
        <xdr:cNvSpPr txBox="1"/>
      </xdr:nvSpPr>
      <xdr:spPr>
        <a:xfrm>
          <a:off x="3400425" y="1333500"/>
          <a:ext cx="4057650" cy="11430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HOW</a:t>
          </a:r>
          <a:r>
            <a:rPr lang="en-US" sz="1100" baseline="0"/>
            <a:t> TO CALCULATE A CUSTOMER MONTHLY BUDGET:</a:t>
          </a:r>
        </a:p>
        <a:p>
          <a:endParaRPr lang="en-US" sz="1100" baseline="0"/>
        </a:p>
        <a:p>
          <a:r>
            <a:rPr lang="en-US" sz="1100"/>
            <a:t>Lot square footage 43560 (1 acre parcel)</a:t>
          </a:r>
        </a:p>
        <a:p>
          <a:endParaRPr lang="en-US" sz="1100"/>
        </a:p>
        <a:p>
          <a:r>
            <a:rPr lang="en-US" sz="1100"/>
            <a:t>Essential</a:t>
          </a:r>
          <a:r>
            <a:rPr lang="en-US" sz="1100" baseline="0"/>
            <a:t> Monthly - 562cf</a:t>
          </a:r>
        </a:p>
        <a:p>
          <a:endParaRPr lang="en-US" sz="1100" baseline="0"/>
        </a:p>
        <a:p>
          <a:r>
            <a:rPr lang="en-US" sz="1100" baseline="0"/>
            <a:t>Non-Essential Monthly for May - ((.46/12)*43560) = 508cf</a:t>
          </a:r>
        </a:p>
        <a:p>
          <a:endParaRPr lang="en-US" sz="1100" baseline="0"/>
        </a:p>
        <a:p>
          <a:r>
            <a:rPr lang="en-US" sz="1100" baseline="0"/>
            <a:t>562+508 = 1070cf</a:t>
          </a:r>
        </a:p>
        <a:p>
          <a:endParaRPr lang="en-US" sz="1100" baseline="0"/>
        </a:p>
        <a:p>
          <a:r>
            <a:rPr lang="en-US" sz="1100" baseline="0"/>
            <a:t>Customer's monthly budget for  the calendar month of May billed in June will be  1,070 cf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B1" sqref="B1"/>
    </sheetView>
  </sheetViews>
  <sheetFormatPr defaultRowHeight="15" x14ac:dyDescent="0.25"/>
  <cols>
    <col min="1" max="1" width="6.5703125" style="5" customWidth="1"/>
    <col min="2" max="2" width="35.5703125" style="2" customWidth="1"/>
    <col min="3" max="3" width="11.28515625" style="4" customWidth="1"/>
    <col min="4" max="4" width="16" style="3" customWidth="1"/>
    <col min="5" max="5" width="3.28515625" style="1" customWidth="1"/>
    <col min="6" max="6" width="9.42578125" style="2" customWidth="1"/>
    <col min="7" max="7" width="9.28515625" style="1" customWidth="1"/>
    <col min="8" max="8" width="8.42578125" style="1" customWidth="1"/>
    <col min="9" max="9" width="7.85546875" style="1" customWidth="1"/>
    <col min="10" max="10" width="9.28515625" style="1" customWidth="1"/>
    <col min="11" max="12" width="9" style="1" customWidth="1"/>
    <col min="13" max="13" width="5.5703125" style="1" bestFit="1" customWidth="1"/>
    <col min="14" max="16384" width="9.140625" style="1"/>
  </cols>
  <sheetData>
    <row r="1" spans="2:14" ht="27.75" customHeight="1" thickBot="1" x14ac:dyDescent="0.3">
      <c r="B1" s="38" t="s">
        <v>35</v>
      </c>
      <c r="C1" s="37"/>
      <c r="D1" s="36"/>
    </row>
    <row r="2" spans="2:14" ht="24.75" customHeight="1" x14ac:dyDescent="0.25">
      <c r="B2" s="35" t="s">
        <v>34</v>
      </c>
      <c r="C2" s="34">
        <v>23</v>
      </c>
      <c r="D2" s="33" t="s">
        <v>6</v>
      </c>
    </row>
    <row r="3" spans="2:14" ht="47.25" x14ac:dyDescent="0.25">
      <c r="B3" s="13" t="s">
        <v>33</v>
      </c>
      <c r="C3" s="14">
        <f>((562*12)*46)/43560</f>
        <v>7.1217630853994489</v>
      </c>
      <c r="D3" s="11" t="s">
        <v>6</v>
      </c>
      <c r="F3" s="32" t="s">
        <v>32</v>
      </c>
      <c r="G3" s="31" t="s">
        <v>31</v>
      </c>
      <c r="H3" s="30" t="s">
        <v>30</v>
      </c>
      <c r="I3" s="30" t="s">
        <v>29</v>
      </c>
      <c r="J3" s="30" t="s">
        <v>28</v>
      </c>
      <c r="K3" s="30" t="s">
        <v>27</v>
      </c>
      <c r="L3" s="30" t="s">
        <v>26</v>
      </c>
      <c r="M3" s="5"/>
    </row>
    <row r="4" spans="2:14" ht="31.5" x14ac:dyDescent="0.25">
      <c r="B4" s="13" t="s">
        <v>25</v>
      </c>
      <c r="C4" s="14">
        <f>C2-C3</f>
        <v>15.878236914600551</v>
      </c>
      <c r="D4" s="11" t="s">
        <v>6</v>
      </c>
      <c r="F4" s="29" t="s">
        <v>24</v>
      </c>
      <c r="G4" s="28" t="s">
        <v>23</v>
      </c>
      <c r="H4" s="28" t="s">
        <v>22</v>
      </c>
      <c r="I4" s="28" t="s">
        <v>21</v>
      </c>
      <c r="J4" s="28" t="s">
        <v>20</v>
      </c>
      <c r="K4" s="28" t="s">
        <v>19</v>
      </c>
      <c r="L4" s="28" t="s">
        <v>18</v>
      </c>
      <c r="M4" s="27"/>
    </row>
    <row r="5" spans="2:14" ht="32.25" thickBot="1" x14ac:dyDescent="0.25">
      <c r="B5" s="13" t="s">
        <v>36</v>
      </c>
      <c r="C5" s="16">
        <v>2546518</v>
      </c>
      <c r="D5" s="11" t="s">
        <v>17</v>
      </c>
      <c r="F5" s="26" t="s">
        <v>16</v>
      </c>
      <c r="G5" s="25">
        <v>0.14000000000000001</v>
      </c>
      <c r="H5" s="24">
        <v>0.2</v>
      </c>
      <c r="I5" s="24">
        <v>0.31</v>
      </c>
      <c r="J5" s="24">
        <v>0.21</v>
      </c>
      <c r="K5" s="24">
        <v>0.11</v>
      </c>
      <c r="L5" s="23">
        <v>0.03</v>
      </c>
      <c r="M5" s="22">
        <v>1</v>
      </c>
    </row>
    <row r="6" spans="2:14" ht="31.5" x14ac:dyDescent="0.25">
      <c r="B6" s="13" t="s">
        <v>15</v>
      </c>
      <c r="C6" s="17">
        <v>15.75</v>
      </c>
      <c r="D6" s="11" t="s">
        <v>14</v>
      </c>
      <c r="F6" s="21" t="s">
        <v>13</v>
      </c>
      <c r="G6" s="20">
        <f t="shared" ref="G6:L6" si="0">$C$12*G5</f>
        <v>0.45630232340788485</v>
      </c>
      <c r="H6" s="20">
        <f t="shared" si="0"/>
        <v>0.65186046201126402</v>
      </c>
      <c r="I6" s="20">
        <f t="shared" si="0"/>
        <v>1.0103837161174591</v>
      </c>
      <c r="J6" s="20">
        <f t="shared" si="0"/>
        <v>0.68445348511182724</v>
      </c>
      <c r="K6" s="20">
        <f t="shared" si="0"/>
        <v>0.35852325410619523</v>
      </c>
      <c r="L6" s="19">
        <f t="shared" si="0"/>
        <v>9.77790693016896E-2</v>
      </c>
      <c r="M6" s="18">
        <f>SUM(G6:L6)</f>
        <v>3.2593023100563201</v>
      </c>
    </row>
    <row r="7" spans="2:14" ht="25.5" customHeight="1" x14ac:dyDescent="0.25">
      <c r="B7" s="13" t="s">
        <v>12</v>
      </c>
      <c r="C7" s="17">
        <f>1/12</f>
        <v>8.3333333333333329E-2</v>
      </c>
      <c r="D7" s="11" t="s">
        <v>11</v>
      </c>
    </row>
    <row r="8" spans="2:14" ht="31.5" x14ac:dyDescent="0.25">
      <c r="B8" s="13" t="s">
        <v>10</v>
      </c>
      <c r="C8" s="17">
        <f>C6*C7</f>
        <v>1.3125</v>
      </c>
      <c r="D8" s="11" t="s">
        <v>9</v>
      </c>
    </row>
    <row r="9" spans="2:14" ht="31.5" x14ac:dyDescent="0.25">
      <c r="B9" s="13" t="s">
        <v>37</v>
      </c>
      <c r="C9" s="16">
        <f>C8*C5</f>
        <v>3342304.875</v>
      </c>
      <c r="D9" s="11" t="s">
        <v>8</v>
      </c>
    </row>
    <row r="10" spans="2:14" ht="25.5" customHeight="1" x14ac:dyDescent="0.25">
      <c r="B10" s="13" t="s">
        <v>7</v>
      </c>
      <c r="C10" s="14">
        <f>C9/43560</f>
        <v>76.728762052341594</v>
      </c>
      <c r="D10" s="11" t="s">
        <v>6</v>
      </c>
    </row>
    <row r="11" spans="2:14" ht="47.25" x14ac:dyDescent="0.25">
      <c r="B11" s="13" t="s">
        <v>5</v>
      </c>
      <c r="C11" s="15">
        <f>C4/C10</f>
        <v>0.2069398292099251</v>
      </c>
      <c r="D11" s="11" t="s">
        <v>4</v>
      </c>
    </row>
    <row r="12" spans="2:14" ht="31.5" x14ac:dyDescent="0.25">
      <c r="B12" s="13" t="s">
        <v>3</v>
      </c>
      <c r="C12" s="14">
        <f>C6*C11</f>
        <v>3.2593023100563201</v>
      </c>
      <c r="D12" s="11" t="s">
        <v>2</v>
      </c>
      <c r="F12" s="1"/>
    </row>
    <row r="13" spans="2:14" ht="31.5" x14ac:dyDescent="0.25">
      <c r="B13" s="13" t="s">
        <v>1</v>
      </c>
      <c r="C13" s="12" t="s">
        <v>0</v>
      </c>
      <c r="D13" s="11"/>
      <c r="F13" s="1"/>
      <c r="N13" s="7"/>
    </row>
    <row r="14" spans="2:14" x14ac:dyDescent="0.25">
      <c r="F14" s="1"/>
      <c r="N14" s="7"/>
    </row>
    <row r="15" spans="2:14" x14ac:dyDescent="0.25">
      <c r="F15" s="1"/>
      <c r="N15" s="7"/>
    </row>
    <row r="16" spans="2:14" x14ac:dyDescent="0.25">
      <c r="F16" s="10"/>
      <c r="G16" s="10"/>
      <c r="H16" s="10"/>
      <c r="I16" s="10"/>
      <c r="J16" s="10"/>
      <c r="K16" s="10"/>
      <c r="L16" s="10"/>
      <c r="M16" s="9"/>
      <c r="N16" s="9"/>
    </row>
    <row r="17" spans="6:14" x14ac:dyDescent="0.25">
      <c r="F17" s="1"/>
      <c r="G17" s="10"/>
      <c r="H17" s="10"/>
      <c r="I17" s="10"/>
      <c r="J17" s="10"/>
      <c r="K17" s="10"/>
      <c r="L17" s="10"/>
      <c r="M17" s="9"/>
      <c r="N17" s="9"/>
    </row>
    <row r="18" spans="6:14" x14ac:dyDescent="0.25">
      <c r="F18" s="8"/>
      <c r="G18" s="7"/>
      <c r="H18" s="7"/>
      <c r="I18" s="7"/>
      <c r="J18" s="7"/>
      <c r="K18" s="7"/>
      <c r="L18" s="7"/>
      <c r="M18" s="7"/>
      <c r="N18" s="7"/>
    </row>
    <row r="19" spans="6:14" x14ac:dyDescent="0.25">
      <c r="F19" s="6"/>
      <c r="G19"/>
      <c r="H19"/>
      <c r="I19"/>
      <c r="J19"/>
      <c r="K19"/>
      <c r="L19"/>
      <c r="M19"/>
    </row>
  </sheetData>
  <printOptions horizontalCentered="1"/>
  <pageMargins left="0.25" right="0.25" top="0.75" bottom="0.5" header="0.3" footer="0.3"/>
  <pageSetup scale="85" orientation="landscape" horizontalDpi="1200" verticalDpi="0" r:id="rId1"/>
  <headerFooter>
    <oddHeader>&amp;LUW-161035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B794721477B1F478B3C8E50CB086769" ma:contentTypeVersion="96" ma:contentTypeDescription="" ma:contentTypeScope="" ma:versionID="86ae885a74b4f8624a1e57abf3b9acb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Replacement Page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Suspended</CaseStatus>
    <OpenedDate xmlns="dc463f71-b30c-4ab2-9473-d307f9d35888">2016-08-29T07:00:00+00:00</OpenedDate>
    <Date1 xmlns="dc463f71-b30c-4ab2-9473-d307f9d35888">2017-03-23T07:00:00+00:00</Date1>
    <IsDocumentOrder xmlns="dc463f71-b30c-4ab2-9473-d307f9d35888" xsi:nil="true"/>
    <IsHighlyConfidential xmlns="dc463f71-b30c-4ab2-9473-d307f9d35888">false</IsHighlyConfidential>
    <CaseCompanyNames xmlns="dc463f71-b30c-4ab2-9473-d307f9d35888">H &amp; R Waterworks, Inc.</CaseCompanyNames>
    <Nickname xmlns="http://schemas.microsoft.com/sharepoint/v3" xsi:nil="true"/>
    <DocketNumber xmlns="dc463f71-b30c-4ab2-9473-d307f9d35888">161035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370CCBC-CABA-4ADD-BB8F-FC0C52B730EA}"/>
</file>

<file path=customXml/itemProps2.xml><?xml version="1.0" encoding="utf-8"?>
<ds:datastoreItem xmlns:ds="http://schemas.openxmlformats.org/officeDocument/2006/customXml" ds:itemID="{88D1259B-A345-4751-8674-668C99CE1627}"/>
</file>

<file path=customXml/itemProps3.xml><?xml version="1.0" encoding="utf-8"?>
<ds:datastoreItem xmlns:ds="http://schemas.openxmlformats.org/officeDocument/2006/customXml" ds:itemID="{8E5C46C6-A219-44AE-8414-4B76684F8927}"/>
</file>

<file path=customXml/itemProps4.xml><?xml version="1.0" encoding="utf-8"?>
<ds:datastoreItem xmlns:ds="http://schemas.openxmlformats.org/officeDocument/2006/customXml" ds:itemID="{EB5B4720-5F0E-4D1F-96C4-F0C20C04D0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Talcott Calculation</vt:lpstr>
      <vt:lpstr>'Talcott Calculation'!Print_Area</vt:lpstr>
    </vt:vector>
  </TitlesOfParts>
  <Manager/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TALCOTT RIDGE BUDGET CREATION</dc:title>
  <dc:subject>H&amp;R WATERWORKS TR BUDGET CALCULATION</dc:subject>
  <dc:creator>Erica Schilt</dc:creator>
  <cp:lastModifiedBy>Kredel, Ashley (UTC)</cp:lastModifiedBy>
  <cp:lastPrinted>2017-03-23T16:50:32Z</cp:lastPrinted>
  <dcterms:created xsi:type="dcterms:W3CDTF">2017-03-23T16:20:33Z</dcterms:created>
  <dcterms:modified xsi:type="dcterms:W3CDTF">2017-03-23T22:05:49Z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0x0101006E56B4D1795A2E4DB2F0B01679ED314A005B794721477B1F478B3C8E50CB086769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