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300" windowWidth="9690" windowHeight="729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1'!$A$1:$H$58</definedName>
    <definedName name="_xlnm.Print_Area" localSheetId="1">'Page 2'!$A$1:$G$58</definedName>
  </definedNames>
  <calcPr fullCalcOnLoad="1"/>
</workbook>
</file>

<file path=xl/sharedStrings.xml><?xml version="1.0" encoding="utf-8"?>
<sst xmlns="http://schemas.openxmlformats.org/spreadsheetml/2006/main" count="80" uniqueCount="57">
  <si>
    <t>AUTHORIZED</t>
  </si>
  <si>
    <t>INDICATED</t>
  </si>
  <si>
    <t>RISK</t>
  </si>
  <si>
    <t>PREMIUM</t>
  </si>
  <si>
    <t>INTEREST RATE DIFFERENCE</t>
  </si>
  <si>
    <t>INTEREST RATE CHANGE COEFFICIENT</t>
  </si>
  <si>
    <t xml:space="preserve">  ADUSTMENT TO AVG RISK PREMIUM</t>
  </si>
  <si>
    <t xml:space="preserve">BASIC RISK PREMIUM </t>
  </si>
  <si>
    <t xml:space="preserve">  INTEREST RATE ADJUSTMENT</t>
  </si>
  <si>
    <t xml:space="preserve">  EQUITY RISK PREMIUM</t>
  </si>
  <si>
    <t>INDICATED COST OF EQUITY</t>
  </si>
  <si>
    <t>SUMMARY OUTPUT</t>
  </si>
  <si>
    <t>Regression Statistics</t>
  </si>
  <si>
    <t>R Square</t>
  </si>
  <si>
    <t>Adjusted R Square</t>
  </si>
  <si>
    <t>Standard Error</t>
  </si>
  <si>
    <t>Observations</t>
  </si>
  <si>
    <t>Intercept</t>
  </si>
  <si>
    <t>Coefficients</t>
  </si>
  <si>
    <t>t Stat</t>
  </si>
  <si>
    <t>BOND YIELD (1)</t>
  </si>
  <si>
    <t>RETURNS (2)</t>
  </si>
  <si>
    <t>(2)  Regulatory Focus, Regulatory Research Associates, Inc.</t>
  </si>
  <si>
    <t>Multiple R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</si>
  <si>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</si>
  <si>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</si>
  <si>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</si>
  <si>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</si>
  <si>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</si>
  <si>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</si>
  <si>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</si>
  <si>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</si>
  <si>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</si>
  <si>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P-value</t>
  </si>
  <si>
    <t>Lower 95%</t>
  </si>
  <si>
    <t>Upper 95%</t>
  </si>
  <si>
    <t>Lower 95.0%</t>
  </si>
  <si>
    <t>Upper 95.0%</t>
  </si>
  <si>
    <t>X Variable 1</t>
  </si>
  <si>
    <t>(1) Moody's Investors Service</t>
  </si>
  <si>
    <t>MOODY'S AVG ANNUAL YIELD DURING STUDY</t>
  </si>
  <si>
    <t>MOODY'S AVERAGE</t>
  </si>
  <si>
    <t>PUBLIC UTILITY</t>
  </si>
  <si>
    <t>ELECTRIC</t>
  </si>
  <si>
    <t>AVERAGE</t>
  </si>
  <si>
    <t>INDICATED EQUITY RETURN</t>
  </si>
  <si>
    <t>Risk Premium Analysis</t>
  </si>
  <si>
    <t>(Based on Projected Interest Rates)</t>
  </si>
  <si>
    <t>PROJECTED SINGLE-A UTILITY BOND YIELD*</t>
  </si>
  <si>
    <t>*Current single-A utility bond yield is three month average of Moody's Single-A Public Utility Bond Yield</t>
  </si>
  <si>
    <t>CURRENT SINGLE-A UTILITY BOND YIELD*</t>
  </si>
  <si>
    <t>(Based on Current Interest Rates)</t>
  </si>
  <si>
    <t>Regression Analysis &amp; Interest Rate Change Coefficient</t>
  </si>
  <si>
    <t>PacifiCorp</t>
  </si>
  <si>
    <t>*Projected single-A bond yield is 121 basis points over projected long-term Treasury bond rate of 5.0% from</t>
  </si>
  <si>
    <t>Exhibit No.__(SCH-4), p. 3.  The single-A spread is for 3 months ended Mar 2010 from Exhibit No.__(SCH-4), p. 2.</t>
  </si>
  <si>
    <t>Average through Mar 2010 from Exhibit No.__(SCH-4), p. 2.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</si>
</sst>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0.00000"/>
    <numFmt numFmtId="167" formatCode="0.0000"/>
    <numFmt numFmtId="168" formatCode="0.000"/>
    <numFmt numFmtId="169" formatCode="0.000000"/>
    <numFmt numFmtId="170" formatCode="0.000%"/>
    <numFmt numFmtId="171" formatCode="0.0000%"/>
    <numFmt numFmtId="172" formatCode="0.0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0"/>
    </font>
    <font>
      <vertAlign val="superscript"/>
      <sz val="12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0" fillId="0" borderId="0" xfId="0" applyNumberFormat="1" applyFont="1" applyAlignment="1" applyProtection="1">
      <alignment horizontal="centerContinuous"/>
      <protection locked="0"/>
    </xf>
    <xf numFmtId="10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65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3" xfId="0" applyNumberForma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0" borderId="0" xfId="0" applyAlignment="1" quotePrefix="1">
      <alignment horizontal="right"/>
    </xf>
    <xf numFmtId="10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Equity Risk Premiums vs. Utility Interest Rates (1980-2009)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615"/>
          <c:w val="0.92275"/>
          <c:h val="0.7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'Page 2'!$B$7:$B$36</c:f>
              <c:numCache>
                <c:ptCount val="30"/>
                <c:pt idx="0">
                  <c:v>0.1315</c:v>
                </c:pt>
                <c:pt idx="1">
                  <c:v>0.1562</c:v>
                </c:pt>
                <c:pt idx="2">
                  <c:v>0.1533</c:v>
                </c:pt>
                <c:pt idx="3">
                  <c:v>0.1331</c:v>
                </c:pt>
                <c:pt idx="4">
                  <c:v>0.1403</c:v>
                </c:pt>
                <c:pt idx="5">
                  <c:v>0.1229</c:v>
                </c:pt>
                <c:pt idx="6">
                  <c:v>0.0946</c:v>
                </c:pt>
                <c:pt idx="7">
                  <c:v>0.0998</c:v>
                </c:pt>
                <c:pt idx="8">
                  <c:v>0.1045</c:v>
                </c:pt>
                <c:pt idx="9">
                  <c:v>0.0966</c:v>
                </c:pt>
                <c:pt idx="10">
                  <c:v>0.0976</c:v>
                </c:pt>
                <c:pt idx="11">
                  <c:v>0.0921</c:v>
                </c:pt>
                <c:pt idx="12">
                  <c:v>0.0857</c:v>
                </c:pt>
                <c:pt idx="13">
                  <c:v>0.0756</c:v>
                </c:pt>
                <c:pt idx="14">
                  <c:v>0.083</c:v>
                </c:pt>
                <c:pt idx="15">
                  <c:v>0.0791</c:v>
                </c:pt>
                <c:pt idx="16">
                  <c:v>0.0774</c:v>
                </c:pt>
                <c:pt idx="17">
                  <c:v>0.0763</c:v>
                </c:pt>
                <c:pt idx="18">
                  <c:v>0.07</c:v>
                </c:pt>
                <c:pt idx="19">
                  <c:v>0.0755</c:v>
                </c:pt>
                <c:pt idx="20">
                  <c:v>0.0814</c:v>
                </c:pt>
                <c:pt idx="21">
                  <c:v>0.0772</c:v>
                </c:pt>
                <c:pt idx="22">
                  <c:v>0.0753</c:v>
                </c:pt>
                <c:pt idx="23">
                  <c:v>0.0661</c:v>
                </c:pt>
                <c:pt idx="24">
                  <c:v>0.062</c:v>
                </c:pt>
                <c:pt idx="25">
                  <c:v>0.0567</c:v>
                </c:pt>
                <c:pt idx="26">
                  <c:v>0.0608</c:v>
                </c:pt>
                <c:pt idx="27">
                  <c:v>0.0611</c:v>
                </c:pt>
                <c:pt idx="28">
                  <c:v>0.0665</c:v>
                </c:pt>
                <c:pt idx="29">
                  <c:v>0.0628</c:v>
                </c:pt>
              </c:numCache>
            </c:numRef>
          </c:xVal>
          <c:yVal>
            <c:numRef>
              <c:f>'Page 2'!$F$7:$F$36</c:f>
              <c:numCache>
                <c:ptCount val="30"/>
                <c:pt idx="0">
                  <c:v>0.010800000000000004</c:v>
                </c:pt>
                <c:pt idx="1">
                  <c:v>-0.0040000000000000036</c:v>
                </c:pt>
                <c:pt idx="2">
                  <c:v>0.004500000000000004</c:v>
                </c:pt>
                <c:pt idx="3">
                  <c:v>0.02049999999999999</c:v>
                </c:pt>
                <c:pt idx="4">
                  <c:v>0.012899999999999995</c:v>
                </c:pt>
                <c:pt idx="5">
                  <c:v>0.0291</c:v>
                </c:pt>
                <c:pt idx="6">
                  <c:v>0.044700000000000004</c:v>
                </c:pt>
                <c:pt idx="7">
                  <c:v>0.030099999999999988</c:v>
                </c:pt>
                <c:pt idx="8">
                  <c:v>0.023400000000000018</c:v>
                </c:pt>
                <c:pt idx="9">
                  <c:v>0.033100000000000004</c:v>
                </c:pt>
                <c:pt idx="10">
                  <c:v>0.029399999999999996</c:v>
                </c:pt>
                <c:pt idx="11">
                  <c:v>0.0334</c:v>
                </c:pt>
                <c:pt idx="12">
                  <c:v>0.035199999999999995</c:v>
                </c:pt>
                <c:pt idx="13">
                  <c:v>0.03849999999999999</c:v>
                </c:pt>
                <c:pt idx="14">
                  <c:v>0.030399999999999996</c:v>
                </c:pt>
                <c:pt idx="15">
                  <c:v>0.0364</c:v>
                </c:pt>
                <c:pt idx="16">
                  <c:v>0.036500000000000005</c:v>
                </c:pt>
                <c:pt idx="17">
                  <c:v>0.0377</c:v>
                </c:pt>
                <c:pt idx="18">
                  <c:v>0.04659999999999999</c:v>
                </c:pt>
                <c:pt idx="19">
                  <c:v>0.032200000000000006</c:v>
                </c:pt>
                <c:pt idx="20">
                  <c:v>0.0329</c:v>
                </c:pt>
                <c:pt idx="21">
                  <c:v>0.033699999999999994</c:v>
                </c:pt>
                <c:pt idx="22">
                  <c:v>0.0363</c:v>
                </c:pt>
                <c:pt idx="23">
                  <c:v>0.0436</c:v>
                </c:pt>
                <c:pt idx="24">
                  <c:v>0.0455</c:v>
                </c:pt>
                <c:pt idx="25">
                  <c:v>0.04869999999999999</c:v>
                </c:pt>
                <c:pt idx="26">
                  <c:v>0.0428</c:v>
                </c:pt>
                <c:pt idx="27">
                  <c:v>0.042499999999999996</c:v>
                </c:pt>
                <c:pt idx="28">
                  <c:v>0.038099999999999995</c:v>
                </c:pt>
                <c:pt idx="29">
                  <c:v>0.04200000000000001</c:v>
                </c:pt>
              </c:numCache>
            </c:numRef>
          </c:yVal>
          <c:smooth val="0"/>
        </c:ser>
        <c:axId val="55368411"/>
        <c:axId val="28553652"/>
      </c:scatterChart>
      <c:valAx>
        <c:axId val="55368411"/>
        <c:scaling>
          <c:orientation val="minMax"/>
          <c:max val="0.16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Utility Interest Rates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53652"/>
        <c:crossesAt val="-0.010000000000000005"/>
        <c:crossBetween val="midCat"/>
        <c:dispUnits/>
      </c:valAx>
      <c:valAx>
        <c:axId val="28553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Equity Risk Premiums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684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171450</xdr:rowOff>
    </xdr:from>
    <xdr:to>
      <xdr:col>6</xdr:col>
      <xdr:colOff>762000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66675" y="1228725"/>
        <a:ext cx="7734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showOutlineSymbols="0" zoomScale="75" zoomScaleNormal="75" workbookViewId="0" topLeftCell="A1">
      <selection activeCell="B17" sqref="B17:D17"/>
    </sheetView>
  </sheetViews>
  <sheetFormatPr defaultColWidth="9.77734375" defaultRowHeight="15"/>
  <cols>
    <col min="1" max="1" width="10.10546875" style="0" customWidth="1"/>
    <col min="2" max="2" width="18.21484375" style="0" customWidth="1"/>
    <col min="3" max="6" width="9.77734375" style="0" customWidth="1"/>
    <col min="7" max="7" width="10.10546875" style="0" customWidth="1"/>
  </cols>
  <sheetData>
    <row r="1" spans="1:7" ht="20.25">
      <c r="A1" s="11" t="s">
        <v>53</v>
      </c>
      <c r="B1" s="12"/>
      <c r="C1" s="12"/>
      <c r="D1" s="12"/>
      <c r="E1" s="12"/>
      <c r="F1" s="12"/>
      <c r="G1" s="6"/>
    </row>
    <row r="2" spans="1:6" ht="18">
      <c r="A2" s="21" t="s">
        <v>46</v>
      </c>
      <c r="B2" s="13"/>
      <c r="C2" s="13"/>
      <c r="D2" s="13"/>
      <c r="E2" s="13"/>
      <c r="F2" s="13"/>
    </row>
    <row r="3" spans="1:6" ht="18" customHeight="1">
      <c r="A3" s="42" t="s">
        <v>47</v>
      </c>
      <c r="B3" s="43"/>
      <c r="C3" s="43"/>
      <c r="D3" s="43"/>
      <c r="E3" s="43"/>
      <c r="F3" s="43"/>
    </row>
    <row r="4" spans="1:6" ht="15">
      <c r="A4" s="6"/>
      <c r="B4" s="18" t="s">
        <v>41</v>
      </c>
      <c r="D4" s="18" t="s">
        <v>0</v>
      </c>
      <c r="F4" s="5" t="s">
        <v>1</v>
      </c>
    </row>
    <row r="5" spans="1:6" ht="15">
      <c r="A5" s="6"/>
      <c r="B5" s="18" t="s">
        <v>42</v>
      </c>
      <c r="D5" s="18" t="s">
        <v>43</v>
      </c>
      <c r="F5" s="5" t="s">
        <v>2</v>
      </c>
    </row>
    <row r="6" spans="1:6" ht="15">
      <c r="A6" s="27"/>
      <c r="B6" s="28" t="s">
        <v>20</v>
      </c>
      <c r="C6" s="27"/>
      <c r="D6" s="28" t="s">
        <v>21</v>
      </c>
      <c r="E6" s="29"/>
      <c r="F6" s="30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23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">
        <f aca="true" t="shared" si="1" ref="F24:F29">D24-B24</f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">
        <f t="shared" si="1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">
        <f t="shared" si="1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">
        <f t="shared" si="1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">
        <f t="shared" si="1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">
        <f t="shared" si="1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">
        <f aca="true" t="shared" si="2" ref="F30:F36">D30-B30</f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">
        <f t="shared" si="2"/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 t="shared" si="2"/>
        <v>0.04869999999999999</v>
      </c>
      <c r="G32" s="10"/>
    </row>
    <row r="33" spans="1:7" ht="15">
      <c r="A33" s="36">
        <v>2006</v>
      </c>
      <c r="B33" s="20">
        <v>0.0608</v>
      </c>
      <c r="C33" s="31"/>
      <c r="D33" s="20">
        <v>0.1036</v>
      </c>
      <c r="E33" s="9"/>
      <c r="F33" s="19">
        <f t="shared" si="2"/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 t="shared" si="2"/>
        <v>0.042499999999999996</v>
      </c>
      <c r="G34" s="10"/>
    </row>
    <row r="35" spans="1:7" ht="15">
      <c r="A35" s="36">
        <v>2008</v>
      </c>
      <c r="B35" s="20">
        <v>0.0665</v>
      </c>
      <c r="C35" s="31"/>
      <c r="D35" s="20">
        <v>0.1046</v>
      </c>
      <c r="E35" s="9"/>
      <c r="F35" s="19">
        <f t="shared" si="2"/>
        <v>0.038099999999999995</v>
      </c>
      <c r="G35" s="10"/>
    </row>
    <row r="36" spans="1:7" ht="15">
      <c r="A36" s="36">
        <v>2009</v>
      </c>
      <c r="B36" s="20">
        <v>0.0628</v>
      </c>
      <c r="C36" s="31"/>
      <c r="D36" s="20">
        <v>0.1048</v>
      </c>
      <c r="E36" s="9"/>
      <c r="F36" s="19">
        <f t="shared" si="2"/>
        <v>0.04200000000000001</v>
      </c>
      <c r="G36" s="10"/>
    </row>
    <row r="37" spans="1:7" ht="15">
      <c r="A37" s="26" t="s">
        <v>44</v>
      </c>
      <c r="B37" s="7">
        <f>AVERAGE(B7:B36)</f>
        <v>0.09050000000000001</v>
      </c>
      <c r="D37" s="7">
        <f>AVERAGE(D7:D36)</f>
        <v>0.12275</v>
      </c>
      <c r="F37" s="7">
        <f>AVERAGE(F7:F36)</f>
        <v>0.032249999999999994</v>
      </c>
      <c r="G37" s="9"/>
    </row>
    <row r="38" spans="1:7" ht="15">
      <c r="A38" s="8"/>
      <c r="F38" s="9"/>
      <c r="G38" s="9"/>
    </row>
    <row r="39" ht="15.75">
      <c r="A39" s="2" t="s">
        <v>10</v>
      </c>
    </row>
    <row r="40" spans="1:6" ht="15">
      <c r="A40" s="37" t="s">
        <v>48</v>
      </c>
      <c r="F40" s="31">
        <f>0.05+0.0121</f>
        <v>0.0621</v>
      </c>
    </row>
    <row r="41" spans="1:6" ht="15">
      <c r="A41" s="4" t="s">
        <v>40</v>
      </c>
      <c r="F41" s="1">
        <f>B37</f>
        <v>0.09050000000000001</v>
      </c>
    </row>
    <row r="42" spans="1:6" ht="15">
      <c r="A42" s="4" t="s">
        <v>4</v>
      </c>
      <c r="F42" s="7">
        <f>F40-F41</f>
        <v>-0.02840000000000001</v>
      </c>
    </row>
    <row r="43" spans="1:6" ht="15">
      <c r="A43" s="8"/>
      <c r="F43" s="9"/>
    </row>
    <row r="44" spans="1:6" ht="15">
      <c r="A44" s="4" t="s">
        <v>5</v>
      </c>
      <c r="F44" s="1">
        <f>'Page 3'!B54</f>
        <v>-0.4113312630129611</v>
      </c>
    </row>
    <row r="45" spans="1:6" ht="15">
      <c r="A45" s="4" t="s">
        <v>6</v>
      </c>
      <c r="F45" s="7">
        <f>F44*F42</f>
        <v>0.011681807869568099</v>
      </c>
    </row>
    <row r="46" spans="1:6" ht="15">
      <c r="A46" s="8"/>
      <c r="F46" s="9"/>
    </row>
    <row r="47" spans="1:6" ht="15">
      <c r="A47" s="4" t="s">
        <v>7</v>
      </c>
      <c r="F47" s="9">
        <f>F37</f>
        <v>0.032249999999999994</v>
      </c>
    </row>
    <row r="48" spans="1:6" ht="15">
      <c r="A48" s="4" t="s">
        <v>8</v>
      </c>
      <c r="F48" s="14">
        <f>F45</f>
        <v>0.011681807869568099</v>
      </c>
    </row>
    <row r="49" spans="1:6" ht="15">
      <c r="A49" s="4" t="s">
        <v>9</v>
      </c>
      <c r="F49" s="15">
        <f>F47+F48</f>
        <v>0.043931807869568094</v>
      </c>
    </row>
    <row r="50" ht="15">
      <c r="A50" s="6"/>
    </row>
    <row r="51" spans="1:6" ht="15">
      <c r="A51" s="4" t="str">
        <f>A40</f>
        <v>PROJECTED SINGLE-A UTILITY BOND YIELD*</v>
      </c>
      <c r="F51" s="31">
        <f>F40</f>
        <v>0.0621</v>
      </c>
    </row>
    <row r="52" spans="1:6" ht="16.5" thickBot="1">
      <c r="A52" s="3" t="s">
        <v>45</v>
      </c>
      <c r="B52" s="3"/>
      <c r="C52" s="3"/>
      <c r="D52" s="3"/>
      <c r="E52" s="3"/>
      <c r="F52" s="33">
        <f>F51+F49</f>
        <v>0.10603180786956809</v>
      </c>
    </row>
    <row r="53" spans="1:6" ht="16.5" thickTop="1">
      <c r="A53" s="3"/>
      <c r="B53" s="3"/>
      <c r="C53" s="3"/>
      <c r="D53" s="3"/>
      <c r="E53" s="3"/>
      <c r="F53" s="17"/>
    </row>
    <row r="54" spans="1:6" ht="15.75">
      <c r="A54" s="3"/>
      <c r="B54" s="3"/>
      <c r="C54" s="3"/>
      <c r="D54" s="3"/>
      <c r="E54" s="3"/>
      <c r="F54" s="17"/>
    </row>
    <row r="55" spans="1:6" ht="15.75">
      <c r="A55" s="35" t="s">
        <v>39</v>
      </c>
      <c r="B55" s="3"/>
      <c r="C55" s="3"/>
      <c r="D55" s="3"/>
      <c r="E55" s="3"/>
      <c r="F55" s="17"/>
    </row>
    <row r="56" spans="1:6" ht="15.75">
      <c r="A56" s="34" t="s">
        <v>22</v>
      </c>
      <c r="B56" s="3"/>
      <c r="C56" s="3"/>
      <c r="D56" s="3"/>
      <c r="E56" s="3"/>
      <c r="F56" s="17"/>
    </row>
    <row r="57" ht="15">
      <c r="A57" s="34" t="s">
        <v>54</v>
      </c>
    </row>
    <row r="58" ht="15">
      <c r="A58" s="34" t="s">
        <v>55</v>
      </c>
    </row>
  </sheetData>
  <sheetProtection/>
  <mergeCells count="1">
    <mergeCell ref="A3:F3"/>
  </mergeCells>
  <printOptions/>
  <pageMargins left="1.75" right="0.4" top="1" bottom="0.5" header="0.5" footer="0.5"/>
  <pageSetup fitToHeight="2"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OutlineSymbols="0" view="pageLayout" zoomScaleNormal="75" workbookViewId="0" topLeftCell="A1">
      <selection activeCell="A1" sqref="A1"/>
    </sheetView>
  </sheetViews>
  <sheetFormatPr defaultColWidth="9.77734375" defaultRowHeight="15"/>
  <cols>
    <col min="1" max="1" width="10.10546875" style="0" customWidth="1"/>
    <col min="2" max="2" width="18.21484375" style="0" customWidth="1"/>
    <col min="3" max="6" width="9.77734375" style="0" customWidth="1"/>
    <col min="7" max="7" width="10.10546875" style="0" customWidth="1"/>
  </cols>
  <sheetData>
    <row r="1" spans="1:7" ht="20.25">
      <c r="A1" s="11" t="str">
        <f>'Page 1'!A1</f>
        <v>PacifiCorp</v>
      </c>
      <c r="B1" s="12"/>
      <c r="C1" s="12"/>
      <c r="D1" s="12"/>
      <c r="E1" s="12"/>
      <c r="F1" s="12"/>
      <c r="G1" s="6"/>
    </row>
    <row r="2" spans="1:6" ht="18">
      <c r="A2" s="21" t="s">
        <v>46</v>
      </c>
      <c r="B2" s="13"/>
      <c r="C2" s="13"/>
      <c r="D2" s="13"/>
      <c r="E2" s="13"/>
      <c r="F2" s="13"/>
    </row>
    <row r="3" spans="1:6" ht="18" customHeight="1">
      <c r="A3" s="42" t="s">
        <v>51</v>
      </c>
      <c r="B3" s="42"/>
      <c r="C3" s="42"/>
      <c r="D3" s="42"/>
      <c r="E3" s="42"/>
      <c r="F3" s="42"/>
    </row>
    <row r="4" spans="1:6" ht="15">
      <c r="A4" s="6"/>
      <c r="B4" s="18" t="s">
        <v>41</v>
      </c>
      <c r="D4" s="18" t="s">
        <v>0</v>
      </c>
      <c r="F4" s="18" t="s">
        <v>1</v>
      </c>
    </row>
    <row r="5" spans="1:6" ht="15">
      <c r="A5" s="6"/>
      <c r="B5" s="18" t="s">
        <v>42</v>
      </c>
      <c r="D5" s="18" t="s">
        <v>43</v>
      </c>
      <c r="F5" s="18" t="s">
        <v>2</v>
      </c>
    </row>
    <row r="6" spans="1:6" ht="15">
      <c r="A6" s="27"/>
      <c r="B6" s="28" t="s">
        <v>20</v>
      </c>
      <c r="C6" s="27"/>
      <c r="D6" s="28" t="s">
        <v>21</v>
      </c>
      <c r="E6" s="27"/>
      <c r="F6" s="28" t="s">
        <v>3</v>
      </c>
    </row>
    <row r="7" spans="1:7" ht="15">
      <c r="A7" s="8">
        <v>1980</v>
      </c>
      <c r="B7" s="9">
        <v>0.1315</v>
      </c>
      <c r="C7" s="9"/>
      <c r="D7" s="9">
        <v>0.1423</v>
      </c>
      <c r="E7" s="9"/>
      <c r="F7" s="9">
        <f aca="true" t="shared" si="0" ref="F7:F36">D7-B7</f>
        <v>0.010800000000000004</v>
      </c>
      <c r="G7" s="10"/>
    </row>
    <row r="8" spans="1:7" ht="15">
      <c r="A8" s="8">
        <v>1981</v>
      </c>
      <c r="B8" s="9">
        <v>0.1562</v>
      </c>
      <c r="C8" s="9"/>
      <c r="D8" s="9">
        <v>0.1522</v>
      </c>
      <c r="E8" s="9"/>
      <c r="F8" s="9">
        <f t="shared" si="0"/>
        <v>-0.0040000000000000036</v>
      </c>
      <c r="G8" s="10"/>
    </row>
    <row r="9" spans="1:7" ht="15">
      <c r="A9" s="8">
        <v>1982</v>
      </c>
      <c r="B9" s="9">
        <v>0.1533</v>
      </c>
      <c r="C9" s="9"/>
      <c r="D9" s="9">
        <v>0.1578</v>
      </c>
      <c r="E9" s="9"/>
      <c r="F9" s="9">
        <f t="shared" si="0"/>
        <v>0.004500000000000004</v>
      </c>
      <c r="G9" s="10"/>
    </row>
    <row r="10" spans="1:7" ht="15">
      <c r="A10" s="8">
        <v>1983</v>
      </c>
      <c r="B10" s="9">
        <v>0.1331</v>
      </c>
      <c r="C10" s="9"/>
      <c r="D10" s="9">
        <v>0.1536</v>
      </c>
      <c r="E10" s="9"/>
      <c r="F10" s="9">
        <f t="shared" si="0"/>
        <v>0.02049999999999999</v>
      </c>
      <c r="G10" s="10"/>
    </row>
    <row r="11" spans="1:7" ht="15">
      <c r="A11" s="8">
        <v>1984</v>
      </c>
      <c r="B11" s="9">
        <v>0.1403</v>
      </c>
      <c r="C11" s="9"/>
      <c r="D11" s="9">
        <v>0.1532</v>
      </c>
      <c r="E11" s="9"/>
      <c r="F11" s="9">
        <f t="shared" si="0"/>
        <v>0.012899999999999995</v>
      </c>
      <c r="G11" s="10"/>
    </row>
    <row r="12" spans="1:7" ht="15">
      <c r="A12" s="8">
        <v>1985</v>
      </c>
      <c r="B12" s="9">
        <v>0.1229</v>
      </c>
      <c r="C12" s="9"/>
      <c r="D12" s="9">
        <v>0.152</v>
      </c>
      <c r="E12" s="9"/>
      <c r="F12" s="9">
        <f t="shared" si="0"/>
        <v>0.0291</v>
      </c>
      <c r="G12" s="10"/>
    </row>
    <row r="13" spans="1:7" ht="15">
      <c r="A13" s="8">
        <v>1986</v>
      </c>
      <c r="B13" s="9">
        <v>0.0946</v>
      </c>
      <c r="C13" s="9"/>
      <c r="D13" s="9">
        <v>0.1393</v>
      </c>
      <c r="E13" s="9"/>
      <c r="F13" s="9">
        <f t="shared" si="0"/>
        <v>0.044700000000000004</v>
      </c>
      <c r="G13" s="10"/>
    </row>
    <row r="14" spans="1:7" ht="15">
      <c r="A14" s="8">
        <v>1987</v>
      </c>
      <c r="B14" s="9">
        <v>0.0998</v>
      </c>
      <c r="C14" s="9"/>
      <c r="D14" s="9">
        <v>0.1299</v>
      </c>
      <c r="E14" s="9"/>
      <c r="F14" s="9">
        <f t="shared" si="0"/>
        <v>0.030099999999999988</v>
      </c>
      <c r="G14" s="10"/>
    </row>
    <row r="15" spans="1:7" ht="15">
      <c r="A15" s="8">
        <v>1988</v>
      </c>
      <c r="B15" s="9">
        <v>0.1045</v>
      </c>
      <c r="C15" s="9"/>
      <c r="D15" s="9">
        <v>0.1279</v>
      </c>
      <c r="E15" s="9"/>
      <c r="F15" s="9">
        <f t="shared" si="0"/>
        <v>0.023400000000000018</v>
      </c>
      <c r="G15" s="10"/>
    </row>
    <row r="16" spans="1:7" ht="15">
      <c r="A16" s="8">
        <v>1989</v>
      </c>
      <c r="B16" s="9">
        <v>0.0966</v>
      </c>
      <c r="C16" s="9"/>
      <c r="D16" s="9">
        <v>0.1297</v>
      </c>
      <c r="E16" s="9"/>
      <c r="F16" s="9">
        <f t="shared" si="0"/>
        <v>0.033100000000000004</v>
      </c>
      <c r="G16" s="10"/>
    </row>
    <row r="17" spans="1:7" ht="15">
      <c r="A17" s="8">
        <v>1990</v>
      </c>
      <c r="B17" s="9">
        <v>0.0976</v>
      </c>
      <c r="C17" s="9"/>
      <c r="D17" s="9">
        <v>0.127</v>
      </c>
      <c r="E17" s="9"/>
      <c r="F17" s="9">
        <f t="shared" si="0"/>
        <v>0.029399999999999996</v>
      </c>
      <c r="G17" s="10"/>
    </row>
    <row r="18" spans="1:7" ht="15">
      <c r="A18" s="8">
        <v>1991</v>
      </c>
      <c r="B18" s="9">
        <v>0.0921</v>
      </c>
      <c r="C18" s="9"/>
      <c r="D18" s="9">
        <v>0.1255</v>
      </c>
      <c r="E18" s="9"/>
      <c r="F18" s="9">
        <f t="shared" si="0"/>
        <v>0.0334</v>
      </c>
      <c r="G18" s="10"/>
    </row>
    <row r="19" spans="1:7" ht="15">
      <c r="A19" s="8">
        <v>1992</v>
      </c>
      <c r="B19" s="9">
        <v>0.0857</v>
      </c>
      <c r="C19" s="9"/>
      <c r="D19" s="9">
        <v>0.1209</v>
      </c>
      <c r="E19" s="9"/>
      <c r="F19" s="9">
        <f t="shared" si="0"/>
        <v>0.035199999999999995</v>
      </c>
      <c r="G19" s="10"/>
    </row>
    <row r="20" spans="1:7" ht="15">
      <c r="A20" s="8">
        <v>1993</v>
      </c>
      <c r="B20" s="9">
        <v>0.0756</v>
      </c>
      <c r="C20" s="9"/>
      <c r="D20" s="9">
        <v>0.1141</v>
      </c>
      <c r="E20" s="9"/>
      <c r="F20" s="9">
        <f t="shared" si="0"/>
        <v>0.03849999999999999</v>
      </c>
      <c r="G20" s="10"/>
    </row>
    <row r="21" spans="1:7" ht="15">
      <c r="A21" s="8">
        <v>1994</v>
      </c>
      <c r="B21" s="9">
        <v>0.083</v>
      </c>
      <c r="C21" s="9"/>
      <c r="D21" s="9">
        <v>0.1134</v>
      </c>
      <c r="E21" s="9"/>
      <c r="F21" s="9">
        <f t="shared" si="0"/>
        <v>0.030399999999999996</v>
      </c>
      <c r="G21" s="10"/>
    </row>
    <row r="22" spans="1:7" ht="15">
      <c r="A22" s="8">
        <v>1995</v>
      </c>
      <c r="B22" s="9">
        <v>0.0791</v>
      </c>
      <c r="C22" s="9"/>
      <c r="D22" s="9">
        <v>0.1155</v>
      </c>
      <c r="E22" s="9"/>
      <c r="F22" s="9">
        <f t="shared" si="0"/>
        <v>0.0364</v>
      </c>
      <c r="G22" s="10"/>
    </row>
    <row r="23" spans="1:7" ht="15">
      <c r="A23" s="8">
        <v>1996</v>
      </c>
      <c r="B23" s="19">
        <v>0.0774</v>
      </c>
      <c r="C23" s="9"/>
      <c r="D23" s="19">
        <v>0.1139</v>
      </c>
      <c r="E23" s="9"/>
      <c r="F23" s="19">
        <f t="shared" si="0"/>
        <v>0.036500000000000005</v>
      </c>
      <c r="G23" s="10"/>
    </row>
    <row r="24" spans="1:7" ht="15">
      <c r="A24" s="8">
        <v>1997</v>
      </c>
      <c r="B24" s="19">
        <v>0.0763</v>
      </c>
      <c r="C24" s="9"/>
      <c r="D24" s="19">
        <v>0.114</v>
      </c>
      <c r="E24" s="9"/>
      <c r="F24" s="19">
        <f t="shared" si="0"/>
        <v>0.0377</v>
      </c>
      <c r="G24" s="10"/>
    </row>
    <row r="25" spans="1:7" ht="15">
      <c r="A25" s="8">
        <v>1998</v>
      </c>
      <c r="B25" s="19">
        <v>0.07</v>
      </c>
      <c r="C25" s="9"/>
      <c r="D25" s="19">
        <v>0.1166</v>
      </c>
      <c r="E25" s="9"/>
      <c r="F25" s="19">
        <f t="shared" si="0"/>
        <v>0.04659999999999999</v>
      </c>
      <c r="G25" s="10"/>
    </row>
    <row r="26" spans="1:7" ht="15">
      <c r="A26" s="16">
        <v>1999</v>
      </c>
      <c r="B26" s="19">
        <v>0.0755</v>
      </c>
      <c r="C26" s="9"/>
      <c r="D26" s="19">
        <v>0.1077</v>
      </c>
      <c r="E26" s="9"/>
      <c r="F26" s="19">
        <f t="shared" si="0"/>
        <v>0.032200000000000006</v>
      </c>
      <c r="G26" s="10"/>
    </row>
    <row r="27" spans="1:7" ht="15">
      <c r="A27" s="8">
        <v>2000</v>
      </c>
      <c r="B27" s="19">
        <v>0.0814</v>
      </c>
      <c r="C27" s="9"/>
      <c r="D27" s="19">
        <v>0.1143</v>
      </c>
      <c r="E27" s="9"/>
      <c r="F27" s="19">
        <f t="shared" si="0"/>
        <v>0.0329</v>
      </c>
      <c r="G27" s="10"/>
    </row>
    <row r="28" spans="1:7" ht="15">
      <c r="A28" s="8">
        <v>2001</v>
      </c>
      <c r="B28" s="19">
        <v>0.0772</v>
      </c>
      <c r="C28" s="9"/>
      <c r="D28" s="19">
        <v>0.1109</v>
      </c>
      <c r="E28" s="9"/>
      <c r="F28" s="19">
        <f t="shared" si="0"/>
        <v>0.033699999999999994</v>
      </c>
      <c r="G28" s="10"/>
    </row>
    <row r="29" spans="1:7" ht="15">
      <c r="A29" s="8">
        <v>2002</v>
      </c>
      <c r="B29" s="19">
        <v>0.0753</v>
      </c>
      <c r="C29" s="9"/>
      <c r="D29" s="20">
        <v>0.1116</v>
      </c>
      <c r="E29" s="9"/>
      <c r="F29" s="19">
        <f t="shared" si="0"/>
        <v>0.0363</v>
      </c>
      <c r="G29" s="10"/>
    </row>
    <row r="30" spans="1:7" ht="15">
      <c r="A30" s="16">
        <v>2003</v>
      </c>
      <c r="B30" s="19">
        <v>0.0661</v>
      </c>
      <c r="C30" s="9"/>
      <c r="D30" s="20">
        <v>0.1097</v>
      </c>
      <c r="E30" s="9"/>
      <c r="F30" s="19">
        <f t="shared" si="0"/>
        <v>0.0436</v>
      </c>
      <c r="G30" s="10"/>
    </row>
    <row r="31" spans="1:7" ht="15">
      <c r="A31" s="32">
        <v>2004</v>
      </c>
      <c r="B31" s="19">
        <v>0.062</v>
      </c>
      <c r="C31" s="9"/>
      <c r="D31" s="20">
        <v>0.1075</v>
      </c>
      <c r="E31" s="9"/>
      <c r="F31" s="19">
        <f t="shared" si="0"/>
        <v>0.0455</v>
      </c>
      <c r="G31" s="10"/>
    </row>
    <row r="32" spans="1:7" ht="15">
      <c r="A32" s="16">
        <v>2005</v>
      </c>
      <c r="B32" s="20">
        <v>0.0567</v>
      </c>
      <c r="C32" s="31"/>
      <c r="D32" s="20">
        <v>0.1054</v>
      </c>
      <c r="E32" s="9"/>
      <c r="F32" s="19">
        <f t="shared" si="0"/>
        <v>0.04869999999999999</v>
      </c>
      <c r="G32" s="10"/>
    </row>
    <row r="33" spans="1:7" ht="15">
      <c r="A33" s="36">
        <v>2006</v>
      </c>
      <c r="B33" s="20">
        <v>0.0608</v>
      </c>
      <c r="C33" s="31"/>
      <c r="D33" s="20">
        <v>0.1036</v>
      </c>
      <c r="E33" s="9"/>
      <c r="F33" s="19">
        <f t="shared" si="0"/>
        <v>0.0428</v>
      </c>
      <c r="G33" s="10"/>
    </row>
    <row r="34" spans="1:7" ht="15">
      <c r="A34" s="16">
        <v>2007</v>
      </c>
      <c r="B34" s="20">
        <v>0.0611</v>
      </c>
      <c r="C34" s="31"/>
      <c r="D34" s="20">
        <v>0.1036</v>
      </c>
      <c r="E34" s="9"/>
      <c r="F34" s="19">
        <f t="shared" si="0"/>
        <v>0.042499999999999996</v>
      </c>
      <c r="G34" s="10"/>
    </row>
    <row r="35" spans="1:7" ht="15">
      <c r="A35" s="36">
        <v>2008</v>
      </c>
      <c r="B35" s="20">
        <v>0.0665</v>
      </c>
      <c r="C35" s="31"/>
      <c r="D35" s="20">
        <v>0.1046</v>
      </c>
      <c r="E35" s="9"/>
      <c r="F35" s="19">
        <f t="shared" si="0"/>
        <v>0.038099999999999995</v>
      </c>
      <c r="G35" s="10"/>
    </row>
    <row r="36" spans="1:7" ht="15">
      <c r="A36" s="16">
        <v>2009</v>
      </c>
      <c r="B36" s="20">
        <v>0.0628</v>
      </c>
      <c r="C36" s="31"/>
      <c r="D36" s="20">
        <v>0.1048</v>
      </c>
      <c r="E36" s="9"/>
      <c r="F36" s="19">
        <f t="shared" si="0"/>
        <v>0.04200000000000001</v>
      </c>
      <c r="G36" s="10"/>
    </row>
    <row r="37" spans="1:7" ht="15">
      <c r="A37" s="41" t="s">
        <v>44</v>
      </c>
      <c r="B37" s="7">
        <f>AVERAGE(B7:B36)</f>
        <v>0.09050000000000001</v>
      </c>
      <c r="D37" s="7">
        <f>AVERAGE(D7:D36)</f>
        <v>0.12275</v>
      </c>
      <c r="F37" s="7">
        <f>AVERAGE(F7:F36)</f>
        <v>0.032249999999999994</v>
      </c>
      <c r="G37" s="9"/>
    </row>
    <row r="38" spans="1:7" ht="15">
      <c r="A38" s="8"/>
      <c r="F38" s="9"/>
      <c r="G38" s="9"/>
    </row>
    <row r="39" ht="15.75">
      <c r="A39" s="2" t="s">
        <v>10</v>
      </c>
    </row>
    <row r="40" spans="1:6" ht="15">
      <c r="A40" s="37" t="s">
        <v>50</v>
      </c>
      <c r="F40" s="31">
        <v>0.0583</v>
      </c>
    </row>
    <row r="41" spans="1:6" ht="15">
      <c r="A41" s="37" t="s">
        <v>40</v>
      </c>
      <c r="F41" s="19">
        <f>B37</f>
        <v>0.09050000000000001</v>
      </c>
    </row>
    <row r="42" spans="1:6" ht="15">
      <c r="A42" s="37" t="s">
        <v>4</v>
      </c>
      <c r="F42" s="7">
        <f>F40-F41</f>
        <v>-0.03220000000000001</v>
      </c>
    </row>
    <row r="43" spans="1:6" ht="15">
      <c r="A43" s="8"/>
      <c r="F43" s="9"/>
    </row>
    <row r="44" spans="1:6" ht="15">
      <c r="A44" s="37" t="s">
        <v>5</v>
      </c>
      <c r="F44" s="19">
        <f>'Page 3'!B54</f>
        <v>-0.4113312630129611</v>
      </c>
    </row>
    <row r="45" spans="1:6" ht="15">
      <c r="A45" s="37" t="s">
        <v>6</v>
      </c>
      <c r="F45" s="7">
        <f>F44*F42</f>
        <v>0.013244866669017353</v>
      </c>
    </row>
    <row r="46" spans="1:6" ht="15">
      <c r="A46" s="8"/>
      <c r="F46" s="9"/>
    </row>
    <row r="47" spans="1:6" ht="15">
      <c r="A47" s="37" t="s">
        <v>7</v>
      </c>
      <c r="F47" s="9">
        <f>F37</f>
        <v>0.032249999999999994</v>
      </c>
    </row>
    <row r="48" spans="1:6" ht="15">
      <c r="A48" s="37" t="s">
        <v>8</v>
      </c>
      <c r="F48" s="40">
        <f>F45</f>
        <v>0.013244866669017353</v>
      </c>
    </row>
    <row r="49" spans="1:6" ht="15">
      <c r="A49" s="37" t="s">
        <v>9</v>
      </c>
      <c r="F49" s="39">
        <f>F47+F48</f>
        <v>0.04549486666901735</v>
      </c>
    </row>
    <row r="50" ht="15">
      <c r="A50" s="6"/>
    </row>
    <row r="51" spans="1:6" ht="15">
      <c r="A51" s="37" t="str">
        <f>A40</f>
        <v>CURRENT SINGLE-A UTILITY BOND YIELD*</v>
      </c>
      <c r="F51" s="31">
        <f>F40</f>
        <v>0.0583</v>
      </c>
    </row>
    <row r="52" spans="1:6" ht="16.5" thickBot="1">
      <c r="A52" s="3" t="s">
        <v>45</v>
      </c>
      <c r="B52" s="3"/>
      <c r="C52" s="3"/>
      <c r="D52" s="3"/>
      <c r="E52" s="3"/>
      <c r="F52" s="33">
        <f>F51+F49</f>
        <v>0.10379486666901735</v>
      </c>
    </row>
    <row r="53" spans="1:6" ht="16.5" thickTop="1">
      <c r="A53" s="3"/>
      <c r="B53" s="3"/>
      <c r="C53" s="3"/>
      <c r="D53" s="3"/>
      <c r="E53" s="3"/>
      <c r="F53" s="17"/>
    </row>
    <row r="54" spans="1:6" ht="15.75">
      <c r="A54" s="3"/>
      <c r="B54" s="3"/>
      <c r="C54" s="3"/>
      <c r="D54" s="3"/>
      <c r="E54" s="3"/>
      <c r="F54" s="17"/>
    </row>
    <row r="55" spans="1:6" ht="15.75">
      <c r="A55" s="35" t="s">
        <v>39</v>
      </c>
      <c r="B55" s="3"/>
      <c r="C55" s="3"/>
      <c r="D55" s="3"/>
      <c r="E55" s="3"/>
      <c r="F55" s="17"/>
    </row>
    <row r="56" spans="1:6" ht="15.75">
      <c r="A56" s="34" t="s">
        <v>22</v>
      </c>
      <c r="B56" s="3"/>
      <c r="C56" s="3"/>
      <c r="D56" s="3"/>
      <c r="E56" s="3"/>
      <c r="F56" s="17"/>
    </row>
    <row r="57" ht="15">
      <c r="A57" s="34" t="s">
        <v>49</v>
      </c>
    </row>
    <row r="58" ht="15">
      <c r="A58" s="34" t="s">
        <v>56</v>
      </c>
    </row>
  </sheetData>
  <sheetProtection/>
  <mergeCells count="1">
    <mergeCell ref="A3:F3"/>
  </mergeCells>
  <printOptions/>
  <pageMargins left="1.75" right="0.5" top="1" bottom="0.5" header="0.5" footer="0.5"/>
  <pageSetup fitToHeight="2"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showOutlineSymbols="0" view="pageLayout" zoomScaleNormal="75" workbookViewId="0" topLeftCell="A1">
      <selection activeCell="A1" sqref="A1"/>
    </sheetView>
  </sheetViews>
  <sheetFormatPr defaultColWidth="9.77734375" defaultRowHeight="15"/>
  <cols>
    <col min="1" max="1" width="18.4453125" style="0" bestFit="1" customWidth="1"/>
    <col min="2" max="2" width="12.4453125" style="0" bestFit="1" customWidth="1"/>
    <col min="3" max="3" width="13.3359375" style="0" bestFit="1" customWidth="1"/>
    <col min="4" max="4" width="12.4453125" style="0" bestFit="1" customWidth="1"/>
    <col min="5" max="5" width="12.21484375" style="0" bestFit="1" customWidth="1"/>
    <col min="6" max="6" width="13.21484375" style="0" bestFit="1" customWidth="1"/>
    <col min="7" max="9" width="12.4453125" style="0" bestFit="1" customWidth="1"/>
  </cols>
  <sheetData>
    <row r="1" spans="1:7" ht="20.25">
      <c r="A1" s="11" t="str">
        <f>'Page 2'!A1</f>
        <v>PacifiCorp</v>
      </c>
      <c r="B1" s="11"/>
      <c r="C1" s="11"/>
      <c r="D1" s="11"/>
      <c r="E1" s="11"/>
      <c r="F1" s="11"/>
      <c r="G1" s="11"/>
    </row>
    <row r="2" spans="1:7" ht="18">
      <c r="A2" s="21" t="str">
        <f>'Page 2'!A2</f>
        <v>Risk Premium Analysis</v>
      </c>
      <c r="B2" s="21"/>
      <c r="C2" s="21"/>
      <c r="D2" s="21"/>
      <c r="E2" s="21"/>
      <c r="F2" s="21"/>
      <c r="G2" s="21"/>
    </row>
    <row r="3" spans="1:7" ht="15">
      <c r="A3" s="44" t="s">
        <v>52</v>
      </c>
      <c r="B3" s="44"/>
      <c r="C3" s="44"/>
      <c r="D3" s="44"/>
      <c r="E3" s="44"/>
      <c r="F3" s="44"/>
      <c r="G3" s="44"/>
    </row>
    <row r="4" spans="1:7" ht="15">
      <c r="A4" s="38"/>
      <c r="B4" s="38"/>
      <c r="C4" s="38"/>
      <c r="D4" s="38"/>
      <c r="E4" s="38"/>
      <c r="F4" s="38"/>
      <c r="G4" s="38"/>
    </row>
    <row r="5" spans="1:7" ht="15">
      <c r="A5" s="38"/>
      <c r="B5" s="38"/>
      <c r="C5" s="38"/>
      <c r="D5" s="38"/>
      <c r="E5" s="38"/>
      <c r="F5" s="38"/>
      <c r="G5" s="38"/>
    </row>
    <row r="37" ht="15">
      <c r="A37" t="s">
        <v>11</v>
      </c>
    </row>
    <row r="38" ht="15.75" thickBot="1"/>
    <row r="39" spans="1:2" ht="15">
      <c r="A39" s="25" t="s">
        <v>12</v>
      </c>
      <c r="B39" s="25"/>
    </row>
    <row r="40" spans="1:2" ht="15">
      <c r="A40" s="22" t="s">
        <v>23</v>
      </c>
      <c r="B40" s="22">
        <v>0.9272425519796095</v>
      </c>
    </row>
    <row r="41" spans="1:2" ht="15">
      <c r="A41" s="22" t="s">
        <v>13</v>
      </c>
      <c r="B41" s="22">
        <v>0.8597787502016588</v>
      </c>
    </row>
    <row r="42" spans="1:2" ht="15">
      <c r="A42" s="22" t="s">
        <v>14</v>
      </c>
      <c r="B42" s="22">
        <v>0.8547708484231465</v>
      </c>
    </row>
    <row r="43" spans="1:2" ht="15">
      <c r="A43" s="22" t="s">
        <v>15</v>
      </c>
      <c r="B43" s="22">
        <v>0.004787299532900554</v>
      </c>
    </row>
    <row r="44" spans="1:2" ht="15.75" thickBot="1">
      <c r="A44" s="23" t="s">
        <v>16</v>
      </c>
      <c r="B44" s="23">
        <v>30</v>
      </c>
    </row>
    <row r="46" ht="15.75" thickBot="1">
      <c r="A46" t="s">
        <v>24</v>
      </c>
    </row>
    <row r="47" spans="1:6" ht="15">
      <c r="A47" s="24"/>
      <c r="B47" s="24" t="s">
        <v>28</v>
      </c>
      <c r="C47" s="24" t="s">
        <v>29</v>
      </c>
      <c r="D47" s="24" t="s">
        <v>30</v>
      </c>
      <c r="E47" s="24" t="s">
        <v>31</v>
      </c>
      <c r="F47" s="24" t="s">
        <v>32</v>
      </c>
    </row>
    <row r="48" spans="1:6" ht="15">
      <c r="A48" s="22" t="s">
        <v>25</v>
      </c>
      <c r="B48" s="22">
        <v>1</v>
      </c>
      <c r="C48" s="22">
        <v>0.003934704369104125</v>
      </c>
      <c r="D48" s="22">
        <v>0.003934704369104125</v>
      </c>
      <c r="E48" s="22">
        <v>171.68442757619198</v>
      </c>
      <c r="F48" s="22">
        <v>1.8211788522459163E-13</v>
      </c>
    </row>
    <row r="49" spans="1:6" ht="15">
      <c r="A49" s="22" t="s">
        <v>26</v>
      </c>
      <c r="B49" s="22">
        <v>28</v>
      </c>
      <c r="C49" s="22">
        <v>0.000641710630895876</v>
      </c>
      <c r="D49" s="22">
        <v>2.2918236817709858E-05</v>
      </c>
      <c r="E49" s="22"/>
      <c r="F49" s="22"/>
    </row>
    <row r="50" spans="1:6" ht="15.75" thickBot="1">
      <c r="A50" s="23" t="s">
        <v>27</v>
      </c>
      <c r="B50" s="23">
        <v>29</v>
      </c>
      <c r="C50" s="23">
        <v>0.004576415</v>
      </c>
      <c r="D50" s="23"/>
      <c r="E50" s="23"/>
      <c r="F50" s="23"/>
    </row>
    <row r="51" ht="15.75" thickBot="1"/>
    <row r="52" spans="1:9" ht="15">
      <c r="A52" s="24"/>
      <c r="B52" s="24" t="s">
        <v>18</v>
      </c>
      <c r="C52" s="24" t="s">
        <v>15</v>
      </c>
      <c r="D52" s="24" t="s">
        <v>19</v>
      </c>
      <c r="E52" s="24" t="s">
        <v>33</v>
      </c>
      <c r="F52" s="24" t="s">
        <v>34</v>
      </c>
      <c r="G52" s="24" t="s">
        <v>35</v>
      </c>
      <c r="H52" s="24" t="s">
        <v>36</v>
      </c>
      <c r="I52" s="24" t="s">
        <v>37</v>
      </c>
    </row>
    <row r="53" spans="1:9" ht="15">
      <c r="A53" s="22" t="s">
        <v>17</v>
      </c>
      <c r="B53" s="22">
        <v>0.06947547930267298</v>
      </c>
      <c r="C53" s="22">
        <v>0.002972432756373929</v>
      </c>
      <c r="D53" s="22">
        <v>23.373271995369247</v>
      </c>
      <c r="E53" s="22">
        <v>6.557882026372633E-20</v>
      </c>
      <c r="F53" s="22">
        <v>0.06338672689665961</v>
      </c>
      <c r="G53" s="22">
        <v>0.07556423170868634</v>
      </c>
      <c r="H53" s="22">
        <v>0.06338672689665961</v>
      </c>
      <c r="I53" s="22">
        <v>0.07556423170868634</v>
      </c>
    </row>
    <row r="54" spans="1:9" ht="15.75" thickBot="1">
      <c r="A54" s="23" t="s">
        <v>38</v>
      </c>
      <c r="B54" s="23">
        <v>-0.4113312630129611</v>
      </c>
      <c r="C54" s="23">
        <v>0.03139252629384907</v>
      </c>
      <c r="D54" s="23">
        <v>-13.102840439240335</v>
      </c>
      <c r="E54" s="23">
        <v>1.8211788522459295E-13</v>
      </c>
      <c r="F54" s="23">
        <v>-0.4756359372205232</v>
      </c>
      <c r="G54" s="23">
        <v>-0.34702658880539894</v>
      </c>
      <c r="H54" s="23">
        <v>-0.4756359372205232</v>
      </c>
      <c r="I54" s="23">
        <v>-0.34702658880539894</v>
      </c>
    </row>
  </sheetData>
  <sheetProtection/>
  <mergeCells count="1">
    <mergeCell ref="A3:G3"/>
  </mergeCells>
  <printOptions/>
  <pageMargins left="1.25" right="0.5" top="1.25" bottom="0.5" header="0.5" footer="0.5"/>
  <pageSetup fitToHeight="2" fitToWidth="1" horizontalDpi="300" verticalDpi="3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FINANCO, Inc.</dc:creator>
  <cp:keywords/>
  <dc:description/>
  <cp:lastModifiedBy>P20165</cp:lastModifiedBy>
  <cp:lastPrinted>2010-04-29T21:38:22Z</cp:lastPrinted>
  <dcterms:created xsi:type="dcterms:W3CDTF">1997-09-16T21:43:49Z</dcterms:created>
  <dcterms:modified xsi:type="dcterms:W3CDTF">2010-04-29T21:38:51Z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ocumentSetType">
    <vt:lpwstr>Testimony</vt:lpwstr>
  </property>
  <property fmtid="{D5CDD505-2E9C-101B-9397-08002B2CF9AE}" pid="4" name="IsHighlyConfidential">
    <vt:lpwstr>0</vt:lpwstr>
  </property>
  <property fmtid="{D5CDD505-2E9C-101B-9397-08002B2CF9AE}" pid="5" name="DocketNumber">
    <vt:lpwstr>100749</vt:lpwstr>
  </property>
  <property fmtid="{D5CDD505-2E9C-101B-9397-08002B2CF9AE}" pid="6" name="IsConfidential">
    <vt:lpwstr>0</vt:lpwstr>
  </property>
  <property fmtid="{D5CDD505-2E9C-101B-9397-08002B2CF9AE}" pid="7" name="Date1">
    <vt:lpwstr>2010-05-04T00:00:00Z</vt:lpwstr>
  </property>
  <property fmtid="{D5CDD505-2E9C-101B-9397-08002B2CF9AE}" pid="8" name="CaseType">
    <vt:lpwstr>Tariff Revision</vt:lpwstr>
  </property>
  <property fmtid="{D5CDD505-2E9C-101B-9397-08002B2CF9AE}" pid="9" name="OpenedDate">
    <vt:lpwstr>2010-05-04T00:00:00Z</vt:lpwstr>
  </property>
  <property fmtid="{D5CDD505-2E9C-101B-9397-08002B2CF9AE}" pid="10" name="Prefix">
    <vt:lpwstr>UE</vt:lpwstr>
  </property>
  <property fmtid="{D5CDD505-2E9C-101B-9397-08002B2CF9AE}" pid="11" name="CaseCompanyNames">
    <vt:lpwstr>Pacific Power &amp; Light Company</vt:lpwstr>
  </property>
  <property fmtid="{D5CDD505-2E9C-101B-9397-08002B2CF9AE}" pid="12" name="IndustryCode">
    <vt:lpwstr>140</vt:lpwstr>
  </property>
  <property fmtid="{D5CDD505-2E9C-101B-9397-08002B2CF9AE}" pid="13" name="CaseStatus">
    <vt:lpwstr>Closed</vt:lpwstr>
  </property>
  <property fmtid="{D5CDD505-2E9C-101B-9397-08002B2CF9AE}" pid="14" name="_docset_NoMedatataSyncRequired">
    <vt:lpwstr>False</vt:lpwstr>
  </property>
  <property fmtid="{D5CDD505-2E9C-101B-9397-08002B2CF9AE}" pid="15" name="Nickname">
    <vt:lpwstr/>
  </property>
  <property fmtid="{D5CDD505-2E9C-101B-9397-08002B2CF9AE}" pid="16" name="Process">
    <vt:lpwstr/>
  </property>
  <property fmtid="{D5CDD505-2E9C-101B-9397-08002B2CF9AE}" pid="17" name="Visibility">
    <vt:lpwstr/>
  </property>
  <property fmtid="{D5CDD505-2E9C-101B-9397-08002B2CF9AE}" pid="18" name="DocumentGroup">
    <vt:lpwstr/>
  </property>
</Properties>
</file>