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9696" windowHeight="6348" activeTab="0"/>
  </bookViews>
  <sheets>
    <sheet name="Vz_5zones" sheetId="1" r:id="rId1"/>
    <sheet name="Qw_5zones" sheetId="2" r:id="rId2"/>
  </sheets>
  <definedNames/>
  <calcPr calcMode="manual" fullCalcOnLoad="1"/>
</workbook>
</file>

<file path=xl/sharedStrings.xml><?xml version="1.0" encoding="utf-8"?>
<sst xmlns="http://schemas.openxmlformats.org/spreadsheetml/2006/main" count="243" uniqueCount="235">
  <si>
    <t>Optimal</t>
  </si>
  <si>
    <t>WC Zone</t>
  </si>
  <si>
    <t># of WCs</t>
  </si>
  <si>
    <t>Zone 1</t>
  </si>
  <si>
    <t>Zone 2</t>
  </si>
  <si>
    <t>Zone 3</t>
  </si>
  <si>
    <t>Zone 4</t>
  </si>
  <si>
    <t>Zone 5</t>
  </si>
  <si>
    <t>STTLWA06</t>
  </si>
  <si>
    <t>STTLWAPA</t>
  </si>
  <si>
    <t>PTTWWA_C</t>
  </si>
  <si>
    <t>OLYMWAEV</t>
  </si>
  <si>
    <t>CLELWA01</t>
  </si>
  <si>
    <t>SEQMWA_C</t>
  </si>
  <si>
    <t>KENTWAOB</t>
  </si>
  <si>
    <t>BLHMWA01</t>
  </si>
  <si>
    <t>BTLGWA01</t>
  </si>
  <si>
    <t>SHTNWA_F</t>
  </si>
  <si>
    <t>STTLWACA</t>
  </si>
  <si>
    <t>FDWYWA01</t>
  </si>
  <si>
    <t>TACMWAWA</t>
  </si>
  <si>
    <t>ENMCWA01</t>
  </si>
  <si>
    <t>OCSHWA01</t>
  </si>
  <si>
    <t>LACYWA_C</t>
  </si>
  <si>
    <t>KENTWA01</t>
  </si>
  <si>
    <t>SMNRWA01</t>
  </si>
  <si>
    <t>EPHRWA01</t>
  </si>
  <si>
    <t>CHHLWA_F</t>
  </si>
  <si>
    <t>STTLWAEL</t>
  </si>
  <si>
    <t>TACMWAWV</t>
  </si>
  <si>
    <t>MSLKWA_C</t>
  </si>
  <si>
    <t>YAKMWAW_F</t>
  </si>
  <si>
    <t>CLVLWA01</t>
  </si>
  <si>
    <t>SHTNWA_C</t>
  </si>
  <si>
    <t>DESMWA01</t>
  </si>
  <si>
    <t>SPKNWAWA</t>
  </si>
  <si>
    <t>CENLWA_F</t>
  </si>
  <si>
    <t>ROCHWA01</t>
  </si>
  <si>
    <t>STTLWAWE</t>
  </si>
  <si>
    <t>STTLWACH</t>
  </si>
  <si>
    <t>TACMWAFA</t>
  </si>
  <si>
    <t>LGVWWA_F</t>
  </si>
  <si>
    <t>CRSBWA01</t>
  </si>
  <si>
    <t>YAKMWAW_C</t>
  </si>
  <si>
    <t>LGVWWA_C</t>
  </si>
  <si>
    <t>SPKNWA01</t>
  </si>
  <si>
    <t>SPKNWACH</t>
  </si>
  <si>
    <t>ROY WA01</t>
  </si>
  <si>
    <t>STTLWASU</t>
  </si>
  <si>
    <t>ORCHWA01</t>
  </si>
  <si>
    <t>KENTWAME</t>
  </si>
  <si>
    <t>OLYMWA_F</t>
  </si>
  <si>
    <t>NPVNWA01</t>
  </si>
  <si>
    <t>YAKMWA_C</t>
  </si>
  <si>
    <t>MRISWA01</t>
  </si>
  <si>
    <t>BNISWA01</t>
  </si>
  <si>
    <t>SEQMWA_F</t>
  </si>
  <si>
    <t>MSLKWA_F</t>
  </si>
  <si>
    <t>OLYMWA_C</t>
  </si>
  <si>
    <t>TACMWALO</t>
  </si>
  <si>
    <t>SLDLWASI</t>
  </si>
  <si>
    <t>PTTWWA_F</t>
  </si>
  <si>
    <t>PASCWA_F</t>
  </si>
  <si>
    <t>STTLWA05</t>
  </si>
  <si>
    <t>VANCWA01</t>
  </si>
  <si>
    <t>SPKNWAWH</t>
  </si>
  <si>
    <t>BLFRWA01</t>
  </si>
  <si>
    <t>OTHEWA01</t>
  </si>
  <si>
    <t>STTLWA03</t>
  </si>
  <si>
    <t>RNTNWA01</t>
  </si>
  <si>
    <t>GRHMWAGR</t>
  </si>
  <si>
    <t>PTANWA_F</t>
  </si>
  <si>
    <t>WNLCWA01</t>
  </si>
  <si>
    <t>BMTNWA01</t>
  </si>
  <si>
    <t>STTLWADU</t>
  </si>
  <si>
    <t>LACYWA_F</t>
  </si>
  <si>
    <t>BCKLWA01</t>
  </si>
  <si>
    <t>CSRKWA01</t>
  </si>
  <si>
    <t>AUBNWA01</t>
  </si>
  <si>
    <t>WLWLWA_C</t>
  </si>
  <si>
    <t>PTORWAFE</t>
  </si>
  <si>
    <t>LBLKWA01</t>
  </si>
  <si>
    <t>WLWLWA_F</t>
  </si>
  <si>
    <t>BLLVWASH</t>
  </si>
  <si>
    <t>STTLWA04</t>
  </si>
  <si>
    <t>MPVYWAMV</t>
  </si>
  <si>
    <t>SNYSWA01</t>
  </si>
  <si>
    <t>DRPKWA01</t>
  </si>
  <si>
    <t>CHHLWA_C</t>
  </si>
  <si>
    <t>TACMWASY</t>
  </si>
  <si>
    <t>COLBWA01</t>
  </si>
  <si>
    <t>BDMDWA01</t>
  </si>
  <si>
    <t>OMAKWA01</t>
  </si>
  <si>
    <t>TACMWAFL</t>
  </si>
  <si>
    <t>PYLPWA01</t>
  </si>
  <si>
    <t>SPKNWAMO</t>
  </si>
  <si>
    <t>YAKMWA_F</t>
  </si>
  <si>
    <t>ORVLWA01</t>
  </si>
  <si>
    <t>STTLWALA</t>
  </si>
  <si>
    <t>TACMWAGF</t>
  </si>
  <si>
    <t>RDFDWA01</t>
  </si>
  <si>
    <t>GRBLWA01</t>
  </si>
  <si>
    <t>TACMWAJU</t>
  </si>
  <si>
    <t>NWLKWA01</t>
  </si>
  <si>
    <t>HDPTWA01</t>
  </si>
  <si>
    <t>PTANWA_C</t>
  </si>
  <si>
    <t>BLHMWALU</t>
  </si>
  <si>
    <t>LNLKWA01</t>
  </si>
  <si>
    <t>SPKNWAFA</t>
  </si>
  <si>
    <t>MSLKWAAB</t>
  </si>
  <si>
    <t>ABRDWA_F</t>
  </si>
  <si>
    <t>BLLVWAGL</t>
  </si>
  <si>
    <t>PTLWWA01</t>
  </si>
  <si>
    <t>CLDMWA01</t>
  </si>
  <si>
    <t>ABRDWA_C</t>
  </si>
  <si>
    <t>CLFXWA01</t>
  </si>
  <si>
    <t>SPKNWAHD</t>
  </si>
  <si>
    <t>ELK WA01</t>
  </si>
  <si>
    <t>ISQHWAEX</t>
  </si>
  <si>
    <t>DYTNWA01</t>
  </si>
  <si>
    <t>PASCWA_C</t>
  </si>
  <si>
    <t>WTBGWA01</t>
  </si>
  <si>
    <t>CENLWA_C</t>
  </si>
  <si>
    <t>WRDNWA01</t>
  </si>
  <si>
    <t>SPKNWAKY</t>
  </si>
  <si>
    <t>ESTNWA01</t>
  </si>
  <si>
    <t>TACMWALE</t>
  </si>
  <si>
    <t>JOYCWA01</t>
  </si>
  <si>
    <t>VANCWANO</t>
  </si>
  <si>
    <t>SPDLWA01</t>
  </si>
  <si>
    <t>CRMTWA01</t>
  </si>
  <si>
    <t>PTRSWA01</t>
  </si>
  <si>
    <t>NPRTWA01</t>
  </si>
  <si>
    <t>PMRYWA01</t>
  </si>
  <si>
    <t>EVRTWAXF</t>
  </si>
  <si>
    <t>SNHSWAXX</t>
  </si>
  <si>
    <t>MPFLWAXA</t>
  </si>
  <si>
    <t>JUNTWAXA</t>
  </si>
  <si>
    <t>EWNCWAXA</t>
  </si>
  <si>
    <t>CSTRWAXA</t>
  </si>
  <si>
    <t>RDMDWAXA</t>
  </si>
  <si>
    <t>LKGWWAXA</t>
  </si>
  <si>
    <t>EVSNWAXX</t>
  </si>
  <si>
    <t>EVRTWAXC</t>
  </si>
  <si>
    <t>ARTNWAXX</t>
  </si>
  <si>
    <t>CNWYWAXX</t>
  </si>
  <si>
    <t>HLLKWAXX</t>
  </si>
  <si>
    <t>CMISWAXA</t>
  </si>
  <si>
    <t>LKWNWAXA</t>
  </si>
  <si>
    <t>RCBHWAXX</t>
  </si>
  <si>
    <t>CLVWWAXA</t>
  </si>
  <si>
    <t>NCHSWAXX</t>
  </si>
  <si>
    <t>MRWYWAXA</t>
  </si>
  <si>
    <t>FNDLWAXA</t>
  </si>
  <si>
    <t>ALGRWAXX</t>
  </si>
  <si>
    <t>SLLKWAXA</t>
  </si>
  <si>
    <t>LYNDWAXX</t>
  </si>
  <si>
    <t>SOLKWAXX</t>
  </si>
  <si>
    <t>KRLDWAXX</t>
  </si>
  <si>
    <t>STWDWAXX</t>
  </si>
  <si>
    <t>GRLDWAXX</t>
  </si>
  <si>
    <t>WSPTWAXA</t>
  </si>
  <si>
    <t>QNCYWAXX</t>
  </si>
  <si>
    <t>BRBAWAXA</t>
  </si>
  <si>
    <t>SUMSWAXX</t>
  </si>
  <si>
    <t>WSHGWAXA</t>
  </si>
  <si>
    <t>MNSNWAXA</t>
  </si>
  <si>
    <t>BLANWAXB</t>
  </si>
  <si>
    <t>CNCRWAXX</t>
  </si>
  <si>
    <t>RCLDWAXA</t>
  </si>
  <si>
    <t>CPVLWAXX</t>
  </si>
  <si>
    <t>HMTNWAXA</t>
  </si>
  <si>
    <t>MTVRWAXX</t>
  </si>
  <si>
    <t>LACNWAXX</t>
  </si>
  <si>
    <t>BRWSWAXA</t>
  </si>
  <si>
    <t>KNWCWAXA</t>
  </si>
  <si>
    <t>SULTWAXX</t>
  </si>
  <si>
    <t>BGLKWAXX</t>
  </si>
  <si>
    <t>RCLDWAXB</t>
  </si>
  <si>
    <t>WDLDWAXA</t>
  </si>
  <si>
    <t>EDSNWAXX</t>
  </si>
  <si>
    <t>BOTHWAXB</t>
  </si>
  <si>
    <t>CHLNWAXX</t>
  </si>
  <si>
    <t>NWPTWAXX</t>
  </si>
  <si>
    <t>MYVIWAXX</t>
  </si>
  <si>
    <t>LVWOWAXX</t>
  </si>
  <si>
    <t>ACMEWAXA</t>
  </si>
  <si>
    <t>KNWCWAXC</t>
  </si>
  <si>
    <t>LARLWAXX</t>
  </si>
  <si>
    <t>DMNGWAXA</t>
  </si>
  <si>
    <t>CAMSWAXX</t>
  </si>
  <si>
    <t>CSHRWAXX</t>
  </si>
  <si>
    <t>DRTNWAXX</t>
  </si>
  <si>
    <t>WNTCWAXX</t>
  </si>
  <si>
    <t>GRFLWAXX</t>
  </si>
  <si>
    <t>WSRVWAXA</t>
  </si>
  <si>
    <t>BNCYWAXX</t>
  </si>
  <si>
    <t>NILEWAXX</t>
  </si>
  <si>
    <t>BRPTWAXX</t>
  </si>
  <si>
    <t>PALSWAXX</t>
  </si>
  <si>
    <t>TEKOWAXX</t>
  </si>
  <si>
    <t>RCFRWAXB</t>
  </si>
  <si>
    <t>ANCRWAXX</t>
  </si>
  <si>
    <t>RPBLWAXA</t>
  </si>
  <si>
    <t>BURLWAXX</t>
  </si>
  <si>
    <t>GERGWAXX</t>
  </si>
  <si>
    <t>OKHRWAXX</t>
  </si>
  <si>
    <t>FRFDWAXA</t>
  </si>
  <si>
    <t>LKSTWAXA</t>
  </si>
  <si>
    <t>ENTTWAXX</t>
  </si>
  <si>
    <t>WRLDWAXA</t>
  </si>
  <si>
    <t>GRFDWAXX</t>
  </si>
  <si>
    <t>MONRWAXX</t>
  </si>
  <si>
    <t>TNSKWAXA</t>
  </si>
  <si>
    <t>KNWCWAXB</t>
  </si>
  <si>
    <t>LATHWAXA</t>
  </si>
  <si>
    <t>PLMNWAXX</t>
  </si>
  <si>
    <t>OKDLWAXX</t>
  </si>
  <si>
    <t>SMSHWAXA</t>
  </si>
  <si>
    <t>ROSLWAXA</t>
  </si>
  <si>
    <t>SWLYWAXX</t>
  </si>
  <si>
    <t>WTVLWAXA</t>
  </si>
  <si>
    <t>DVLLWAXX</t>
  </si>
  <si>
    <t>FRTNWAXX</t>
  </si>
  <si>
    <t>SKYKWAXX</t>
  </si>
  <si>
    <t>MLDNWAXA</t>
  </si>
  <si>
    <t>CRLWWAXA</t>
  </si>
  <si>
    <t>MLSNWAXA</t>
  </si>
  <si>
    <t>MNFDWAXX</t>
  </si>
  <si>
    <t>LOMSWAXA</t>
  </si>
  <si>
    <t>MRBLWAXX</t>
  </si>
  <si>
    <t>THTNWAXA</t>
  </si>
  <si>
    <t>STPSWAXA</t>
  </si>
  <si>
    <t>QWEST WIRECENTER COST AND ZONE ASSIGNMENT</t>
  </si>
  <si>
    <t>VERIZON WIRECENTER COST AND ZONE ASSIGNMENT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</si>
</sst>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0"/>
    <numFmt numFmtId="166" formatCode="0.00000000"/>
    <numFmt numFmtId="167" formatCode="0.0000000000"/>
    <numFmt numFmtId="168" formatCode="_(&quot;$&quot;* #,##0.000_);_(&quot;$&quot;* \(#,##0.000\);_(&quot;$&quot;* &quot;-&quot;??_);_(@_)"/>
    <numFmt numFmtId="169" formatCode="_(* #,##0.0_);_(* \(#,##0.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15" applyNumberForma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Alignment="1">
      <alignment/>
    </xf>
    <xf numFmtId="164" fontId="0" fillId="0" borderId="0" xfId="15" applyNumberFormat="1" applyFont="1" applyFill="1" applyAlignment="1">
      <alignment/>
    </xf>
    <xf numFmtId="44" fontId="0" fillId="0" borderId="0" xfId="17" applyFont="1" applyFill="1" applyAlignment="1">
      <alignment/>
    </xf>
    <xf numFmtId="164" fontId="0" fillId="0" borderId="0" xfId="15" applyNumberFormat="1" applyFont="1" applyAlignment="1">
      <alignment/>
    </xf>
    <xf numFmtId="44" fontId="0" fillId="0" borderId="0" xfId="17" applyFont="1" applyAlignment="1">
      <alignment/>
    </xf>
    <xf numFmtId="44" fontId="0" fillId="0" borderId="0" xfId="17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workbookViewId="0" topLeftCell="A28">
      <selection activeCell="F7" sqref="F7"/>
    </sheetView>
  </sheetViews>
  <sheetFormatPr defaultColWidth="9.140625" defaultRowHeight="12.75"/>
  <cols>
    <col min="1" max="1" width="12.00390625" style="0" customWidth="1"/>
    <col min="4" max="4" width="2.28125" style="0" customWidth="1"/>
    <col min="5" max="5" width="6.7109375" style="0" customWidth="1"/>
    <col min="6" max="6" width="12.421875" style="0" customWidth="1"/>
    <col min="8" max="8" width="7.421875" style="0" customWidth="1"/>
    <col min="9" max="9" width="1.421875" style="0" customWidth="1"/>
    <col min="10" max="10" width="7.28125" style="0" customWidth="1"/>
    <col min="11" max="11" width="12.00390625" style="0" customWidth="1"/>
    <col min="12" max="12" width="7.57421875" style="0" customWidth="1"/>
    <col min="13" max="13" width="8.7109375" style="0" customWidth="1"/>
    <col min="14" max="14" width="2.57421875" style="0" customWidth="1"/>
    <col min="15" max="15" width="5.7109375" style="0" customWidth="1"/>
    <col min="16" max="16" width="12.00390625" style="0" customWidth="1"/>
    <col min="17" max="17" width="7.00390625" style="0" customWidth="1"/>
  </cols>
  <sheetData>
    <row r="1" ht="13.5" thickBot="1">
      <c r="B1" s="1" t="s">
        <v>0</v>
      </c>
    </row>
    <row r="2" spans="1:2" ht="13.5" thickBot="1">
      <c r="A2" s="2" t="s">
        <v>1</v>
      </c>
      <c r="B2" s="3" t="s">
        <v>2</v>
      </c>
    </row>
    <row r="3" spans="1:2" ht="12.75">
      <c r="A3" s="4">
        <v>1</v>
      </c>
      <c r="B3" s="5">
        <v>9</v>
      </c>
    </row>
    <row r="4" spans="1:2" ht="12.75">
      <c r="A4" s="6">
        <v>2</v>
      </c>
      <c r="B4" s="7">
        <v>9</v>
      </c>
    </row>
    <row r="5" spans="1:6" ht="12.75">
      <c r="A5" s="6">
        <v>3</v>
      </c>
      <c r="B5" s="7">
        <v>11</v>
      </c>
      <c r="F5" s="11" t="s">
        <v>234</v>
      </c>
    </row>
    <row r="6" spans="1:2" ht="12.75">
      <c r="A6" s="6">
        <v>4</v>
      </c>
      <c r="B6" s="7">
        <v>23</v>
      </c>
    </row>
    <row r="7" spans="1:2" ht="13.5" thickBot="1">
      <c r="A7" s="8">
        <v>5</v>
      </c>
      <c r="B7" s="9">
        <v>47</v>
      </c>
    </row>
    <row r="9" spans="1:11" ht="12.75">
      <c r="A9" s="10" t="s">
        <v>3</v>
      </c>
      <c r="F9" s="11" t="s">
        <v>6</v>
      </c>
      <c r="K9" s="11" t="s">
        <v>7</v>
      </c>
    </row>
    <row r="10" spans="1:14" ht="12.75">
      <c r="A10" s="14" t="s">
        <v>134</v>
      </c>
      <c r="B10" s="15">
        <v>30193</v>
      </c>
      <c r="C10" s="12">
        <v>10.467277181738142</v>
      </c>
      <c r="D10" s="13">
        <f aca="true" t="shared" si="0" ref="D10:D18">C10*B10</f>
        <v>316038.49994821975</v>
      </c>
      <c r="F10" s="14" t="s">
        <v>135</v>
      </c>
      <c r="G10" s="15">
        <v>10703</v>
      </c>
      <c r="H10" s="12">
        <v>18.464429006734708</v>
      </c>
      <c r="I10" s="13">
        <f aca="true" t="shared" si="1" ref="I10:I32">H10*G10</f>
        <v>197624.7836590816</v>
      </c>
      <c r="K10" s="14" t="s">
        <v>136</v>
      </c>
      <c r="L10" s="15">
        <v>1757</v>
      </c>
      <c r="M10" s="12">
        <v>30.39233170135159</v>
      </c>
      <c r="N10" s="13">
        <f aca="true" t="shared" si="2" ref="N10:N56">M10*L10</f>
        <v>53399.32679927474</v>
      </c>
    </row>
    <row r="11" spans="1:14" ht="12.75">
      <c r="A11" s="14" t="s">
        <v>137</v>
      </c>
      <c r="B11" s="15">
        <v>27157</v>
      </c>
      <c r="C11" s="12">
        <v>10.875249575331377</v>
      </c>
      <c r="D11" s="13">
        <f t="shared" si="0"/>
        <v>295339.1527172742</v>
      </c>
      <c r="F11" s="14" t="s">
        <v>138</v>
      </c>
      <c r="G11" s="15">
        <v>13013</v>
      </c>
      <c r="H11" s="12">
        <v>19.181629864122662</v>
      </c>
      <c r="I11" s="13">
        <f t="shared" si="1"/>
        <v>249610.5494218282</v>
      </c>
      <c r="K11" s="16" t="s">
        <v>139</v>
      </c>
      <c r="L11" s="15">
        <v>2108</v>
      </c>
      <c r="M11" s="12">
        <v>31.069124194958512</v>
      </c>
      <c r="N11" s="13">
        <f t="shared" si="2"/>
        <v>65493.71380297255</v>
      </c>
    </row>
    <row r="12" spans="1:14" ht="12.75">
      <c r="A12" s="14" t="s">
        <v>140</v>
      </c>
      <c r="B12" s="15">
        <v>52421</v>
      </c>
      <c r="C12" s="12">
        <v>11.084102569626129</v>
      </c>
      <c r="D12" s="13">
        <f t="shared" si="0"/>
        <v>581039.7408023713</v>
      </c>
      <c r="F12" s="14" t="s">
        <v>141</v>
      </c>
      <c r="G12" s="15">
        <v>8698</v>
      </c>
      <c r="H12" s="12">
        <v>19.321399418108452</v>
      </c>
      <c r="I12" s="13">
        <f t="shared" si="1"/>
        <v>168057.53213870732</v>
      </c>
      <c r="K12" s="14" t="s">
        <v>142</v>
      </c>
      <c r="L12" s="15">
        <v>2981</v>
      </c>
      <c r="M12" s="12">
        <v>32.28621279456284</v>
      </c>
      <c r="N12" s="13">
        <f t="shared" si="2"/>
        <v>96245.20034059184</v>
      </c>
    </row>
    <row r="13" spans="1:14" ht="12.75">
      <c r="A13" s="14" t="s">
        <v>143</v>
      </c>
      <c r="B13" s="15">
        <v>54218</v>
      </c>
      <c r="C13" s="12">
        <v>11.097426478477718</v>
      </c>
      <c r="D13" s="13">
        <f t="shared" si="0"/>
        <v>601680.2688101049</v>
      </c>
      <c r="F13" s="14" t="s">
        <v>144</v>
      </c>
      <c r="G13" s="15">
        <v>13035</v>
      </c>
      <c r="H13" s="12">
        <v>19.518244084945763</v>
      </c>
      <c r="I13" s="13">
        <f t="shared" si="1"/>
        <v>254420.311647268</v>
      </c>
      <c r="K13" s="14" t="s">
        <v>145</v>
      </c>
      <c r="L13" s="15">
        <v>1423</v>
      </c>
      <c r="M13" s="12">
        <v>33.14872656434082</v>
      </c>
      <c r="N13" s="13">
        <f t="shared" si="2"/>
        <v>47170.63790105699</v>
      </c>
    </row>
    <row r="14" spans="1:14" ht="12.75">
      <c r="A14" s="14" t="s">
        <v>146</v>
      </c>
      <c r="B14" s="15">
        <v>61765</v>
      </c>
      <c r="C14" s="12">
        <v>11.138038798200109</v>
      </c>
      <c r="D14" s="13">
        <f t="shared" si="0"/>
        <v>687940.9663708297</v>
      </c>
      <c r="F14" s="14" t="s">
        <v>147</v>
      </c>
      <c r="G14" s="15">
        <v>8044</v>
      </c>
      <c r="H14" s="12">
        <v>19.589333654024195</v>
      </c>
      <c r="I14" s="13">
        <f t="shared" si="1"/>
        <v>157576.59991297062</v>
      </c>
      <c r="K14" s="14" t="s">
        <v>148</v>
      </c>
      <c r="L14" s="15">
        <v>1856</v>
      </c>
      <c r="M14" s="12">
        <v>33.70175357222225</v>
      </c>
      <c r="N14" s="13">
        <f t="shared" si="2"/>
        <v>62550.4546300445</v>
      </c>
    </row>
    <row r="15" spans="1:14" ht="12.75">
      <c r="A15" s="14" t="s">
        <v>149</v>
      </c>
      <c r="B15" s="15">
        <v>16415</v>
      </c>
      <c r="C15" s="12">
        <v>11.230666736399467</v>
      </c>
      <c r="D15" s="13">
        <f t="shared" si="0"/>
        <v>184351.39447799724</v>
      </c>
      <c r="F15" s="14" t="s">
        <v>150</v>
      </c>
      <c r="G15" s="15">
        <v>5586</v>
      </c>
      <c r="H15" s="12">
        <v>19.64165795188599</v>
      </c>
      <c r="I15" s="13">
        <f t="shared" si="1"/>
        <v>109718.30131923514</v>
      </c>
      <c r="K15" s="14" t="s">
        <v>151</v>
      </c>
      <c r="L15" s="15">
        <v>1082</v>
      </c>
      <c r="M15" s="12">
        <v>34.135464463987304</v>
      </c>
      <c r="N15" s="13">
        <f t="shared" si="2"/>
        <v>36934.57255003427</v>
      </c>
    </row>
    <row r="16" spans="1:14" ht="12.75">
      <c r="A16" s="14" t="s">
        <v>152</v>
      </c>
      <c r="B16" s="15">
        <v>30732</v>
      </c>
      <c r="C16" s="12">
        <v>11.443378406861274</v>
      </c>
      <c r="D16" s="13">
        <f t="shared" si="0"/>
        <v>351677.9051996607</v>
      </c>
      <c r="F16" s="14" t="s">
        <v>153</v>
      </c>
      <c r="G16" s="15">
        <v>8426</v>
      </c>
      <c r="H16" s="12">
        <v>19.858694694495433</v>
      </c>
      <c r="I16" s="13">
        <f t="shared" si="1"/>
        <v>167329.36149581854</v>
      </c>
      <c r="K16" s="14" t="s">
        <v>154</v>
      </c>
      <c r="L16" s="15">
        <v>1226</v>
      </c>
      <c r="M16" s="12">
        <v>34.37083403028677</v>
      </c>
      <c r="N16" s="13">
        <f t="shared" si="2"/>
        <v>42138.64252113158</v>
      </c>
    </row>
    <row r="17" spans="1:14" ht="12.75">
      <c r="A17" s="14" t="s">
        <v>155</v>
      </c>
      <c r="B17" s="15">
        <v>25246</v>
      </c>
      <c r="C17" s="12">
        <v>11.520653069692946</v>
      </c>
      <c r="D17" s="13">
        <f t="shared" si="0"/>
        <v>290850.4073974681</v>
      </c>
      <c r="F17" s="14" t="s">
        <v>156</v>
      </c>
      <c r="G17" s="15">
        <v>7596</v>
      </c>
      <c r="H17" s="12">
        <v>19.895641969293962</v>
      </c>
      <c r="I17" s="13">
        <f t="shared" si="1"/>
        <v>151127.29639875694</v>
      </c>
      <c r="K17" s="14" t="s">
        <v>157</v>
      </c>
      <c r="L17" s="15">
        <v>1835</v>
      </c>
      <c r="M17" s="12">
        <v>34.78324715934796</v>
      </c>
      <c r="N17" s="13">
        <f t="shared" si="2"/>
        <v>63827.258537403504</v>
      </c>
    </row>
    <row r="18" spans="1:14" ht="12.75">
      <c r="A18" s="14" t="s">
        <v>158</v>
      </c>
      <c r="B18" s="15">
        <v>27443</v>
      </c>
      <c r="C18" s="12">
        <v>11.529582737702496</v>
      </c>
      <c r="D18" s="13">
        <f t="shared" si="0"/>
        <v>316406.3390707696</v>
      </c>
      <c r="F18" s="14" t="s">
        <v>159</v>
      </c>
      <c r="G18" s="15">
        <v>6085</v>
      </c>
      <c r="H18" s="12">
        <v>19.957051041286277</v>
      </c>
      <c r="I18" s="13">
        <f t="shared" si="1"/>
        <v>121438.655586227</v>
      </c>
      <c r="K18" s="14" t="s">
        <v>160</v>
      </c>
      <c r="L18" s="15">
        <v>1417</v>
      </c>
      <c r="M18" s="12">
        <v>36.01594562547536</v>
      </c>
      <c r="N18" s="13">
        <f t="shared" si="2"/>
        <v>51034.59495129858</v>
      </c>
    </row>
    <row r="19" spans="2:14" ht="12.75">
      <c r="B19" s="17">
        <f>SUM(B10:B18)</f>
        <v>325590</v>
      </c>
      <c r="D19" s="13">
        <f>SUM(D10:D18)</f>
        <v>3625324.6747946963</v>
      </c>
      <c r="F19" s="14" t="s">
        <v>161</v>
      </c>
      <c r="G19" s="15">
        <v>2187</v>
      </c>
      <c r="H19" s="12">
        <v>20.451889249147538</v>
      </c>
      <c r="I19" s="13">
        <f t="shared" si="1"/>
        <v>44728.281787885666</v>
      </c>
      <c r="K19" s="14" t="s">
        <v>162</v>
      </c>
      <c r="L19" s="15">
        <v>4852</v>
      </c>
      <c r="M19" s="12">
        <v>36.428205342393596</v>
      </c>
      <c r="N19" s="13">
        <f t="shared" si="2"/>
        <v>176749.65232129372</v>
      </c>
    </row>
    <row r="20" spans="3:14" ht="12.75">
      <c r="C20" s="12">
        <f>D19/B19</f>
        <v>11.134631514465113</v>
      </c>
      <c r="F20" s="14" t="s">
        <v>163</v>
      </c>
      <c r="G20" s="15">
        <v>3429</v>
      </c>
      <c r="H20" s="12">
        <v>20.95904012864485</v>
      </c>
      <c r="I20" s="13">
        <f t="shared" si="1"/>
        <v>71868.5486011232</v>
      </c>
      <c r="K20" s="14" t="s">
        <v>164</v>
      </c>
      <c r="L20" s="15">
        <v>1353</v>
      </c>
      <c r="M20" s="12">
        <v>37.31950568379807</v>
      </c>
      <c r="N20" s="13">
        <f t="shared" si="2"/>
        <v>50493.29119017879</v>
      </c>
    </row>
    <row r="21" spans="6:14" ht="12.75">
      <c r="F21" s="14" t="s">
        <v>165</v>
      </c>
      <c r="G21" s="15">
        <v>5928</v>
      </c>
      <c r="H21" s="12">
        <v>22.119824708426194</v>
      </c>
      <c r="I21" s="13">
        <f t="shared" si="1"/>
        <v>131126.32087155047</v>
      </c>
      <c r="K21" s="14" t="s">
        <v>166</v>
      </c>
      <c r="L21" s="15">
        <v>2569</v>
      </c>
      <c r="M21" s="12">
        <v>38.085964250823345</v>
      </c>
      <c r="N21" s="13">
        <f t="shared" si="2"/>
        <v>97842.84216036517</v>
      </c>
    </row>
    <row r="22" spans="1:14" ht="12.75">
      <c r="A22" s="11" t="s">
        <v>4</v>
      </c>
      <c r="F22" s="14" t="s">
        <v>167</v>
      </c>
      <c r="G22" s="15">
        <v>2888</v>
      </c>
      <c r="H22" s="12">
        <v>22.141925020545028</v>
      </c>
      <c r="I22" s="13">
        <f t="shared" si="1"/>
        <v>63945.87945933404</v>
      </c>
      <c r="K22" s="14" t="s">
        <v>168</v>
      </c>
      <c r="L22" s="15">
        <v>1430</v>
      </c>
      <c r="M22" s="12">
        <v>38.282382978170766</v>
      </c>
      <c r="N22" s="13">
        <f t="shared" si="2"/>
        <v>54743.80765878419</v>
      </c>
    </row>
    <row r="23" spans="1:14" ht="12.75">
      <c r="A23" s="14" t="s">
        <v>169</v>
      </c>
      <c r="B23" s="15">
        <v>4684</v>
      </c>
      <c r="C23" s="12">
        <v>12.319129762613777</v>
      </c>
      <c r="D23" s="13">
        <f aca="true" t="shared" si="3" ref="D23:D31">C23*B23</f>
        <v>57702.80380808293</v>
      </c>
      <c r="F23" s="14" t="s">
        <v>170</v>
      </c>
      <c r="G23" s="15">
        <v>5924</v>
      </c>
      <c r="H23" s="12">
        <v>22.490072757980027</v>
      </c>
      <c r="I23" s="13">
        <f t="shared" si="1"/>
        <v>133231.19101827368</v>
      </c>
      <c r="K23" s="14" t="s">
        <v>171</v>
      </c>
      <c r="L23" s="15">
        <v>1896</v>
      </c>
      <c r="M23" s="12">
        <v>38.73950730665202</v>
      </c>
      <c r="N23" s="13">
        <f t="shared" si="2"/>
        <v>73450.10585341223</v>
      </c>
    </row>
    <row r="24" spans="1:14" ht="12.75">
      <c r="A24" s="14" t="s">
        <v>172</v>
      </c>
      <c r="B24" s="15">
        <v>20752</v>
      </c>
      <c r="C24" s="12">
        <v>12.470112760481474</v>
      </c>
      <c r="D24" s="13">
        <f t="shared" si="3"/>
        <v>258779.78000551154</v>
      </c>
      <c r="F24" s="14" t="s">
        <v>173</v>
      </c>
      <c r="G24" s="15">
        <v>3220</v>
      </c>
      <c r="H24" s="12">
        <v>22.706686408174622</v>
      </c>
      <c r="I24" s="13">
        <f t="shared" si="1"/>
        <v>73115.53023432229</v>
      </c>
      <c r="K24" s="14" t="s">
        <v>174</v>
      </c>
      <c r="L24" s="15">
        <v>1990</v>
      </c>
      <c r="M24" s="12">
        <v>39.78682266591523</v>
      </c>
      <c r="N24" s="13">
        <f t="shared" si="2"/>
        <v>79175.7771051713</v>
      </c>
    </row>
    <row r="25" spans="1:14" ht="12.75">
      <c r="A25" s="14" t="s">
        <v>175</v>
      </c>
      <c r="B25" s="15">
        <v>24492</v>
      </c>
      <c r="C25" s="12">
        <v>12.503776406539501</v>
      </c>
      <c r="D25" s="13">
        <f t="shared" si="3"/>
        <v>306242.49174896546</v>
      </c>
      <c r="F25" s="14" t="s">
        <v>176</v>
      </c>
      <c r="G25" s="15">
        <v>5902</v>
      </c>
      <c r="H25" s="12">
        <v>22.923738937511</v>
      </c>
      <c r="I25" s="13">
        <f t="shared" si="1"/>
        <v>135295.90720918993</v>
      </c>
      <c r="K25" s="14" t="s">
        <v>177</v>
      </c>
      <c r="L25" s="15">
        <v>1491</v>
      </c>
      <c r="M25" s="12">
        <v>40.006602355864715</v>
      </c>
      <c r="N25" s="13">
        <f t="shared" si="2"/>
        <v>59649.84411259429</v>
      </c>
    </row>
    <row r="26" spans="1:14" ht="12.75">
      <c r="A26" s="14" t="s">
        <v>178</v>
      </c>
      <c r="B26" s="15">
        <v>14946</v>
      </c>
      <c r="C26" s="12">
        <v>12.520163981383607</v>
      </c>
      <c r="D26" s="13">
        <f t="shared" si="3"/>
        <v>187126.3708657594</v>
      </c>
      <c r="F26" s="14" t="s">
        <v>179</v>
      </c>
      <c r="G26" s="15">
        <v>5559</v>
      </c>
      <c r="H26" s="12">
        <v>23.21247911128684</v>
      </c>
      <c r="I26" s="13">
        <f t="shared" si="1"/>
        <v>129038.17137964354</v>
      </c>
      <c r="K26" s="14" t="s">
        <v>180</v>
      </c>
      <c r="L26" s="15">
        <v>1446</v>
      </c>
      <c r="M26" s="12">
        <v>40.50539408966191</v>
      </c>
      <c r="N26" s="13">
        <f t="shared" si="2"/>
        <v>58570.79985365112</v>
      </c>
    </row>
    <row r="27" spans="1:14" ht="12.75">
      <c r="A27" s="14" t="s">
        <v>181</v>
      </c>
      <c r="B27" s="15">
        <v>67184</v>
      </c>
      <c r="C27" s="12">
        <v>12.66429898302465</v>
      </c>
      <c r="D27" s="13">
        <f t="shared" si="3"/>
        <v>850838.2628755281</v>
      </c>
      <c r="F27" s="14" t="s">
        <v>182</v>
      </c>
      <c r="G27" s="15">
        <v>4318</v>
      </c>
      <c r="H27" s="12">
        <v>24.328256892891027</v>
      </c>
      <c r="I27" s="13">
        <f t="shared" si="1"/>
        <v>105049.41326350345</v>
      </c>
      <c r="K27" s="14" t="s">
        <v>183</v>
      </c>
      <c r="L27" s="15">
        <v>4218</v>
      </c>
      <c r="M27" s="12">
        <v>42.07000965738736</v>
      </c>
      <c r="N27" s="13">
        <f t="shared" si="2"/>
        <v>177451.3007348599</v>
      </c>
    </row>
    <row r="28" spans="1:14" ht="12.75">
      <c r="A28" s="14" t="s">
        <v>184</v>
      </c>
      <c r="B28" s="15">
        <v>31562</v>
      </c>
      <c r="C28" s="12">
        <v>12.872799358461965</v>
      </c>
      <c r="D28" s="13">
        <f t="shared" si="3"/>
        <v>406291.29335177655</v>
      </c>
      <c r="F28" s="14" t="s">
        <v>185</v>
      </c>
      <c r="G28" s="15">
        <v>4571</v>
      </c>
      <c r="H28" s="12">
        <v>24.76332890807247</v>
      </c>
      <c r="I28" s="13">
        <f t="shared" si="1"/>
        <v>113193.17643879926</v>
      </c>
      <c r="K28" s="18" t="s">
        <v>186</v>
      </c>
      <c r="L28" s="19">
        <v>1414</v>
      </c>
      <c r="M28" s="20">
        <v>42.13049718597224</v>
      </c>
      <c r="N28" s="13">
        <f t="shared" si="2"/>
        <v>59572.52302096475</v>
      </c>
    </row>
    <row r="29" spans="1:14" ht="12.75">
      <c r="A29" s="14" t="s">
        <v>187</v>
      </c>
      <c r="B29" s="15">
        <v>8594</v>
      </c>
      <c r="C29" s="12">
        <v>13.35891229468606</v>
      </c>
      <c r="D29" s="13">
        <f t="shared" si="3"/>
        <v>114806.492260532</v>
      </c>
      <c r="F29" s="14" t="s">
        <v>188</v>
      </c>
      <c r="G29" s="15">
        <v>2665</v>
      </c>
      <c r="H29" s="12">
        <v>24.830615161414592</v>
      </c>
      <c r="I29" s="13">
        <f t="shared" si="1"/>
        <v>66173.58940516989</v>
      </c>
      <c r="K29" s="16" t="s">
        <v>189</v>
      </c>
      <c r="L29" s="15">
        <v>1962</v>
      </c>
      <c r="M29" s="12">
        <v>47.63941708797424</v>
      </c>
      <c r="N29" s="13">
        <f t="shared" si="2"/>
        <v>93468.53632660545</v>
      </c>
    </row>
    <row r="30" spans="1:14" ht="12.75">
      <c r="A30" s="14" t="s">
        <v>190</v>
      </c>
      <c r="B30" s="15">
        <v>12114</v>
      </c>
      <c r="C30" s="12">
        <v>13.512787779522732</v>
      </c>
      <c r="D30" s="13">
        <f t="shared" si="3"/>
        <v>163693.91116113839</v>
      </c>
      <c r="F30" s="16" t="s">
        <v>191</v>
      </c>
      <c r="G30" s="15">
        <v>4028</v>
      </c>
      <c r="H30" s="12">
        <v>25.36961903805056</v>
      </c>
      <c r="I30" s="13">
        <f t="shared" si="1"/>
        <v>102188.82548526765</v>
      </c>
      <c r="K30" s="14" t="s">
        <v>192</v>
      </c>
      <c r="L30" s="15">
        <v>1781</v>
      </c>
      <c r="M30" s="12">
        <v>49.891539733659016</v>
      </c>
      <c r="N30" s="13">
        <f t="shared" si="2"/>
        <v>88856.8322656467</v>
      </c>
    </row>
    <row r="31" spans="1:14" ht="12.75">
      <c r="A31" s="14" t="s">
        <v>193</v>
      </c>
      <c r="B31" s="15">
        <v>25415</v>
      </c>
      <c r="C31" s="12">
        <v>13.662249592590644</v>
      </c>
      <c r="D31" s="13">
        <f t="shared" si="3"/>
        <v>347226.07339569123</v>
      </c>
      <c r="F31" s="14" t="s">
        <v>194</v>
      </c>
      <c r="G31" s="15">
        <v>5296</v>
      </c>
      <c r="H31" s="12">
        <v>28.485678197281473</v>
      </c>
      <c r="I31" s="13">
        <f t="shared" si="1"/>
        <v>150860.15173280268</v>
      </c>
      <c r="K31" s="14" t="s">
        <v>195</v>
      </c>
      <c r="L31" s="15">
        <v>1301</v>
      </c>
      <c r="M31" s="12">
        <v>52.52481638069314</v>
      </c>
      <c r="N31" s="13">
        <f t="shared" si="2"/>
        <v>68334.78611128178</v>
      </c>
    </row>
    <row r="32" spans="2:14" ht="12.75">
      <c r="B32" s="17">
        <f>SUM(B23:B31)</f>
        <v>209743</v>
      </c>
      <c r="D32" s="13">
        <f>SUM(D23:D31)</f>
        <v>2692707.4794729855</v>
      </c>
      <c r="F32" s="14" t="s">
        <v>196</v>
      </c>
      <c r="G32" s="15">
        <v>2924</v>
      </c>
      <c r="H32" s="12">
        <v>28.838712801837648</v>
      </c>
      <c r="I32" s="13">
        <f t="shared" si="1"/>
        <v>84324.39623257329</v>
      </c>
      <c r="K32" s="14" t="s">
        <v>197</v>
      </c>
      <c r="L32" s="15">
        <v>671</v>
      </c>
      <c r="M32" s="12">
        <v>56.11742976655246</v>
      </c>
      <c r="N32" s="13">
        <f t="shared" si="2"/>
        <v>37654.795373356705</v>
      </c>
    </row>
    <row r="33" spans="3:14" ht="12.75">
      <c r="C33" s="12">
        <f>D32/B32</f>
        <v>12.838127992223747</v>
      </c>
      <c r="G33" s="17">
        <f>SUM(G10:G32)</f>
        <v>140025</v>
      </c>
      <c r="I33" s="13">
        <f>SUM(I10:I32)</f>
        <v>2981042.774699332</v>
      </c>
      <c r="K33" s="14" t="s">
        <v>198</v>
      </c>
      <c r="L33" s="15">
        <v>1242</v>
      </c>
      <c r="M33" s="12">
        <v>59.08775933114224</v>
      </c>
      <c r="N33" s="13">
        <f t="shared" si="2"/>
        <v>73386.99708927867</v>
      </c>
    </row>
    <row r="34" spans="8:14" ht="12.75">
      <c r="H34" s="12">
        <f>I33/G33</f>
        <v>21.2893610048158</v>
      </c>
      <c r="K34" s="14" t="s">
        <v>199</v>
      </c>
      <c r="L34" s="15">
        <v>744</v>
      </c>
      <c r="M34" s="12">
        <v>68.44748362612499</v>
      </c>
      <c r="N34" s="13">
        <f t="shared" si="2"/>
        <v>50924.92781783699</v>
      </c>
    </row>
    <row r="35" spans="11:14" ht="12.75">
      <c r="K35" s="14" t="s">
        <v>200</v>
      </c>
      <c r="L35" s="15">
        <v>577</v>
      </c>
      <c r="M35" s="12">
        <v>69.62084456333677</v>
      </c>
      <c r="N35" s="13">
        <f t="shared" si="2"/>
        <v>40171.22731304532</v>
      </c>
    </row>
    <row r="36" spans="1:14" ht="12.75">
      <c r="A36" s="11" t="s">
        <v>5</v>
      </c>
      <c r="K36" s="14" t="s">
        <v>201</v>
      </c>
      <c r="L36" s="15">
        <v>742</v>
      </c>
      <c r="M36" s="12">
        <v>72.10098224149299</v>
      </c>
      <c r="N36" s="13">
        <f t="shared" si="2"/>
        <v>53498.928823187794</v>
      </c>
    </row>
    <row r="37" spans="1:14" ht="12.75">
      <c r="A37" s="14" t="s">
        <v>202</v>
      </c>
      <c r="B37" s="21">
        <v>12898</v>
      </c>
      <c r="C37" s="22">
        <v>14.052291805342167</v>
      </c>
      <c r="D37" s="13">
        <f aca="true" t="shared" si="4" ref="D37:D47">C37*B37</f>
        <v>181246.45970530328</v>
      </c>
      <c r="K37" s="14" t="s">
        <v>203</v>
      </c>
      <c r="L37" s="15">
        <v>1916</v>
      </c>
      <c r="M37" s="12">
        <v>72.27018610324527</v>
      </c>
      <c r="N37" s="13">
        <f t="shared" si="2"/>
        <v>138469.67657381794</v>
      </c>
    </row>
    <row r="38" spans="1:14" ht="12.75">
      <c r="A38" s="14" t="s">
        <v>204</v>
      </c>
      <c r="B38" s="15">
        <v>9759</v>
      </c>
      <c r="C38" s="12">
        <v>14.820284135309729</v>
      </c>
      <c r="D38" s="13">
        <f t="shared" si="4"/>
        <v>144631.15287648764</v>
      </c>
      <c r="K38" s="14" t="s">
        <v>205</v>
      </c>
      <c r="L38" s="15">
        <v>1186</v>
      </c>
      <c r="M38" s="12">
        <v>78.21851694247638</v>
      </c>
      <c r="N38" s="13">
        <f t="shared" si="2"/>
        <v>92767.16109377699</v>
      </c>
    </row>
    <row r="39" spans="1:14" ht="12.75">
      <c r="A39" s="14" t="s">
        <v>206</v>
      </c>
      <c r="B39" s="15">
        <v>20204</v>
      </c>
      <c r="C39" s="12">
        <v>15.34486916133173</v>
      </c>
      <c r="D39" s="13">
        <f t="shared" si="4"/>
        <v>310027.73653554625</v>
      </c>
      <c r="K39" s="14" t="s">
        <v>207</v>
      </c>
      <c r="L39" s="15">
        <v>595</v>
      </c>
      <c r="M39" s="12">
        <v>83.96223749315958</v>
      </c>
      <c r="N39" s="13">
        <f t="shared" si="2"/>
        <v>49957.53130842995</v>
      </c>
    </row>
    <row r="40" spans="1:14" ht="12.75">
      <c r="A40" s="14" t="s">
        <v>208</v>
      </c>
      <c r="B40" s="15">
        <v>19541</v>
      </c>
      <c r="C40" s="12">
        <v>15.419016484455483</v>
      </c>
      <c r="D40" s="13">
        <f t="shared" si="4"/>
        <v>301303.0011227446</v>
      </c>
      <c r="G40">
        <v>325590</v>
      </c>
      <c r="H40" s="12">
        <v>11.134631514465113</v>
      </c>
      <c r="I40" s="13">
        <f>H40*G40</f>
        <v>3625324.6747946963</v>
      </c>
      <c r="K40" s="14" t="s">
        <v>209</v>
      </c>
      <c r="L40" s="15">
        <v>1791</v>
      </c>
      <c r="M40" s="12">
        <v>88.43567042977433</v>
      </c>
      <c r="N40" s="13">
        <f t="shared" si="2"/>
        <v>158388.28573972583</v>
      </c>
    </row>
    <row r="41" spans="1:14" ht="12.75">
      <c r="A41" s="14" t="s">
        <v>210</v>
      </c>
      <c r="B41" s="15">
        <v>4200</v>
      </c>
      <c r="C41" s="12">
        <v>15.639244567385052</v>
      </c>
      <c r="D41" s="13">
        <f t="shared" si="4"/>
        <v>65684.82718301722</v>
      </c>
      <c r="G41">
        <v>209743</v>
      </c>
      <c r="H41" s="12">
        <v>12.838127992223747</v>
      </c>
      <c r="I41" s="13">
        <f>H41*G41</f>
        <v>2692707.4794729855</v>
      </c>
      <c r="K41" s="14" t="s">
        <v>211</v>
      </c>
      <c r="L41" s="15">
        <v>452</v>
      </c>
      <c r="M41" s="12">
        <v>91.87478399468544</v>
      </c>
      <c r="N41" s="13">
        <f t="shared" si="2"/>
        <v>41527.40236559782</v>
      </c>
    </row>
    <row r="42" spans="1:14" ht="12.75">
      <c r="A42" s="14" t="s">
        <v>212</v>
      </c>
      <c r="B42" s="15">
        <v>13162</v>
      </c>
      <c r="C42" s="12">
        <v>15.666613775677366</v>
      </c>
      <c r="D42" s="13">
        <f t="shared" si="4"/>
        <v>206203.97051546548</v>
      </c>
      <c r="G42">
        <v>149252</v>
      </c>
      <c r="H42" s="12">
        <v>15.797775706438452</v>
      </c>
      <c r="I42" s="13">
        <f>H42*G42</f>
        <v>2357849.619737352</v>
      </c>
      <c r="K42" s="14" t="s">
        <v>213</v>
      </c>
      <c r="L42" s="15">
        <v>2634</v>
      </c>
      <c r="M42" s="12">
        <v>91.88851938491297</v>
      </c>
      <c r="N42" s="13">
        <f t="shared" si="2"/>
        <v>242034.36005986074</v>
      </c>
    </row>
    <row r="43" spans="1:14" ht="12.75">
      <c r="A43" s="14" t="s">
        <v>214</v>
      </c>
      <c r="B43" s="15">
        <v>19813</v>
      </c>
      <c r="C43" s="12">
        <v>15.818520003440668</v>
      </c>
      <c r="D43" s="13">
        <f t="shared" si="4"/>
        <v>313412.33682816994</v>
      </c>
      <c r="G43">
        <v>140025</v>
      </c>
      <c r="H43" s="12">
        <v>21.2893610048158</v>
      </c>
      <c r="I43" s="13">
        <f>H43*G43</f>
        <v>2981042.774699332</v>
      </c>
      <c r="K43" s="14" t="s">
        <v>215</v>
      </c>
      <c r="L43" s="15">
        <v>189</v>
      </c>
      <c r="M43" s="12">
        <v>94.8194392137797</v>
      </c>
      <c r="N43" s="13">
        <f t="shared" si="2"/>
        <v>17920.874011404365</v>
      </c>
    </row>
    <row r="44" spans="1:14" ht="12.75">
      <c r="A44" s="14" t="s">
        <v>216</v>
      </c>
      <c r="B44" s="15">
        <v>14039</v>
      </c>
      <c r="C44" s="12">
        <v>16.1562147222599</v>
      </c>
      <c r="D44" s="13">
        <f t="shared" si="4"/>
        <v>226817.09848580675</v>
      </c>
      <c r="G44" s="17">
        <v>61240</v>
      </c>
      <c r="H44" s="12">
        <v>55.48731358131737</v>
      </c>
      <c r="I44" s="13">
        <f>H44*G44</f>
        <v>3398043.083719876</v>
      </c>
      <c r="K44" s="14" t="s">
        <v>217</v>
      </c>
      <c r="L44" s="15">
        <v>395</v>
      </c>
      <c r="M44" s="12">
        <v>96.31264853608833</v>
      </c>
      <c r="N44" s="13">
        <f t="shared" si="2"/>
        <v>38043.496171754894</v>
      </c>
    </row>
    <row r="45" spans="1:14" ht="12.75">
      <c r="A45" s="14" t="s">
        <v>218</v>
      </c>
      <c r="B45" s="15">
        <v>14542</v>
      </c>
      <c r="C45" s="12">
        <v>16.371121469684244</v>
      </c>
      <c r="D45" s="13">
        <f t="shared" si="4"/>
        <v>238068.84841214828</v>
      </c>
      <c r="G45">
        <f>SUM(G40:G44)</f>
        <v>885850</v>
      </c>
      <c r="I45" s="13">
        <f>SUM(I40:I44)</f>
        <v>15054967.632424241</v>
      </c>
      <c r="K45" s="14" t="s">
        <v>219</v>
      </c>
      <c r="L45" s="15">
        <v>648</v>
      </c>
      <c r="M45" s="12">
        <v>103.05676669196897</v>
      </c>
      <c r="N45" s="13">
        <f t="shared" si="2"/>
        <v>66780.7848163959</v>
      </c>
    </row>
    <row r="46" spans="1:14" ht="12.75">
      <c r="A46" s="14" t="s">
        <v>220</v>
      </c>
      <c r="B46" s="15">
        <v>9278</v>
      </c>
      <c r="C46" s="12">
        <v>17.498360414609245</v>
      </c>
      <c r="D46" s="13">
        <f t="shared" si="4"/>
        <v>162349.78792674458</v>
      </c>
      <c r="H46" s="13">
        <f>I45/G45</f>
        <v>16.994940037731265</v>
      </c>
      <c r="K46" s="14" t="s">
        <v>221</v>
      </c>
      <c r="L46" s="15">
        <v>950</v>
      </c>
      <c r="M46" s="12">
        <v>103.35609386459001</v>
      </c>
      <c r="N46" s="13">
        <f t="shared" si="2"/>
        <v>98188.2891713605</v>
      </c>
    </row>
    <row r="47" spans="1:14" ht="12.75">
      <c r="A47" s="14" t="s">
        <v>222</v>
      </c>
      <c r="B47" s="15">
        <v>11816</v>
      </c>
      <c r="C47" s="12">
        <v>17.612085320406088</v>
      </c>
      <c r="D47" s="13">
        <f t="shared" si="4"/>
        <v>208104.40014591833</v>
      </c>
      <c r="K47" s="14" t="s">
        <v>223</v>
      </c>
      <c r="L47" s="15">
        <v>134</v>
      </c>
      <c r="M47" s="12">
        <v>110.24669142301568</v>
      </c>
      <c r="N47" s="13">
        <f t="shared" si="2"/>
        <v>14773.0566506841</v>
      </c>
    </row>
    <row r="48" spans="2:14" ht="12.75">
      <c r="B48" s="17">
        <f>SUM(B37:B47)</f>
        <v>149252</v>
      </c>
      <c r="D48" s="13">
        <f>SUM(D37:D47)</f>
        <v>2357849.619737352</v>
      </c>
      <c r="K48" s="14" t="s">
        <v>224</v>
      </c>
      <c r="L48" s="15">
        <v>471</v>
      </c>
      <c r="M48" s="12">
        <v>114.57668550062222</v>
      </c>
      <c r="N48" s="13">
        <f t="shared" si="2"/>
        <v>53965.61887079306</v>
      </c>
    </row>
    <row r="49" spans="3:14" ht="12.75">
      <c r="C49" s="12">
        <f>D48/B48</f>
        <v>15.797775706438452</v>
      </c>
      <c r="K49" s="14" t="s">
        <v>225</v>
      </c>
      <c r="L49" s="15">
        <v>191</v>
      </c>
      <c r="M49" s="12">
        <v>129.35786275142843</v>
      </c>
      <c r="N49" s="13">
        <f t="shared" si="2"/>
        <v>24707.35178552283</v>
      </c>
    </row>
    <row r="50" spans="11:14" ht="12.75">
      <c r="K50" s="14" t="s">
        <v>226</v>
      </c>
      <c r="L50" s="15">
        <v>749</v>
      </c>
      <c r="M50" s="12">
        <v>162.05318446168383</v>
      </c>
      <c r="N50" s="13">
        <f t="shared" si="2"/>
        <v>121377.83516180118</v>
      </c>
    </row>
    <row r="51" spans="11:14" ht="12.75">
      <c r="K51" s="14" t="s">
        <v>227</v>
      </c>
      <c r="L51" s="15">
        <v>371</v>
      </c>
      <c r="M51" s="12">
        <v>164.015637684039</v>
      </c>
      <c r="N51" s="13">
        <f t="shared" si="2"/>
        <v>60849.80158077847</v>
      </c>
    </row>
    <row r="52" spans="11:14" ht="12.75">
      <c r="K52" s="14" t="s">
        <v>228</v>
      </c>
      <c r="L52" s="15">
        <v>320</v>
      </c>
      <c r="M52" s="12">
        <v>172.47832453337</v>
      </c>
      <c r="N52" s="13">
        <f t="shared" si="2"/>
        <v>55193.0638506784</v>
      </c>
    </row>
    <row r="53" spans="11:14" ht="12.75">
      <c r="K53" s="14" t="s">
        <v>229</v>
      </c>
      <c r="L53" s="15">
        <v>266</v>
      </c>
      <c r="M53" s="12">
        <v>173.9289721065221</v>
      </c>
      <c r="N53" s="13">
        <f t="shared" si="2"/>
        <v>46265.10658033488</v>
      </c>
    </row>
    <row r="54" spans="11:14" ht="12.75">
      <c r="K54" s="14" t="s">
        <v>230</v>
      </c>
      <c r="L54" s="15">
        <v>377</v>
      </c>
      <c r="M54" s="12">
        <v>177.21802958474137</v>
      </c>
      <c r="N54" s="13">
        <f t="shared" si="2"/>
        <v>66811.1971534475</v>
      </c>
    </row>
    <row r="55" spans="11:14" ht="12.75">
      <c r="K55" s="14" t="s">
        <v>231</v>
      </c>
      <c r="L55" s="15">
        <v>119</v>
      </c>
      <c r="M55" s="12">
        <v>273.31847199921276</v>
      </c>
      <c r="N55" s="13">
        <f t="shared" si="2"/>
        <v>32524.898167906318</v>
      </c>
    </row>
    <row r="56" spans="11:14" ht="12.75">
      <c r="K56" s="14" t="s">
        <v>232</v>
      </c>
      <c r="L56" s="15">
        <v>122</v>
      </c>
      <c r="M56" s="12">
        <v>530.3763560695221</v>
      </c>
      <c r="N56" s="13">
        <f t="shared" si="2"/>
        <v>64705.915440481695</v>
      </c>
    </row>
    <row r="57" spans="12:14" ht="12.75">
      <c r="L57" s="17">
        <f>SUM(L10:L56)</f>
        <v>61240</v>
      </c>
      <c r="N57" s="13">
        <f>SUM(N10:N56)</f>
        <v>3398043.083719876</v>
      </c>
    </row>
    <row r="58" ht="12.75">
      <c r="M58" s="12">
        <f>N57/L57</f>
        <v>55.48731358131737</v>
      </c>
    </row>
  </sheetData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workbookViewId="0" topLeftCell="A28">
      <selection activeCell="C48" sqref="C48"/>
    </sheetView>
  </sheetViews>
  <sheetFormatPr defaultColWidth="9.140625" defaultRowHeight="12.75"/>
  <cols>
    <col min="1" max="1" width="11.421875" style="0" customWidth="1"/>
    <col min="2" max="2" width="9.28125" style="0" customWidth="1"/>
    <col min="3" max="3" width="15.00390625" style="0" bestFit="1" customWidth="1"/>
    <col min="4" max="4" width="2.421875" style="0" customWidth="1"/>
    <col min="5" max="5" width="11.421875" style="0" customWidth="1"/>
    <col min="8" max="8" width="15.00390625" style="0" bestFit="1" customWidth="1"/>
    <col min="9" max="9" width="12.421875" style="0" customWidth="1"/>
    <col min="12" max="12" width="2.421875" style="0" customWidth="1"/>
    <col min="13" max="13" width="13.421875" style="0" customWidth="1"/>
    <col min="16" max="16" width="2.28125" style="0" customWidth="1"/>
    <col min="17" max="17" width="11.00390625" style="0" customWidth="1"/>
    <col min="20" max="20" width="1.28515625" style="0" customWidth="1"/>
  </cols>
  <sheetData>
    <row r="1" ht="13.5" thickBot="1">
      <c r="B1" s="1" t="s">
        <v>0</v>
      </c>
    </row>
    <row r="2" spans="1:2" ht="13.5" thickBot="1">
      <c r="A2" s="2" t="s">
        <v>1</v>
      </c>
      <c r="B2" s="3" t="s">
        <v>2</v>
      </c>
    </row>
    <row r="3" spans="1:2" ht="12.75">
      <c r="A3" s="4">
        <v>1</v>
      </c>
      <c r="B3" s="5">
        <v>19</v>
      </c>
    </row>
    <row r="4" spans="1:5" ht="12.75">
      <c r="A4" s="6">
        <v>2</v>
      </c>
      <c r="B4" s="7">
        <v>31</v>
      </c>
      <c r="E4" s="10" t="s">
        <v>233</v>
      </c>
    </row>
    <row r="5" spans="1:2" ht="12.75">
      <c r="A5" s="6">
        <v>3</v>
      </c>
      <c r="B5" s="7">
        <v>18</v>
      </c>
    </row>
    <row r="6" spans="1:2" ht="12.75">
      <c r="A6" s="6">
        <v>4</v>
      </c>
      <c r="B6" s="7">
        <v>23</v>
      </c>
    </row>
    <row r="7" spans="1:2" ht="13.5" thickBot="1">
      <c r="A7" s="8">
        <v>5</v>
      </c>
      <c r="B7" s="9">
        <v>35</v>
      </c>
    </row>
    <row r="8" spans="1:17" ht="12.75">
      <c r="A8" s="10" t="s">
        <v>3</v>
      </c>
      <c r="E8" s="11" t="s">
        <v>4</v>
      </c>
      <c r="I8" s="11" t="s">
        <v>5</v>
      </c>
      <c r="M8" s="11" t="s">
        <v>6</v>
      </c>
      <c r="Q8" s="11" t="s">
        <v>7</v>
      </c>
    </row>
    <row r="9" spans="1:20" ht="12.75">
      <c r="A9" t="s">
        <v>8</v>
      </c>
      <c r="B9">
        <v>85319</v>
      </c>
      <c r="C9" s="23">
        <v>10.033040935658192</v>
      </c>
      <c r="D9" s="13">
        <f>C9*B9</f>
        <v>856009.0195894213</v>
      </c>
      <c r="E9" t="s">
        <v>9</v>
      </c>
      <c r="F9">
        <v>30020</v>
      </c>
      <c r="G9" s="23">
        <v>11.21982726527647</v>
      </c>
      <c r="H9" s="13">
        <f>G9*F9</f>
        <v>336819.2145035996</v>
      </c>
      <c r="I9" t="s">
        <v>10</v>
      </c>
      <c r="J9">
        <v>7066.5</v>
      </c>
      <c r="K9" s="23">
        <v>12.39</v>
      </c>
      <c r="L9" s="13">
        <f>K9*J9</f>
        <v>87553.935</v>
      </c>
      <c r="M9" t="s">
        <v>11</v>
      </c>
      <c r="N9">
        <v>8339</v>
      </c>
      <c r="O9" s="23">
        <v>18.183435377422533</v>
      </c>
      <c r="P9" s="13">
        <f>O9*N9</f>
        <v>151631.6676123265</v>
      </c>
      <c r="Q9" t="s">
        <v>12</v>
      </c>
      <c r="R9">
        <v>3751</v>
      </c>
      <c r="S9" s="23">
        <v>27.093603628075165</v>
      </c>
      <c r="T9" s="13">
        <f>S9*R9</f>
        <v>101628.10720890995</v>
      </c>
    </row>
    <row r="10" spans="1:20" ht="12.75">
      <c r="A10" t="s">
        <v>13</v>
      </c>
      <c r="B10">
        <v>5047.5</v>
      </c>
      <c r="C10" s="23">
        <v>10.09</v>
      </c>
      <c r="D10" s="13">
        <f aca="true" t="shared" si="0" ref="D10:D27">C10*B10</f>
        <v>50929.275</v>
      </c>
      <c r="E10" t="s">
        <v>14</v>
      </c>
      <c r="F10">
        <v>18196</v>
      </c>
      <c r="G10" s="23">
        <v>11.221472741589185</v>
      </c>
      <c r="H10" s="13">
        <f aca="true" t="shared" si="1" ref="H10:H39">G10*F10</f>
        <v>204185.9180059568</v>
      </c>
      <c r="I10" t="s">
        <v>15</v>
      </c>
      <c r="J10">
        <v>51451</v>
      </c>
      <c r="K10" s="23">
        <v>12.572819101090817</v>
      </c>
      <c r="L10" s="13">
        <f aca="true" t="shared" si="2" ref="L10:L26">K10*J10</f>
        <v>646884.1155702237</v>
      </c>
      <c r="M10" t="s">
        <v>16</v>
      </c>
      <c r="N10">
        <v>11461</v>
      </c>
      <c r="O10" s="23">
        <v>18.25220884751359</v>
      </c>
      <c r="P10" s="13">
        <f aca="true" t="shared" si="3" ref="P10:P31">O10*N10</f>
        <v>209188.56560135324</v>
      </c>
      <c r="Q10" t="s">
        <v>17</v>
      </c>
      <c r="R10">
        <v>12762.8</v>
      </c>
      <c r="S10" s="23">
        <v>27.32</v>
      </c>
      <c r="T10" s="13">
        <f aca="true" t="shared" si="4" ref="T10:T43">S10*R10</f>
        <v>348679.696</v>
      </c>
    </row>
    <row r="11" spans="1:20" ht="12.75">
      <c r="A11" t="s">
        <v>18</v>
      </c>
      <c r="B11">
        <v>28008</v>
      </c>
      <c r="C11" s="23">
        <v>10.416475725845057</v>
      </c>
      <c r="D11" s="13">
        <f t="shared" si="0"/>
        <v>291744.65212946833</v>
      </c>
      <c r="E11" t="s">
        <v>19</v>
      </c>
      <c r="F11">
        <v>27853</v>
      </c>
      <c r="G11" s="23">
        <v>11.255792341596067</v>
      </c>
      <c r="H11" s="13">
        <f t="shared" si="1"/>
        <v>313507.5840904752</v>
      </c>
      <c r="I11" t="s">
        <v>20</v>
      </c>
      <c r="J11">
        <v>12116</v>
      </c>
      <c r="K11" s="23">
        <v>12.636765000756132</v>
      </c>
      <c r="L11" s="13">
        <f t="shared" si="2"/>
        <v>153107.0447491613</v>
      </c>
      <c r="M11" t="s">
        <v>21</v>
      </c>
      <c r="N11">
        <v>11295</v>
      </c>
      <c r="O11" s="23">
        <v>18.40061827151712</v>
      </c>
      <c r="P11" s="13">
        <f t="shared" si="3"/>
        <v>207834.98337678588</v>
      </c>
      <c r="Q11" t="s">
        <v>22</v>
      </c>
      <c r="R11">
        <v>4437</v>
      </c>
      <c r="S11" s="23">
        <v>27.6180050036152</v>
      </c>
      <c r="T11" s="13">
        <f t="shared" si="4"/>
        <v>122541.08820104063</v>
      </c>
    </row>
    <row r="12" spans="1:20" ht="12.75">
      <c r="A12" t="s">
        <v>23</v>
      </c>
      <c r="B12">
        <v>26327.4</v>
      </c>
      <c r="C12" s="23">
        <v>10.42</v>
      </c>
      <c r="D12" s="13">
        <f t="shared" si="0"/>
        <v>274331.50800000003</v>
      </c>
      <c r="E12" t="s">
        <v>24</v>
      </c>
      <c r="F12">
        <v>38487</v>
      </c>
      <c r="G12" s="23">
        <v>11.31358983132241</v>
      </c>
      <c r="H12" s="13">
        <f t="shared" si="1"/>
        <v>435426.1318381056</v>
      </c>
      <c r="I12" t="s">
        <v>25</v>
      </c>
      <c r="J12">
        <v>27396</v>
      </c>
      <c r="K12" s="23">
        <v>12.664797765722415</v>
      </c>
      <c r="L12" s="13">
        <f t="shared" si="2"/>
        <v>346964.79958973126</v>
      </c>
      <c r="M12" t="s">
        <v>26</v>
      </c>
      <c r="N12">
        <v>4824</v>
      </c>
      <c r="O12" s="23">
        <v>19.780016049389037</v>
      </c>
      <c r="P12" s="13">
        <f t="shared" si="3"/>
        <v>95418.79742225271</v>
      </c>
      <c r="Q12" t="s">
        <v>27</v>
      </c>
      <c r="R12">
        <v>4961.5</v>
      </c>
      <c r="S12" s="23">
        <v>27.66</v>
      </c>
      <c r="T12" s="13">
        <f t="shared" si="4"/>
        <v>137235.09</v>
      </c>
    </row>
    <row r="13" spans="1:20" ht="12.75">
      <c r="A13" t="s">
        <v>28</v>
      </c>
      <c r="B13">
        <v>19793</v>
      </c>
      <c r="C13" s="23">
        <v>10.588403292451392</v>
      </c>
      <c r="D13" s="13">
        <f t="shared" si="0"/>
        <v>209576.2663674904</v>
      </c>
      <c r="E13" t="s">
        <v>29</v>
      </c>
      <c r="F13">
        <v>45803</v>
      </c>
      <c r="G13" s="23">
        <v>11.35554115818065</v>
      </c>
      <c r="H13" s="13">
        <f t="shared" si="1"/>
        <v>520117.8516681483</v>
      </c>
      <c r="I13" t="s">
        <v>30</v>
      </c>
      <c r="J13">
        <v>12011.4</v>
      </c>
      <c r="K13" s="23">
        <v>12.83</v>
      </c>
      <c r="L13" s="13">
        <f t="shared" si="2"/>
        <v>154106.262</v>
      </c>
      <c r="M13" t="s">
        <v>31</v>
      </c>
      <c r="N13">
        <v>10402.1</v>
      </c>
      <c r="O13" s="23">
        <v>20.52</v>
      </c>
      <c r="P13" s="13">
        <f t="shared" si="3"/>
        <v>213451.092</v>
      </c>
      <c r="Q13" t="s">
        <v>32</v>
      </c>
      <c r="R13">
        <v>8240</v>
      </c>
      <c r="S13" s="23">
        <v>27.748589831291653</v>
      </c>
      <c r="T13" s="13">
        <f t="shared" si="4"/>
        <v>228648.38020984322</v>
      </c>
    </row>
    <row r="14" spans="1:20" ht="12.75">
      <c r="A14" t="s">
        <v>33</v>
      </c>
      <c r="B14">
        <v>6708.2</v>
      </c>
      <c r="C14" s="23">
        <v>10.71</v>
      </c>
      <c r="D14" s="13">
        <f t="shared" si="0"/>
        <v>71844.822</v>
      </c>
      <c r="E14" t="s">
        <v>34</v>
      </c>
      <c r="F14">
        <v>19565</v>
      </c>
      <c r="G14" s="23">
        <v>11.443968815689919</v>
      </c>
      <c r="H14" s="13">
        <f t="shared" si="1"/>
        <v>223901.24987897326</v>
      </c>
      <c r="I14" t="s">
        <v>35</v>
      </c>
      <c r="J14">
        <v>55526</v>
      </c>
      <c r="K14" s="23">
        <v>13.341158444859207</v>
      </c>
      <c r="L14" s="13">
        <f t="shared" si="2"/>
        <v>740781.1638092523</v>
      </c>
      <c r="M14" t="s">
        <v>51</v>
      </c>
      <c r="N14">
        <v>13607.5</v>
      </c>
      <c r="O14" s="23">
        <v>20.7</v>
      </c>
      <c r="P14" s="13">
        <f>O14*N14</f>
        <v>281675.25</v>
      </c>
      <c r="Q14" t="s">
        <v>37</v>
      </c>
      <c r="R14">
        <v>6957</v>
      </c>
      <c r="S14" s="23">
        <v>27.758155916234553</v>
      </c>
      <c r="T14" s="13">
        <f t="shared" si="4"/>
        <v>193113.49070924378</v>
      </c>
    </row>
    <row r="15" spans="1:20" ht="12.75">
      <c r="A15" t="s">
        <v>38</v>
      </c>
      <c r="B15">
        <v>36821</v>
      </c>
      <c r="C15" s="23">
        <v>10.71275435531789</v>
      </c>
      <c r="D15" s="13">
        <f t="shared" si="0"/>
        <v>394454.32811716</v>
      </c>
      <c r="E15" t="s">
        <v>39</v>
      </c>
      <c r="F15">
        <v>60524</v>
      </c>
      <c r="G15" s="23">
        <v>11.446331456935805</v>
      </c>
      <c r="H15" s="13">
        <f t="shared" si="1"/>
        <v>692777.7650995827</v>
      </c>
      <c r="I15" t="s">
        <v>40</v>
      </c>
      <c r="J15">
        <v>30935</v>
      </c>
      <c r="K15" s="23">
        <v>13.501221558195374</v>
      </c>
      <c r="L15" s="13">
        <f t="shared" si="2"/>
        <v>417660.2889027739</v>
      </c>
      <c r="M15" t="s">
        <v>36</v>
      </c>
      <c r="N15">
        <v>4888.5</v>
      </c>
      <c r="O15" s="23">
        <v>21.2</v>
      </c>
      <c r="P15" s="13">
        <f>O15*N15</f>
        <v>103636.2</v>
      </c>
      <c r="Q15" t="s">
        <v>42</v>
      </c>
      <c r="R15">
        <v>3776</v>
      </c>
      <c r="S15" s="23">
        <v>29.849097490698195</v>
      </c>
      <c r="T15" s="13">
        <f t="shared" si="4"/>
        <v>112710.19212487638</v>
      </c>
    </row>
    <row r="16" spans="1:20" ht="12.75">
      <c r="A16" t="s">
        <v>43</v>
      </c>
      <c r="B16">
        <v>9969.9</v>
      </c>
      <c r="C16" s="23">
        <v>10.73</v>
      </c>
      <c r="D16" s="13">
        <f t="shared" si="0"/>
        <v>106977.027</v>
      </c>
      <c r="E16" t="s">
        <v>44</v>
      </c>
      <c r="F16">
        <v>29109</v>
      </c>
      <c r="G16" s="23">
        <v>11.45</v>
      </c>
      <c r="H16" s="13">
        <f t="shared" si="1"/>
        <v>333298.05</v>
      </c>
      <c r="I16" t="s">
        <v>45</v>
      </c>
      <c r="J16">
        <v>35353</v>
      </c>
      <c r="K16" s="23">
        <v>13.670819807152487</v>
      </c>
      <c r="L16" s="13">
        <f t="shared" si="2"/>
        <v>483304.49264226184</v>
      </c>
      <c r="M16" t="s">
        <v>41</v>
      </c>
      <c r="N16">
        <v>11006</v>
      </c>
      <c r="O16" s="23">
        <v>21.23</v>
      </c>
      <c r="P16" s="13">
        <f>O16*N16</f>
        <v>233657.38</v>
      </c>
      <c r="Q16" t="s">
        <v>47</v>
      </c>
      <c r="R16">
        <v>2914</v>
      </c>
      <c r="S16" s="23">
        <v>29.89151146666407</v>
      </c>
      <c r="T16" s="13">
        <f t="shared" si="4"/>
        <v>87103.8644138591</v>
      </c>
    </row>
    <row r="17" spans="1:20" ht="12.75">
      <c r="A17" t="s">
        <v>48</v>
      </c>
      <c r="B17">
        <v>44231</v>
      </c>
      <c r="C17" s="23">
        <v>10.776997748315527</v>
      </c>
      <c r="D17" s="13">
        <f t="shared" si="0"/>
        <v>476677.38740574406</v>
      </c>
      <c r="E17" t="s">
        <v>49</v>
      </c>
      <c r="F17">
        <v>71954</v>
      </c>
      <c r="G17" s="23">
        <v>11.493953994016533</v>
      </c>
      <c r="H17" s="13">
        <f t="shared" si="1"/>
        <v>827035.9656854656</v>
      </c>
      <c r="I17" t="s">
        <v>50</v>
      </c>
      <c r="J17">
        <v>26231</v>
      </c>
      <c r="K17" s="23">
        <v>13.689365253057325</v>
      </c>
      <c r="L17" s="13">
        <f t="shared" si="2"/>
        <v>359085.73995294666</v>
      </c>
      <c r="M17" t="s">
        <v>46</v>
      </c>
      <c r="N17">
        <v>4642</v>
      </c>
      <c r="O17" s="23">
        <v>21.26441179368343</v>
      </c>
      <c r="P17" s="13">
        <f>O17*N17</f>
        <v>98709.39954627848</v>
      </c>
      <c r="Q17" t="s">
        <v>52</v>
      </c>
      <c r="R17">
        <v>2981</v>
      </c>
      <c r="S17" s="23">
        <v>30.018860436976773</v>
      </c>
      <c r="T17" s="13">
        <f t="shared" si="4"/>
        <v>89486.22296262775</v>
      </c>
    </row>
    <row r="18" spans="1:20" ht="12.75">
      <c r="A18" t="s">
        <v>53</v>
      </c>
      <c r="B18">
        <v>39177</v>
      </c>
      <c r="C18" s="23">
        <v>10.78</v>
      </c>
      <c r="D18" s="13">
        <f t="shared" si="0"/>
        <v>422328.06</v>
      </c>
      <c r="E18" t="s">
        <v>54</v>
      </c>
      <c r="F18">
        <v>15267</v>
      </c>
      <c r="G18" s="23">
        <v>11.494740528734152</v>
      </c>
      <c r="H18" s="13">
        <f t="shared" si="1"/>
        <v>175490.20365218428</v>
      </c>
      <c r="I18" t="s">
        <v>55</v>
      </c>
      <c r="J18">
        <v>15990</v>
      </c>
      <c r="K18" s="23">
        <v>13.716681140088514</v>
      </c>
      <c r="L18" s="13">
        <f t="shared" si="2"/>
        <v>219329.73143001535</v>
      </c>
      <c r="M18" t="s">
        <v>56</v>
      </c>
      <c r="N18">
        <v>11162.5</v>
      </c>
      <c r="O18" s="23">
        <v>21.58</v>
      </c>
      <c r="P18" s="13">
        <f t="shared" si="3"/>
        <v>240886.74999999997</v>
      </c>
      <c r="Q18" t="s">
        <v>57</v>
      </c>
      <c r="R18">
        <v>3205.6</v>
      </c>
      <c r="S18" s="23">
        <v>31.48</v>
      </c>
      <c r="T18" s="13">
        <f t="shared" si="4"/>
        <v>100912.288</v>
      </c>
    </row>
    <row r="19" spans="1:20" ht="12.75">
      <c r="A19" t="s">
        <v>58</v>
      </c>
      <c r="B19">
        <v>41717.4</v>
      </c>
      <c r="C19" s="23">
        <v>10.81</v>
      </c>
      <c r="D19" s="13">
        <f t="shared" si="0"/>
        <v>450965.09400000004</v>
      </c>
      <c r="E19" t="s">
        <v>59</v>
      </c>
      <c r="F19">
        <v>23916</v>
      </c>
      <c r="G19" s="23">
        <v>11.526813636059767</v>
      </c>
      <c r="H19" s="13">
        <f t="shared" si="1"/>
        <v>275675.2749200054</v>
      </c>
      <c r="I19" t="s">
        <v>60</v>
      </c>
      <c r="J19">
        <v>22329</v>
      </c>
      <c r="K19" s="23">
        <v>13.928190055609594</v>
      </c>
      <c r="L19" s="13">
        <f t="shared" si="2"/>
        <v>311002.55575170665</v>
      </c>
      <c r="M19" t="s">
        <v>61</v>
      </c>
      <c r="N19">
        <v>6550.5</v>
      </c>
      <c r="O19" s="23">
        <v>21.88</v>
      </c>
      <c r="P19" s="13">
        <f t="shared" si="3"/>
        <v>143324.94</v>
      </c>
      <c r="Q19" t="s">
        <v>62</v>
      </c>
      <c r="R19">
        <v>5013</v>
      </c>
      <c r="S19" s="23">
        <v>32.66</v>
      </c>
      <c r="T19" s="13">
        <f t="shared" si="4"/>
        <v>163724.58</v>
      </c>
    </row>
    <row r="20" spans="1:20" ht="12.75">
      <c r="A20" t="s">
        <v>63</v>
      </c>
      <c r="B20">
        <v>44241</v>
      </c>
      <c r="C20" s="23">
        <v>10.953316944852174</v>
      </c>
      <c r="D20" s="13">
        <f t="shared" si="0"/>
        <v>484585.69495720504</v>
      </c>
      <c r="E20" t="s">
        <v>64</v>
      </c>
      <c r="F20">
        <v>41170</v>
      </c>
      <c r="G20" s="23">
        <v>11.554282674069777</v>
      </c>
      <c r="H20" s="13">
        <f t="shared" si="1"/>
        <v>475689.8176914527</v>
      </c>
      <c r="I20" t="s">
        <v>65</v>
      </c>
      <c r="J20">
        <v>28516</v>
      </c>
      <c r="K20" s="23">
        <v>14.050375326469652</v>
      </c>
      <c r="L20" s="13">
        <f t="shared" si="2"/>
        <v>400660.5028096086</v>
      </c>
      <c r="M20" t="s">
        <v>66</v>
      </c>
      <c r="N20">
        <v>9049</v>
      </c>
      <c r="O20" s="23">
        <v>22.08038622947833</v>
      </c>
      <c r="P20" s="13">
        <f t="shared" si="3"/>
        <v>199805.41499054938</v>
      </c>
      <c r="Q20" t="s">
        <v>67</v>
      </c>
      <c r="R20">
        <v>5425</v>
      </c>
      <c r="S20" s="23">
        <v>32.98515247023718</v>
      </c>
      <c r="T20" s="13">
        <f t="shared" si="4"/>
        <v>178944.4521510367</v>
      </c>
    </row>
    <row r="21" spans="1:20" ht="12.75">
      <c r="A21" t="s">
        <v>68</v>
      </c>
      <c r="B21">
        <v>61494</v>
      </c>
      <c r="C21" s="23">
        <v>10.999176102974456</v>
      </c>
      <c r="D21" s="13">
        <f t="shared" si="0"/>
        <v>676383.3352763111</v>
      </c>
      <c r="E21" t="s">
        <v>69</v>
      </c>
      <c r="F21">
        <v>71314</v>
      </c>
      <c r="G21" s="23">
        <v>11.596031163057575</v>
      </c>
      <c r="H21" s="13">
        <f t="shared" si="1"/>
        <v>826959.3663622879</v>
      </c>
      <c r="I21" t="s">
        <v>70</v>
      </c>
      <c r="J21">
        <v>22074</v>
      </c>
      <c r="K21" s="23">
        <v>15.00267688130383</v>
      </c>
      <c r="L21" s="13">
        <f t="shared" si="2"/>
        <v>331169.0894779007</v>
      </c>
      <c r="M21" t="s">
        <v>71</v>
      </c>
      <c r="N21">
        <v>8063</v>
      </c>
      <c r="O21" s="23">
        <v>22.14</v>
      </c>
      <c r="P21" s="13">
        <f t="shared" si="3"/>
        <v>178514.82</v>
      </c>
      <c r="Q21" t="s">
        <v>72</v>
      </c>
      <c r="R21">
        <v>2532</v>
      </c>
      <c r="S21" s="23">
        <v>33.68701245686336</v>
      </c>
      <c r="T21" s="13">
        <f t="shared" si="4"/>
        <v>85295.51554077803</v>
      </c>
    </row>
    <row r="22" spans="1:20" ht="12.75">
      <c r="A22" t="s">
        <v>73</v>
      </c>
      <c r="B22">
        <v>42127</v>
      </c>
      <c r="C22" s="23">
        <v>11.026645091094604</v>
      </c>
      <c r="D22" s="13">
        <f t="shared" si="0"/>
        <v>464519.4777525424</v>
      </c>
      <c r="E22" t="s">
        <v>74</v>
      </c>
      <c r="F22">
        <v>24309</v>
      </c>
      <c r="G22" s="23">
        <v>11.609409573866987</v>
      </c>
      <c r="H22" s="13">
        <f t="shared" si="1"/>
        <v>282213.1373311326</v>
      </c>
      <c r="I22" t="s">
        <v>75</v>
      </c>
      <c r="J22">
        <v>22458.6</v>
      </c>
      <c r="K22" s="23">
        <v>15.42</v>
      </c>
      <c r="L22" s="13">
        <f t="shared" si="2"/>
        <v>346311.61199999996</v>
      </c>
      <c r="M22" t="s">
        <v>76</v>
      </c>
      <c r="N22">
        <v>3893</v>
      </c>
      <c r="O22" s="23">
        <v>22.383677857936206</v>
      </c>
      <c r="P22" s="13">
        <f t="shared" si="3"/>
        <v>87139.65790094565</v>
      </c>
      <c r="Q22" t="s">
        <v>77</v>
      </c>
      <c r="R22">
        <v>5237</v>
      </c>
      <c r="S22" s="23">
        <v>33.92422337488209</v>
      </c>
      <c r="T22" s="13">
        <f t="shared" si="4"/>
        <v>177661.15781425752</v>
      </c>
    </row>
    <row r="23" spans="1:20" ht="12.75">
      <c r="A23" t="s">
        <v>78</v>
      </c>
      <c r="B23">
        <v>42008</v>
      </c>
      <c r="C23" s="23">
        <v>11.03232703123352</v>
      </c>
      <c r="D23" s="13">
        <f t="shared" si="0"/>
        <v>463445.99392805767</v>
      </c>
      <c r="E23" t="s">
        <v>79</v>
      </c>
      <c r="F23">
        <v>21616.5</v>
      </c>
      <c r="G23" s="23">
        <v>11.61</v>
      </c>
      <c r="H23" s="13">
        <f t="shared" si="1"/>
        <v>250967.56499999997</v>
      </c>
      <c r="I23" t="s">
        <v>80</v>
      </c>
      <c r="J23">
        <v>17109</v>
      </c>
      <c r="K23" s="23">
        <v>15.565903689504497</v>
      </c>
      <c r="L23" s="13">
        <f t="shared" si="2"/>
        <v>266317.0462237324</v>
      </c>
      <c r="M23" t="s">
        <v>81</v>
      </c>
      <c r="N23">
        <v>1910</v>
      </c>
      <c r="O23" s="23">
        <v>22.723365730972645</v>
      </c>
      <c r="P23" s="13">
        <f t="shared" si="3"/>
        <v>43401.62854615775</v>
      </c>
      <c r="Q23" t="s">
        <v>82</v>
      </c>
      <c r="R23">
        <v>5592.5</v>
      </c>
      <c r="S23" s="23">
        <v>33.88</v>
      </c>
      <c r="T23" s="13">
        <f t="shared" si="4"/>
        <v>189473.90000000002</v>
      </c>
    </row>
    <row r="24" spans="1:20" ht="12.75">
      <c r="A24" t="s">
        <v>83</v>
      </c>
      <c r="B24">
        <v>59524</v>
      </c>
      <c r="C24" s="23">
        <v>11.14267826270302</v>
      </c>
      <c r="D24" s="13">
        <f t="shared" si="0"/>
        <v>663256.7809091345</v>
      </c>
      <c r="E24" t="s">
        <v>84</v>
      </c>
      <c r="F24">
        <v>56729</v>
      </c>
      <c r="G24" s="23">
        <v>11.651374934830292</v>
      </c>
      <c r="H24" s="13">
        <f t="shared" si="1"/>
        <v>660970.8486779876</v>
      </c>
      <c r="I24" t="s">
        <v>85</v>
      </c>
      <c r="J24">
        <v>14618</v>
      </c>
      <c r="K24" s="23">
        <v>15.852333051803168</v>
      </c>
      <c r="L24" s="13">
        <f t="shared" si="2"/>
        <v>231729.40455125872</v>
      </c>
      <c r="M24" t="s">
        <v>86</v>
      </c>
      <c r="N24">
        <v>945</v>
      </c>
      <c r="O24" s="23">
        <v>23.03063228672214</v>
      </c>
      <c r="P24" s="13">
        <f t="shared" si="3"/>
        <v>21763.94751095242</v>
      </c>
      <c r="Q24" t="s">
        <v>87</v>
      </c>
      <c r="R24">
        <v>6542</v>
      </c>
      <c r="S24" s="23">
        <v>34.53733898368968</v>
      </c>
      <c r="T24" s="13">
        <f t="shared" si="4"/>
        <v>225943.2716312979</v>
      </c>
    </row>
    <row r="25" spans="1:20" ht="12.75">
      <c r="A25" t="s">
        <v>88</v>
      </c>
      <c r="B25">
        <v>5299.5</v>
      </c>
      <c r="C25" s="23">
        <v>11.17</v>
      </c>
      <c r="D25" s="13">
        <f t="shared" si="0"/>
        <v>59195.415</v>
      </c>
      <c r="E25" t="s">
        <v>89</v>
      </c>
      <c r="F25">
        <v>21511</v>
      </c>
      <c r="G25" s="23">
        <v>11.68506896553288</v>
      </c>
      <c r="H25" s="13">
        <f t="shared" si="1"/>
        <v>251357.5185175778</v>
      </c>
      <c r="I25" t="s">
        <v>90</v>
      </c>
      <c r="J25">
        <v>10859</v>
      </c>
      <c r="K25" s="23">
        <v>16.02044323277444</v>
      </c>
      <c r="L25" s="13">
        <f t="shared" si="2"/>
        <v>173965.99306469766</v>
      </c>
      <c r="M25" t="s">
        <v>91</v>
      </c>
      <c r="N25">
        <v>3940</v>
      </c>
      <c r="O25" s="23">
        <v>23.313201532479436</v>
      </c>
      <c r="P25" s="13">
        <f t="shared" si="3"/>
        <v>91854.01403796898</v>
      </c>
      <c r="Q25" t="s">
        <v>92</v>
      </c>
      <c r="R25">
        <v>8729</v>
      </c>
      <c r="S25" s="23">
        <v>35.10374074614927</v>
      </c>
      <c r="T25" s="13">
        <f t="shared" si="4"/>
        <v>306420.552973137</v>
      </c>
    </row>
    <row r="26" spans="1:20" ht="12.75">
      <c r="A26" t="s">
        <v>93</v>
      </c>
      <c r="B26">
        <v>12706</v>
      </c>
      <c r="C26" s="23">
        <v>11.177458638555242</v>
      </c>
      <c r="D26" s="13">
        <f t="shared" si="0"/>
        <v>142020.7894614829</v>
      </c>
      <c r="E26" t="s">
        <v>94</v>
      </c>
      <c r="F26">
        <v>49586</v>
      </c>
      <c r="G26" s="23">
        <v>11.697283417293777</v>
      </c>
      <c r="H26" s="13">
        <f t="shared" si="1"/>
        <v>580021.4955299292</v>
      </c>
      <c r="I26" t="s">
        <v>95</v>
      </c>
      <c r="J26">
        <v>11612</v>
      </c>
      <c r="K26" s="23">
        <v>16.041930836582605</v>
      </c>
      <c r="L26" s="13">
        <f t="shared" si="2"/>
        <v>186278.9008743972</v>
      </c>
      <c r="M26" t="s">
        <v>96</v>
      </c>
      <c r="N26">
        <v>6384</v>
      </c>
      <c r="O26" s="23">
        <v>23.36</v>
      </c>
      <c r="P26" s="13">
        <f t="shared" si="3"/>
        <v>149130.24</v>
      </c>
      <c r="Q26" t="s">
        <v>97</v>
      </c>
      <c r="R26">
        <v>2230</v>
      </c>
      <c r="S26" s="23">
        <v>36.68584264777277</v>
      </c>
      <c r="T26" s="13">
        <f t="shared" si="4"/>
        <v>81809.42910453328</v>
      </c>
    </row>
    <row r="27" spans="1:20" ht="12.75">
      <c r="A27" t="s">
        <v>98</v>
      </c>
      <c r="B27">
        <v>50998</v>
      </c>
      <c r="C27" s="23">
        <v>11.190040028891557</v>
      </c>
      <c r="D27" s="13">
        <f t="shared" si="0"/>
        <v>570669.6613934117</v>
      </c>
      <c r="E27" t="s">
        <v>99</v>
      </c>
      <c r="F27">
        <v>32109</v>
      </c>
      <c r="G27" s="23">
        <v>11.698080525969921</v>
      </c>
      <c r="H27" s="13">
        <f t="shared" si="1"/>
        <v>375613.6676083682</v>
      </c>
      <c r="J27">
        <f>SUM(J9:J26)</f>
        <v>423651.5</v>
      </c>
      <c r="L27" s="13">
        <f>SUM(L9:L26)</f>
        <v>5856212.678399667</v>
      </c>
      <c r="M27" t="s">
        <v>100</v>
      </c>
      <c r="N27">
        <v>4107</v>
      </c>
      <c r="O27" s="23">
        <v>24.211478886414753</v>
      </c>
      <c r="P27" s="13">
        <f t="shared" si="3"/>
        <v>99436.54378650538</v>
      </c>
      <c r="Q27" t="s">
        <v>101</v>
      </c>
      <c r="R27">
        <v>3113</v>
      </c>
      <c r="S27" s="23">
        <v>37.51609708233148</v>
      </c>
      <c r="T27" s="13">
        <f t="shared" si="4"/>
        <v>116787.61021729789</v>
      </c>
    </row>
    <row r="28" spans="2:20" ht="12.75">
      <c r="B28">
        <f>SUM(B9:B27)</f>
        <v>661516.9</v>
      </c>
      <c r="D28" s="13">
        <f>SUM(D9:D27)</f>
        <v>7129914.58828743</v>
      </c>
      <c r="E28" t="s">
        <v>102</v>
      </c>
      <c r="F28">
        <v>40216</v>
      </c>
      <c r="G28" s="23">
        <v>11.707847416503713</v>
      </c>
      <c r="H28" s="13">
        <f t="shared" si="1"/>
        <v>470842.7917021133</v>
      </c>
      <c r="K28" s="13">
        <f>L27/J27</f>
        <v>13.823184099193954</v>
      </c>
      <c r="M28" t="s">
        <v>103</v>
      </c>
      <c r="N28">
        <v>3008</v>
      </c>
      <c r="O28" s="23">
        <v>24.53931369069131</v>
      </c>
      <c r="P28" s="13">
        <f t="shared" si="3"/>
        <v>73814.25558159946</v>
      </c>
      <c r="Q28" t="s">
        <v>104</v>
      </c>
      <c r="R28">
        <v>2640</v>
      </c>
      <c r="S28" s="23">
        <v>38.36061013199538</v>
      </c>
      <c r="T28" s="13">
        <f t="shared" si="4"/>
        <v>101272.0107484678</v>
      </c>
    </row>
    <row r="29" spans="3:20" ht="12.75">
      <c r="C29" s="13">
        <f>D28/B28</f>
        <v>10.778129157830177</v>
      </c>
      <c r="E29" t="s">
        <v>105</v>
      </c>
      <c r="F29">
        <v>12795</v>
      </c>
      <c r="G29" s="23">
        <v>11.71</v>
      </c>
      <c r="H29" s="13">
        <f t="shared" si="1"/>
        <v>149829.45</v>
      </c>
      <c r="M29" t="s">
        <v>106</v>
      </c>
      <c r="N29">
        <v>1676</v>
      </c>
      <c r="O29" s="23">
        <v>25.591241287519754</v>
      </c>
      <c r="P29" s="13">
        <f t="shared" si="3"/>
        <v>42890.92039788311</v>
      </c>
      <c r="Q29" t="s">
        <v>107</v>
      </c>
      <c r="R29">
        <v>1606</v>
      </c>
      <c r="S29" s="23">
        <v>39.784493308543745</v>
      </c>
      <c r="T29" s="13">
        <f t="shared" si="4"/>
        <v>63893.896253521256</v>
      </c>
    </row>
    <row r="30" spans="5:20" ht="12.75">
      <c r="E30" t="s">
        <v>108</v>
      </c>
      <c r="F30">
        <v>30920</v>
      </c>
      <c r="G30" s="23">
        <v>11.796840264950207</v>
      </c>
      <c r="H30" s="13">
        <f t="shared" si="1"/>
        <v>364758.3009922604</v>
      </c>
      <c r="M30" t="s">
        <v>109</v>
      </c>
      <c r="N30">
        <v>3177</v>
      </c>
      <c r="O30" s="23">
        <v>25.950198829770716</v>
      </c>
      <c r="P30" s="13">
        <f t="shared" si="3"/>
        <v>82443.78168218156</v>
      </c>
      <c r="Q30" t="s">
        <v>110</v>
      </c>
      <c r="R30">
        <v>2785.5</v>
      </c>
      <c r="S30" s="23">
        <v>40.7</v>
      </c>
      <c r="T30" s="13">
        <f t="shared" si="4"/>
        <v>113369.85</v>
      </c>
    </row>
    <row r="31" spans="5:20" ht="12.75">
      <c r="E31" t="s">
        <v>111</v>
      </c>
      <c r="F31">
        <v>41831</v>
      </c>
      <c r="G31" s="23">
        <v>11.814601437582812</v>
      </c>
      <c r="H31" s="13">
        <f t="shared" si="1"/>
        <v>494216.5927355266</v>
      </c>
      <c r="M31" t="s">
        <v>112</v>
      </c>
      <c r="N31">
        <v>3149</v>
      </c>
      <c r="O31" s="23">
        <v>26.278046988107217</v>
      </c>
      <c r="P31" s="13">
        <f t="shared" si="3"/>
        <v>82749.56996554963</v>
      </c>
      <c r="Q31" t="s">
        <v>113</v>
      </c>
      <c r="R31">
        <v>2796</v>
      </c>
      <c r="S31" s="23">
        <v>40.96212091261316</v>
      </c>
      <c r="T31" s="13">
        <f t="shared" si="4"/>
        <v>114530.09007166639</v>
      </c>
    </row>
    <row r="32" spans="1:20" ht="12.75">
      <c r="A32">
        <v>661516.9</v>
      </c>
      <c r="B32" s="23">
        <v>10.778114697745066</v>
      </c>
      <c r="C32" s="13">
        <f>B32*A32</f>
        <v>7129905.022696753</v>
      </c>
      <c r="E32" t="s">
        <v>114</v>
      </c>
      <c r="F32">
        <v>17507.5</v>
      </c>
      <c r="G32" s="23">
        <v>11.83</v>
      </c>
      <c r="H32" s="13">
        <f t="shared" si="1"/>
        <v>207113.725</v>
      </c>
      <c r="N32">
        <f>SUM(N9:N31)</f>
        <v>147479.1</v>
      </c>
      <c r="P32" s="13">
        <f>SUM(P9:P31)</f>
        <v>3132359.819959291</v>
      </c>
      <c r="Q32" t="s">
        <v>115</v>
      </c>
      <c r="R32">
        <v>3101</v>
      </c>
      <c r="S32" s="23">
        <v>41.7921887309938</v>
      </c>
      <c r="T32" s="13">
        <f t="shared" si="4"/>
        <v>129597.57725481177</v>
      </c>
    </row>
    <row r="33" spans="1:20" ht="12.75">
      <c r="A33">
        <v>1008458.5</v>
      </c>
      <c r="B33" s="23">
        <v>11.644745539234696</v>
      </c>
      <c r="C33" s="13">
        <f>B33*A33</f>
        <v>11743242.619378313</v>
      </c>
      <c r="E33" t="s">
        <v>116</v>
      </c>
      <c r="F33">
        <v>24272</v>
      </c>
      <c r="G33" s="23">
        <v>11.85107845999233</v>
      </c>
      <c r="H33" s="13">
        <f t="shared" si="1"/>
        <v>287649.37638093386</v>
      </c>
      <c r="O33" s="13">
        <f>P32/N32</f>
        <v>21.239347269947338</v>
      </c>
      <c r="Q33" t="s">
        <v>117</v>
      </c>
      <c r="R33">
        <v>3001</v>
      </c>
      <c r="S33" s="23">
        <v>43.90072669575557</v>
      </c>
      <c r="T33" s="13">
        <f t="shared" si="4"/>
        <v>131746.08081396247</v>
      </c>
    </row>
    <row r="34" spans="1:20" ht="12.75">
      <c r="A34">
        <v>423651.5</v>
      </c>
      <c r="B34" s="23">
        <v>13.823184099193954</v>
      </c>
      <c r="C34" s="13">
        <f>B34*A34</f>
        <v>5856212.678399667</v>
      </c>
      <c r="E34" t="s">
        <v>118</v>
      </c>
      <c r="F34">
        <v>29676</v>
      </c>
      <c r="G34" s="23">
        <v>11.90475661282568</v>
      </c>
      <c r="H34" s="13">
        <f t="shared" si="1"/>
        <v>353285.5572422149</v>
      </c>
      <c r="Q34" t="s">
        <v>119</v>
      </c>
      <c r="R34">
        <v>2291</v>
      </c>
      <c r="S34" s="23">
        <v>46.35702775739503</v>
      </c>
      <c r="T34" s="13">
        <f t="shared" si="4"/>
        <v>106203.95059219202</v>
      </c>
    </row>
    <row r="35" spans="1:20" ht="12.75">
      <c r="A35">
        <v>147479.2</v>
      </c>
      <c r="B35" s="23">
        <v>21.24</v>
      </c>
      <c r="C35" s="13">
        <f>B35*A35</f>
        <v>3132458.208</v>
      </c>
      <c r="E35" t="s">
        <v>120</v>
      </c>
      <c r="F35">
        <v>16944</v>
      </c>
      <c r="G35" s="23">
        <v>12.05</v>
      </c>
      <c r="H35" s="13">
        <f t="shared" si="1"/>
        <v>204175.2</v>
      </c>
      <c r="Q35" t="s">
        <v>121</v>
      </c>
      <c r="R35">
        <v>988</v>
      </c>
      <c r="S35" s="23">
        <v>53.12489403148522</v>
      </c>
      <c r="T35" s="13">
        <f t="shared" si="4"/>
        <v>52487.3953031074</v>
      </c>
    </row>
    <row r="36" spans="1:20" ht="12.75">
      <c r="A36">
        <v>127653.9</v>
      </c>
      <c r="B36" s="23">
        <v>36.49</v>
      </c>
      <c r="C36" s="13">
        <f>B36*A36</f>
        <v>4658090.811</v>
      </c>
      <c r="E36" t="s">
        <v>122</v>
      </c>
      <c r="F36">
        <v>8210.5</v>
      </c>
      <c r="G36" s="23">
        <v>12.17</v>
      </c>
      <c r="H36" s="13">
        <f t="shared" si="1"/>
        <v>99921.785</v>
      </c>
      <c r="Q36" t="s">
        <v>123</v>
      </c>
      <c r="R36">
        <v>1628</v>
      </c>
      <c r="S36" s="23">
        <v>53.39930192236824</v>
      </c>
      <c r="T36" s="13">
        <f t="shared" si="4"/>
        <v>86934.0635296155</v>
      </c>
    </row>
    <row r="37" spans="1:20" ht="12.75">
      <c r="A37">
        <f>SUM(A32:A36)</f>
        <v>2368760</v>
      </c>
      <c r="C37" s="13">
        <f>SUM(C32:C36)</f>
        <v>32519909.339474734</v>
      </c>
      <c r="E37" t="s">
        <v>124</v>
      </c>
      <c r="F37">
        <v>21376</v>
      </c>
      <c r="G37" s="23">
        <v>12.199714546955185</v>
      </c>
      <c r="H37" s="13">
        <f t="shared" si="1"/>
        <v>260781.09815571405</v>
      </c>
      <c r="Q37" t="s">
        <v>125</v>
      </c>
      <c r="R37">
        <v>769</v>
      </c>
      <c r="S37" s="23">
        <v>64.39312288550745</v>
      </c>
      <c r="T37" s="13">
        <f t="shared" si="4"/>
        <v>49518.311498955234</v>
      </c>
    </row>
    <row r="38" spans="2:20" ht="12.75">
      <c r="B38" s="13">
        <f>C37/A37</f>
        <v>13.728663663467271</v>
      </c>
      <c r="E38" t="s">
        <v>126</v>
      </c>
      <c r="F38">
        <v>41210</v>
      </c>
      <c r="G38" s="23">
        <v>12.312214948128682</v>
      </c>
      <c r="H38" s="13">
        <f t="shared" si="1"/>
        <v>507386.378012383</v>
      </c>
      <c r="Q38" t="s">
        <v>127</v>
      </c>
      <c r="R38">
        <v>1419</v>
      </c>
      <c r="S38" s="23">
        <v>64.9638739735414</v>
      </c>
      <c r="T38" s="13">
        <f t="shared" si="4"/>
        <v>92183.73716845523</v>
      </c>
    </row>
    <row r="39" spans="5:20" ht="12.75">
      <c r="E39" t="s">
        <v>128</v>
      </c>
      <c r="F39">
        <v>24462</v>
      </c>
      <c r="G39" s="23">
        <v>12.315172025833325</v>
      </c>
      <c r="H39" s="13">
        <f t="shared" si="1"/>
        <v>301253.7380959348</v>
      </c>
      <c r="Q39" t="s">
        <v>129</v>
      </c>
      <c r="R39">
        <v>1786</v>
      </c>
      <c r="S39" s="23">
        <v>73.2708331914134</v>
      </c>
      <c r="T39" s="13">
        <f t="shared" si="4"/>
        <v>130861.70807986433</v>
      </c>
    </row>
    <row r="40" spans="6:20" ht="12.75">
      <c r="F40">
        <f>SUM(F9:F39)</f>
        <v>1008458.5</v>
      </c>
      <c r="H40" s="13">
        <f>SUM(H9:H39)</f>
        <v>11743242.619378313</v>
      </c>
      <c r="Q40" t="s">
        <v>130</v>
      </c>
      <c r="R40">
        <v>786</v>
      </c>
      <c r="S40" s="23">
        <v>88.83282135457796</v>
      </c>
      <c r="T40" s="13">
        <f t="shared" si="4"/>
        <v>69822.59758469828</v>
      </c>
    </row>
    <row r="41" spans="7:20" ht="12.75">
      <c r="G41" s="13">
        <f>H40/F40</f>
        <v>11.644745539234696</v>
      </c>
      <c r="Q41" t="s">
        <v>131</v>
      </c>
      <c r="R41">
        <v>987</v>
      </c>
      <c r="S41" s="23">
        <v>98.87008828134957</v>
      </c>
      <c r="T41" s="13">
        <f t="shared" si="4"/>
        <v>97584.77713369203</v>
      </c>
    </row>
    <row r="42" spans="17:20" ht="12.75">
      <c r="Q42" t="s">
        <v>132</v>
      </c>
      <c r="R42">
        <v>1089</v>
      </c>
      <c r="S42" s="23">
        <v>99.29350251536995</v>
      </c>
      <c r="T42" s="13">
        <f t="shared" si="4"/>
        <v>108130.62423923788</v>
      </c>
    </row>
    <row r="43" spans="17:20" ht="12.75">
      <c r="Q43" t="s">
        <v>133</v>
      </c>
      <c r="R43">
        <v>1582</v>
      </c>
      <c r="S43" s="23">
        <v>102.3047927128007</v>
      </c>
      <c r="T43" s="13">
        <f t="shared" si="4"/>
        <v>161846.18207165072</v>
      </c>
    </row>
    <row r="44" spans="18:20" ht="12.75">
      <c r="R44">
        <f>SUM(R9:R43)</f>
        <v>127653.9</v>
      </c>
      <c r="T44" s="13">
        <f>SUM(T9:T43)</f>
        <v>4658101.741606637</v>
      </c>
    </row>
    <row r="45" ht="12.75">
      <c r="S45" s="13">
        <f>T44/R44</f>
        <v>36.49008562689144</v>
      </c>
    </row>
  </sheetData>
  <printOptions/>
  <pageMargins left="0.75" right="0.75" top="1" bottom="1" header="0.5" footer="0.5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TSpinks</dc:creator>
  <cp:keywords/>
  <dc:description/>
  <cp:lastModifiedBy>SBurrell</cp:lastModifiedBy>
  <cp:lastPrinted>2003-06-25T16:21:57Z</cp:lastPrinted>
  <dcterms:created xsi:type="dcterms:W3CDTF">2003-06-20T20:12:32Z</dcterms:created>
  <dcterms:modified xsi:type="dcterms:W3CDTF">2003-06-26T18:36:44Z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023003</vt:lpwstr>
  </property>
  <property fmtid="{D5CDD505-2E9C-101B-9397-08002B2CF9AE}" pid="6" name="IsConfidenti">
    <vt:lpwstr>0</vt:lpwstr>
  </property>
  <property fmtid="{D5CDD505-2E9C-101B-9397-08002B2CF9AE}" pid="7" name="Dat">
    <vt:lpwstr>2003-06-26T00:00:00Z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2002-01-31T00:00:00Z</vt:lpwstr>
  </property>
  <property fmtid="{D5CDD505-2E9C-101B-9397-08002B2CF9AE}" pid="10" name="Pref">
    <vt:lpwstr>UT</vt:lpwstr>
  </property>
  <property fmtid="{D5CDD505-2E9C-101B-9397-08002B2CF9AE}" pid="11" name="CaseCompanyNam">
    <vt:lpwstr/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