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barnd\AppData\Local\Box\Box Edit\Documents\jWM6dYQNu0uVJJRrdQj0kQ==\"/>
    </mc:Choice>
  </mc:AlternateContent>
  <xr:revisionPtr revIDLastSave="0" documentId="13_ncr:1_{C1ECB7FB-B7A3-4C76-B90F-C6C1B4401663}" xr6:coauthVersionLast="46" xr6:coauthVersionMax="46" xr10:uidLastSave="{00000000-0000-0000-0000-000000000000}"/>
  <bookViews>
    <workbookView xWindow="28680" yWindow="435" windowWidth="25440" windowHeight="15390" xr2:uid="{00000000-000D-0000-FFFF-FFFF00000000}"/>
  </bookViews>
  <sheets>
    <sheet name="MAC3_Prod O&amp;M 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www1" localSheetId="0" hidden="1">{#N/A,#N/A,FALSE,"schA"}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ECURRENT" localSheetId="0" hidden="1">[2]ConsolidatingPL!#REF!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www1" localSheetId="0" hidden="1">{#N/A,#N/A,FALSE,"schA"}</definedName>
    <definedName name="__www1" hidden="1">{#N/A,#N/A,FALSE,"schA"}</definedName>
    <definedName name="_1__123Graph_ABUDG6_D_ESCRPR" hidden="1">[1]Quant!$D$71:$O$71</definedName>
    <definedName name="_2__123Graph_ABUDG6_Dtons_inv" localSheetId="0" hidden="1">[3]Quant!#REF!</definedName>
    <definedName name="_2__123Graph_ABUDG6_Dtons_inv" hidden="1">[3]Quant!#REF!</definedName>
    <definedName name="_3__123Graph_ABUDG6_Dtons_inv" localSheetId="0" hidden="1">[4]Quant!#REF!</definedName>
    <definedName name="_3__123Graph_ABUDG6_Dtons_inv" hidden="1">[4]Quant!#REF!</definedName>
    <definedName name="_3__123Graph_BBUDG6_D_ESCRPR" hidden="1">[1]Quant!$D$72:$O$72</definedName>
    <definedName name="_4__123Graph_ABUDG6_Dtons_inv" localSheetId="0" hidden="1">'[5]Area D 2011'!#REF!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localSheetId="0" hidden="1">'[6]2012 Area AB BudgetSummary'!#REF!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localSheetId="0" hidden="1">'[5]Area D 2011'!#REF!</definedName>
    <definedName name="_7__123Graph_CBUDG6_D_ESCRPR" hidden="1">'[5]Area D 2011'!#REF!</definedName>
    <definedName name="_7__123Graph_DBUDG6_D_ESCRPR" localSheetId="0" hidden="1">'[6]2012 Area AB BudgetSummary'!#REF!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localSheetId="0" hidden="1">'[5]Area D 2011'!#REF!</definedName>
    <definedName name="_8__123Graph_DBUDG6_D_ESCRPR" hidden="1">'[5]Area D 2011'!#REF!</definedName>
    <definedName name="_8__123Graph_XBUDG6_Dtons_inv" hidden="1">[1]Quant!$D$5:$O$5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arse_In" localSheetId="0" hidden="1">#REF!</definedName>
    <definedName name="_Parse_In" hidden="1">#REF!</definedName>
    <definedName name="_Regression_Int" hidden="1">1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www1" localSheetId="0" hidden="1">{#N/A,#N/A,FALSE,"schA"}</definedName>
    <definedName name="_www1" hidden="1">{#N/A,#N/A,FALSE,"schA"}</definedName>
    <definedName name="a" localSheetId="0" hidden="1">{#N/A,#N/A,FALSE,"Coversheet";#N/A,#N/A,FALSE,"QA"}</definedName>
    <definedName name="a" hidden="1">{#N/A,#N/A,FALSE,"Coversheet";#N/A,#N/A,FALSE,"QA"}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L" localSheetId="0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gary" localSheetId="0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NOYT" localSheetId="0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_xlnm.Print_Area" localSheetId="0">'MAC3_Prod O&amp;M Summary'!$B$1:$C$29</definedName>
    <definedName name="qqq" localSheetId="0" hidden="1">{#N/A,#N/A,FALSE,"schA"}</definedName>
    <definedName name="qqq" hidden="1">{#N/A,#N/A,FALSE,"schA"}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ue" localSheetId="0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0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u" localSheetId="0" hidden="1">{#N/A,#N/A,FALSE,"Coversheet";#N/A,#N/A,FALSE,"QA"}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0" hidden="1">{#N/A,#N/A,FALSE,"Cost Adjustment "}</definedName>
    <definedName name="wrn.Cost._.Adjustment." hidden="1">{#N/A,#N/A,FALSE,"Cost Adjustment 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0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z" localSheetId="0" hidden="1">{#N/A,#N/A,FALSE,"Coversheet";#N/A,#N/A,FALSE,"QA"}</definedName>
    <definedName name="z" hidden="1">{#N/A,#N/A,FALSE,"Coversheet";#N/A,#N/A,FALSE,"QA"}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F25" i="1"/>
  <c r="H24" i="1"/>
  <c r="J24" i="1"/>
  <c r="I24" i="1"/>
  <c r="J23" i="1"/>
  <c r="I23" i="1"/>
  <c r="I22" i="1"/>
  <c r="H22" i="1"/>
  <c r="J22" i="1"/>
  <c r="J21" i="1"/>
  <c r="I21" i="1"/>
  <c r="H21" i="1"/>
  <c r="I20" i="1"/>
  <c r="H20" i="1"/>
  <c r="J20" i="1"/>
  <c r="J19" i="1"/>
  <c r="I19" i="1"/>
  <c r="H19" i="1"/>
  <c r="I18" i="1"/>
  <c r="H18" i="1"/>
  <c r="J18" i="1"/>
  <c r="J17" i="1"/>
  <c r="I17" i="1"/>
  <c r="H17" i="1"/>
  <c r="I16" i="1"/>
  <c r="H16" i="1"/>
  <c r="J16" i="1"/>
  <c r="J15" i="1"/>
  <c r="I15" i="1"/>
  <c r="H15" i="1"/>
  <c r="I14" i="1"/>
  <c r="H14" i="1"/>
  <c r="J14" i="1"/>
  <c r="J13" i="1"/>
  <c r="I13" i="1"/>
  <c r="H13" i="1"/>
  <c r="I12" i="1"/>
  <c r="H12" i="1"/>
  <c r="J12" i="1"/>
  <c r="J11" i="1"/>
  <c r="I11" i="1"/>
  <c r="H11" i="1"/>
  <c r="I10" i="1"/>
  <c r="H10" i="1"/>
  <c r="J9" i="1"/>
  <c r="I9" i="1"/>
  <c r="H9" i="1"/>
  <c r="I8" i="1"/>
  <c r="H8" i="1"/>
  <c r="J8" i="1"/>
  <c r="J7" i="1"/>
  <c r="I7" i="1"/>
  <c r="H7" i="1"/>
  <c r="I6" i="1"/>
  <c r="H6" i="1"/>
  <c r="J6" i="1"/>
  <c r="J5" i="1"/>
  <c r="I5" i="1"/>
  <c r="H5" i="1"/>
  <c r="I4" i="1"/>
  <c r="H4" i="1"/>
  <c r="J4" i="1"/>
  <c r="J3" i="1"/>
  <c r="I3" i="1"/>
  <c r="D25" i="1"/>
  <c r="I25" i="1" l="1"/>
  <c r="E25" i="1"/>
  <c r="C25" i="1"/>
  <c r="H3" i="1"/>
  <c r="J10" i="1"/>
  <c r="J25" i="1" s="1"/>
  <c r="H23" i="1"/>
  <c r="H25" i="1" l="1"/>
</calcChain>
</file>

<file path=xl/sharedStrings.xml><?xml version="1.0" encoding="utf-8"?>
<sst xmlns="http://schemas.openxmlformats.org/spreadsheetml/2006/main" count="37" uniqueCount="35">
  <si>
    <t>2020 PCORC</t>
  </si>
  <si>
    <t>2020PCORC</t>
  </si>
  <si>
    <t>Resources</t>
  </si>
  <si>
    <t>Rate Year Jan'23 - Dec'23</t>
  </si>
  <si>
    <t>Rate Year Jan'24 - Dec'24</t>
  </si>
  <si>
    <t>Rate Year Jan'25 - Dec'25</t>
  </si>
  <si>
    <t>Rate Year June'21 - May'22</t>
  </si>
  <si>
    <t>2020 PCORC Escalated to 2023 $$</t>
  </si>
  <si>
    <t>Colstrip 1&amp;2</t>
  </si>
  <si>
    <t>Colstrip 3&amp;4</t>
  </si>
  <si>
    <t>Upper/Lower Baker</t>
  </si>
  <si>
    <t>Baker License</t>
  </si>
  <si>
    <t>Snoqualmie 1/2</t>
  </si>
  <si>
    <t>Snoqualmie License</t>
  </si>
  <si>
    <t>Electron</t>
  </si>
  <si>
    <t>Hopkins Ridge</t>
  </si>
  <si>
    <t>Wild Horse</t>
  </si>
  <si>
    <t>Lower Snake River</t>
  </si>
  <si>
    <t>Crystal Mountain</t>
  </si>
  <si>
    <t>Encogen</t>
  </si>
  <si>
    <t>Ferndale</t>
  </si>
  <si>
    <t>Freddie 1</t>
  </si>
  <si>
    <t>Frederickson 1/2</t>
  </si>
  <si>
    <t>Fredonia 1-4</t>
  </si>
  <si>
    <t>Goldendale</t>
  </si>
  <si>
    <t>Mint Farm</t>
  </si>
  <si>
    <t>Sumas</t>
  </si>
  <si>
    <t>Whitehorn 2/3</t>
  </si>
  <si>
    <t>Undistrib/Other Including Incentive Clearing, Compliance</t>
  </si>
  <si>
    <t>Glacier Battery</t>
  </si>
  <si>
    <t>Prod. O&amp;M incl. Benefits/Taxes</t>
  </si>
  <si>
    <t>2020 PCORC Final Order (Escalated) vs. 2023 Rate Year</t>
  </si>
  <si>
    <t>2020 PCORC Final Order (Escalated) vs. 2024 Rate Year</t>
  </si>
  <si>
    <t>2020 PCORC Final Order (Escalated) vs. 2025 Rate Year</t>
  </si>
  <si>
    <t>2022 GRC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</si>
</sst>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9"/>
      <color theme="1"/>
      <name val="Calibri"/>
      <family val="2"/>
      <scheme val="minor"/>
    </font>
    <font>
      <sz val="10"/>
      <name val="Arial"/>
      <family val="2"/>
    </font>
    <font>
      <sz val="14"/>
      <color rgb="FFFF0000"/>
      <name val="Arial"/>
      <family val="2"/>
    </font>
    <font>
      <b/>
      <sz val="10"/>
      <name val="Arial"/>
      <family val="2"/>
    </font>
    <font>
      <i/>
      <sz val="8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5">
    <xf numFmtId="0" fontId="0" fillId="0" borderId="0" xfId="0"/>
    <xf numFmtId="0" fontId="2" fillId="0" borderId="0" xfId="1" applyFont="1" applyAlignment="1">
      <alignment horizontal="right"/>
    </xf>
    <xf numFmtId="0" fontId="3" fillId="2" borderId="1" xfId="2" applyFont="1" applyFill="1" applyBorder="1" applyAlignment="1">
      <alignment horizontal="center" wrapText="1"/>
    </xf>
    <xf numFmtId="0" fontId="3" fillId="3" borderId="1" xfId="2" applyFont="1" applyFill="1" applyBorder="1" applyAlignment="1">
      <alignment horizontal="center" wrapText="1"/>
    </xf>
    <xf numFmtId="0" fontId="1" fillId="0" borderId="0" xfId="1"/>
    <xf numFmtId="0" fontId="1" fillId="0" borderId="2" xfId="1" applyBorder="1" applyAlignment="1">
      <alignment horizontal="right"/>
    </xf>
    <xf numFmtId="0" fontId="3" fillId="0" borderId="3" xfId="2" applyFont="1" applyFill="1" applyBorder="1" applyAlignment="1">
      <alignment horizontal="center" wrapText="1"/>
    </xf>
    <xf numFmtId="0" fontId="3" fillId="0" borderId="4" xfId="2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right" vertical="center"/>
    </xf>
    <xf numFmtId="164" fontId="1" fillId="0" borderId="1" xfId="4" applyNumberFormat="1" applyFill="1" applyBorder="1" applyAlignment="1">
      <alignment vertical="center"/>
    </xf>
    <xf numFmtId="164" fontId="1" fillId="5" borderId="6" xfId="5" applyNumberFormat="1" applyFill="1" applyBorder="1" applyAlignment="1">
      <alignment vertical="center"/>
    </xf>
    <xf numFmtId="0" fontId="1" fillId="5" borderId="0" xfId="1" applyFont="1" applyFill="1" applyBorder="1" applyAlignment="1">
      <alignment horizontal="right" vertical="center"/>
    </xf>
    <xf numFmtId="164" fontId="1" fillId="0" borderId="7" xfId="4" applyNumberFormat="1" applyFill="1" applyBorder="1" applyAlignment="1">
      <alignment vertical="center"/>
    </xf>
    <xf numFmtId="164" fontId="1" fillId="5" borderId="8" xfId="5" applyNumberFormat="1" applyFill="1" applyBorder="1" applyAlignment="1">
      <alignment vertical="center"/>
    </xf>
    <xf numFmtId="164" fontId="1" fillId="0" borderId="0" xfId="1" applyNumberFormat="1"/>
    <xf numFmtId="0" fontId="1" fillId="5" borderId="0" xfId="1" applyFill="1" applyAlignment="1">
      <alignment horizontal="right" vertical="center"/>
    </xf>
    <xf numFmtId="0" fontId="1" fillId="5" borderId="0" xfId="1" applyFill="1" applyAlignment="1">
      <alignment horizontal="right"/>
    </xf>
    <xf numFmtId="0" fontId="1" fillId="5" borderId="0" xfId="1" applyFont="1" applyFill="1" applyBorder="1" applyAlignment="1">
      <alignment horizontal="right" vertical="center" wrapText="1"/>
    </xf>
    <xf numFmtId="164" fontId="1" fillId="0" borderId="9" xfId="4" applyNumberFormat="1" applyFill="1" applyBorder="1" applyAlignment="1">
      <alignment vertical="center"/>
    </xf>
    <xf numFmtId="0" fontId="3" fillId="0" borderId="0" xfId="6" applyFont="1" applyFill="1" applyAlignment="1">
      <alignment horizontal="right"/>
    </xf>
    <xf numFmtId="164" fontId="1" fillId="0" borderId="10" xfId="4" applyNumberFormat="1" applyFill="1" applyBorder="1"/>
    <xf numFmtId="164" fontId="1" fillId="5" borderId="10" xfId="4" applyNumberFormat="1" applyFill="1" applyBorder="1"/>
    <xf numFmtId="5" fontId="4" fillId="0" borderId="0" xfId="0" applyNumberFormat="1" applyFont="1" applyAlignment="1">
      <alignment horizontal="center"/>
    </xf>
    <xf numFmtId="0" fontId="3" fillId="4" borderId="1" xfId="3" applyFont="1" applyFill="1" applyBorder="1" applyAlignment="1">
      <alignment horizontal="center" wrapText="1"/>
    </xf>
    <xf numFmtId="0" fontId="3" fillId="4" borderId="5" xfId="3" applyFont="1" applyFill="1" applyBorder="1" applyAlignment="1">
      <alignment horizontal="center" wrapText="1"/>
    </xf>
  </cellXfs>
  <cellStyles count="7">
    <cellStyle name="Comma 10 2" xfId="4" xr:uid="{00000000-0005-0000-0000-000000000000}"/>
    <cellStyle name="Comma 10 2 2 2" xfId="5" xr:uid="{00000000-0005-0000-0000-000001000000}"/>
    <cellStyle name="Normal" xfId="0" builtinId="0"/>
    <cellStyle name="Normal - Style1 2 2 2" xfId="1" xr:uid="{00000000-0005-0000-0000-000003000000}"/>
    <cellStyle name="Normal 154" xfId="6" xr:uid="{00000000-0005-0000-0000-000004000000}"/>
    <cellStyle name="Normal 155" xfId="2" xr:uid="{00000000-0005-0000-0000-000005000000}"/>
    <cellStyle name="Normal 160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wer%20Costs\Resources\Coal\WEC%20Pricing%20Analysis\2012\Colstrip%201&amp;2%202012%20AOP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B1:O26"/>
  <sheetViews>
    <sheetView tabSelected="1" zoomScale="90" zoomScaleNormal="90" workbookViewId="0">
      <pane xSplit="3" ySplit="2" topLeftCell="D3" activePane="bottomRight" state="frozen"/>
      <selection pane="topRight" activeCell="F1" sqref="F1"/>
      <selection pane="bottomLeft" activeCell="A3" sqref="A3"/>
      <selection pane="bottomRight" activeCell="E1" sqref="E1"/>
    </sheetView>
  </sheetViews>
  <sheetFormatPr defaultRowHeight="12.75" x14ac:dyDescent="0.2"/>
  <cols>
    <col min="1" max="1" width="10.33203125" style="4" customWidth="1"/>
    <col min="2" max="2" width="23.1640625" style="4" customWidth="1"/>
    <col min="3" max="3" width="16.83203125" style="4" customWidth="1"/>
    <col min="4" max="7" width="16" style="4" customWidth="1"/>
    <col min="8" max="10" width="16.6640625" style="4" customWidth="1"/>
    <col min="11" max="11" width="59.5" style="4" customWidth="1"/>
    <col min="12" max="12" width="63.6640625" style="4" customWidth="1"/>
    <col min="13" max="13" width="18.1640625" style="4" customWidth="1"/>
    <col min="14" max="14" width="9.33203125" style="4"/>
    <col min="15" max="15" width="13.83203125" style="4" customWidth="1"/>
    <col min="16" max="16" width="14.1640625" style="4" customWidth="1"/>
    <col min="17" max="16384" width="9.33203125" style="4"/>
  </cols>
  <sheetData>
    <row r="1" spans="2:15" ht="29.25" customHeight="1" x14ac:dyDescent="0.25">
      <c r="B1" s="1"/>
      <c r="C1" s="2" t="s">
        <v>34</v>
      </c>
      <c r="D1" s="2" t="s">
        <v>34</v>
      </c>
      <c r="E1" s="2" t="s">
        <v>34</v>
      </c>
      <c r="F1" s="3" t="s">
        <v>0</v>
      </c>
      <c r="G1" s="3" t="s">
        <v>1</v>
      </c>
      <c r="H1" s="23" t="s">
        <v>31</v>
      </c>
      <c r="I1" s="23" t="s">
        <v>32</v>
      </c>
      <c r="J1" s="23" t="s">
        <v>33</v>
      </c>
    </row>
    <row r="2" spans="2:15" ht="40.5" customHeight="1" thickBot="1" x14ac:dyDescent="0.25"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24"/>
      <c r="I2" s="24"/>
      <c r="J2" s="24"/>
    </row>
    <row r="3" spans="2:15" x14ac:dyDescent="0.2">
      <c r="B3" s="8" t="s">
        <v>8</v>
      </c>
      <c r="C3" s="9">
        <v>0</v>
      </c>
      <c r="D3" s="9">
        <v>0</v>
      </c>
      <c r="E3" s="9">
        <v>0</v>
      </c>
      <c r="F3" s="9">
        <v>85941</v>
      </c>
      <c r="G3" s="9">
        <v>92428.726278514747</v>
      </c>
      <c r="H3" s="10">
        <f>C3-$G3</f>
        <v>-92428.726278514747</v>
      </c>
      <c r="I3" s="10">
        <f t="shared" ref="I3:J18" si="0">D3-$G3</f>
        <v>-92428.726278514747</v>
      </c>
      <c r="J3" s="10">
        <f t="shared" si="0"/>
        <v>-92428.726278514747</v>
      </c>
    </row>
    <row r="4" spans="2:15" x14ac:dyDescent="0.2">
      <c r="B4" s="11" t="s">
        <v>9</v>
      </c>
      <c r="C4" s="12">
        <v>23201829.02333333</v>
      </c>
      <c r="D4" s="12">
        <v>25126443.523333333</v>
      </c>
      <c r="E4" s="12">
        <v>30383531.538333334</v>
      </c>
      <c r="F4" s="12">
        <v>19475528.239999998</v>
      </c>
      <c r="G4" s="12">
        <v>23881399.535659947</v>
      </c>
      <c r="H4" s="13">
        <f>C4-$G4</f>
        <v>-679570.51232661679</v>
      </c>
      <c r="I4" s="13">
        <f t="shared" si="0"/>
        <v>1245043.9876733869</v>
      </c>
      <c r="J4" s="13">
        <f t="shared" si="0"/>
        <v>6502132.0026733875</v>
      </c>
    </row>
    <row r="5" spans="2:15" x14ac:dyDescent="0.2">
      <c r="B5" s="11" t="s">
        <v>10</v>
      </c>
      <c r="C5" s="12">
        <v>11434705.975551268</v>
      </c>
      <c r="D5" s="12">
        <v>10983031.693277512</v>
      </c>
      <c r="E5" s="12">
        <v>11489384.766227605</v>
      </c>
      <c r="F5" s="12">
        <v>8477269.8100000508</v>
      </c>
      <c r="G5" s="12">
        <v>9388152.0685386993</v>
      </c>
      <c r="H5" s="13">
        <f t="shared" ref="H5:J24" si="1">C5-$G5</f>
        <v>2046553.9070125688</v>
      </c>
      <c r="I5" s="13">
        <f t="shared" si="0"/>
        <v>1594879.6247388124</v>
      </c>
      <c r="J5" s="13">
        <f t="shared" si="0"/>
        <v>2101232.6976889055</v>
      </c>
    </row>
    <row r="6" spans="2:15" x14ac:dyDescent="0.2">
      <c r="B6" s="11" t="s">
        <v>11</v>
      </c>
      <c r="C6" s="12">
        <v>3020665.2531234017</v>
      </c>
      <c r="D6" s="12">
        <v>3128638.8222019719</v>
      </c>
      <c r="E6" s="12">
        <v>3226891.8728110148</v>
      </c>
      <c r="F6" s="12">
        <v>2902781.6621917998</v>
      </c>
      <c r="G6" s="12">
        <v>3184358.9919712264</v>
      </c>
      <c r="H6" s="13">
        <f t="shared" si="1"/>
        <v>-163693.73884782474</v>
      </c>
      <c r="I6" s="13">
        <f t="shared" si="0"/>
        <v>-55720.169769254513</v>
      </c>
      <c r="J6" s="13">
        <f t="shared" si="0"/>
        <v>42532.880839788355</v>
      </c>
      <c r="O6" s="14"/>
    </row>
    <row r="7" spans="2:15" x14ac:dyDescent="0.2">
      <c r="B7" s="11" t="s">
        <v>12</v>
      </c>
      <c r="C7" s="12">
        <v>4240999.9850407224</v>
      </c>
      <c r="D7" s="12">
        <v>4651430.1937515326</v>
      </c>
      <c r="E7" s="12">
        <v>4675755.7256745761</v>
      </c>
      <c r="F7" s="12">
        <v>3477531.4300000193</v>
      </c>
      <c r="G7" s="12">
        <v>3851192.0252262</v>
      </c>
      <c r="H7" s="13">
        <f t="shared" si="1"/>
        <v>389807.95981452242</v>
      </c>
      <c r="I7" s="13">
        <f t="shared" si="0"/>
        <v>800238.16852533258</v>
      </c>
      <c r="J7" s="13">
        <f t="shared" si="0"/>
        <v>824563.70044837613</v>
      </c>
    </row>
    <row r="8" spans="2:15" x14ac:dyDescent="0.2">
      <c r="B8" s="11" t="s">
        <v>13</v>
      </c>
      <c r="C8" s="12">
        <v>273658.11033155606</v>
      </c>
      <c r="D8" s="12">
        <v>304021.43912758306</v>
      </c>
      <c r="E8" s="12">
        <v>308738.3783507935</v>
      </c>
      <c r="F8" s="12">
        <v>539310.87848059996</v>
      </c>
      <c r="G8" s="12">
        <v>591625.42871408234</v>
      </c>
      <c r="H8" s="13">
        <f t="shared" si="1"/>
        <v>-317967.31838252628</v>
      </c>
      <c r="I8" s="13">
        <f t="shared" si="0"/>
        <v>-287603.98958649929</v>
      </c>
      <c r="J8" s="13">
        <f t="shared" si="0"/>
        <v>-282887.05036328884</v>
      </c>
    </row>
    <row r="9" spans="2:15" x14ac:dyDescent="0.2">
      <c r="B9" s="11" t="s">
        <v>14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3">
        <f t="shared" si="1"/>
        <v>0</v>
      </c>
      <c r="I9" s="13">
        <f t="shared" si="0"/>
        <v>0</v>
      </c>
      <c r="J9" s="13">
        <f t="shared" si="0"/>
        <v>0</v>
      </c>
    </row>
    <row r="10" spans="2:15" x14ac:dyDescent="0.2">
      <c r="B10" s="11" t="s">
        <v>15</v>
      </c>
      <c r="C10" s="12">
        <v>7176899.2833568044</v>
      </c>
      <c r="D10" s="12">
        <v>7362665.1516087856</v>
      </c>
      <c r="E10" s="12">
        <v>7592350.0481380643</v>
      </c>
      <c r="F10" s="12">
        <v>7410351.5930945007</v>
      </c>
      <c r="G10" s="12">
        <v>8058524.8662598887</v>
      </c>
      <c r="H10" s="13">
        <f t="shared" si="1"/>
        <v>-881625.58290308435</v>
      </c>
      <c r="I10" s="13">
        <f t="shared" si="0"/>
        <v>-695859.71465110313</v>
      </c>
      <c r="J10" s="13">
        <f t="shared" si="0"/>
        <v>-466174.81812182441</v>
      </c>
    </row>
    <row r="11" spans="2:15" x14ac:dyDescent="0.2">
      <c r="B11" s="11" t="s">
        <v>16</v>
      </c>
      <c r="C11" s="12">
        <v>11223402.184653513</v>
      </c>
      <c r="D11" s="12">
        <v>11549765.377402794</v>
      </c>
      <c r="E11" s="12">
        <v>11878874.776237126</v>
      </c>
      <c r="F11" s="12">
        <v>11020648.530582599</v>
      </c>
      <c r="G11" s="12">
        <v>11984609.516877726</v>
      </c>
      <c r="H11" s="13">
        <f t="shared" si="1"/>
        <v>-761207.33222421259</v>
      </c>
      <c r="I11" s="13">
        <f t="shared" si="0"/>
        <v>-434844.1394749321</v>
      </c>
      <c r="J11" s="13">
        <f t="shared" si="0"/>
        <v>-105734.74064059928</v>
      </c>
    </row>
    <row r="12" spans="2:15" x14ac:dyDescent="0.2">
      <c r="B12" s="15" t="s">
        <v>17</v>
      </c>
      <c r="C12" s="12">
        <v>12618921.287204534</v>
      </c>
      <c r="D12" s="12">
        <v>12413257.487876128</v>
      </c>
      <c r="E12" s="12">
        <v>12634161.702709019</v>
      </c>
      <c r="F12" s="12">
        <v>13006448.853721112</v>
      </c>
      <c r="G12" s="12">
        <v>14144105.066097148</v>
      </c>
      <c r="H12" s="13">
        <f t="shared" si="1"/>
        <v>-1525183.7788926139</v>
      </c>
      <c r="I12" s="13">
        <f t="shared" si="0"/>
        <v>-1730847.5782210194</v>
      </c>
      <c r="J12" s="13">
        <f t="shared" si="0"/>
        <v>-1509943.3633881286</v>
      </c>
    </row>
    <row r="13" spans="2:15" x14ac:dyDescent="0.2">
      <c r="B13" s="16" t="s">
        <v>18</v>
      </c>
      <c r="C13" s="12">
        <v>190751.05893743999</v>
      </c>
      <c r="D13" s="12">
        <v>86663.270705563205</v>
      </c>
      <c r="E13" s="12">
        <v>87602.8488267301</v>
      </c>
      <c r="F13" s="12">
        <v>144213.31</v>
      </c>
      <c r="G13" s="12">
        <v>158202.37410266884</v>
      </c>
      <c r="H13" s="13">
        <f t="shared" si="1"/>
        <v>32548.684834771149</v>
      </c>
      <c r="I13" s="13">
        <f t="shared" si="0"/>
        <v>-71539.103397105631</v>
      </c>
      <c r="J13" s="13">
        <f t="shared" si="0"/>
        <v>-70599.525275938737</v>
      </c>
    </row>
    <row r="14" spans="2:15" x14ac:dyDescent="0.2">
      <c r="B14" s="11" t="s">
        <v>19</v>
      </c>
      <c r="C14" s="12">
        <v>6839685.0730237532</v>
      </c>
      <c r="D14" s="12">
        <v>6713166.3966096668</v>
      </c>
      <c r="E14" s="12">
        <v>6887208.0615893565</v>
      </c>
      <c r="F14" s="12">
        <v>5830116.1099999482</v>
      </c>
      <c r="G14" s="12">
        <v>6450434.9980711676</v>
      </c>
      <c r="H14" s="13">
        <f t="shared" si="1"/>
        <v>389250.07495258562</v>
      </c>
      <c r="I14" s="13">
        <f t="shared" si="0"/>
        <v>262731.39853849914</v>
      </c>
      <c r="J14" s="13">
        <f t="shared" si="0"/>
        <v>436773.06351818889</v>
      </c>
    </row>
    <row r="15" spans="2:15" x14ac:dyDescent="0.2">
      <c r="B15" s="11" t="s">
        <v>20</v>
      </c>
      <c r="C15" s="12">
        <v>8119947.3799999999</v>
      </c>
      <c r="D15" s="12">
        <v>8084920.3800000008</v>
      </c>
      <c r="E15" s="12">
        <v>8257271.3800000036</v>
      </c>
      <c r="F15" s="12">
        <v>7272075.5700000003</v>
      </c>
      <c r="G15" s="12">
        <v>8045817.5927042989</v>
      </c>
      <c r="H15" s="13">
        <f t="shared" si="1"/>
        <v>74129.787295700982</v>
      </c>
      <c r="I15" s="13">
        <f t="shared" si="0"/>
        <v>39102.787295701914</v>
      </c>
      <c r="J15" s="13">
        <f t="shared" si="0"/>
        <v>211453.78729570471</v>
      </c>
    </row>
    <row r="16" spans="2:15" x14ac:dyDescent="0.2">
      <c r="B16" s="11" t="s">
        <v>21</v>
      </c>
      <c r="C16" s="12">
        <v>4766703.8600000003</v>
      </c>
      <c r="D16" s="12">
        <v>4740771.4000000004</v>
      </c>
      <c r="E16" s="12">
        <v>4553298.96</v>
      </c>
      <c r="F16" s="12">
        <v>4407443.320302804</v>
      </c>
      <c r="G16" s="12">
        <v>4876391.1573789306</v>
      </c>
      <c r="H16" s="13">
        <f t="shared" si="1"/>
        <v>-109687.29737893026</v>
      </c>
      <c r="I16" s="13">
        <f t="shared" si="0"/>
        <v>-135619.75737893023</v>
      </c>
      <c r="J16" s="13">
        <f t="shared" si="0"/>
        <v>-323092.19737893064</v>
      </c>
    </row>
    <row r="17" spans="2:10" x14ac:dyDescent="0.2">
      <c r="B17" s="11" t="s">
        <v>22</v>
      </c>
      <c r="C17" s="12">
        <v>2905409.0294399038</v>
      </c>
      <c r="D17" s="12">
        <v>2066274.5687709688</v>
      </c>
      <c r="E17" s="12">
        <v>2001055.4726713675</v>
      </c>
      <c r="F17" s="12">
        <v>1839368.9000000004</v>
      </c>
      <c r="G17" s="12">
        <v>2055171.5062742759</v>
      </c>
      <c r="H17" s="13">
        <f t="shared" si="1"/>
        <v>850237.52316562785</v>
      </c>
      <c r="I17" s="13">
        <f t="shared" si="0"/>
        <v>11103.062496692874</v>
      </c>
      <c r="J17" s="13">
        <f t="shared" si="0"/>
        <v>-54116.033602908487</v>
      </c>
    </row>
    <row r="18" spans="2:10" x14ac:dyDescent="0.2">
      <c r="B18" s="11" t="s">
        <v>23</v>
      </c>
      <c r="C18" s="12">
        <v>3953298.9457333679</v>
      </c>
      <c r="D18" s="12">
        <v>3543757.0990021727</v>
      </c>
      <c r="E18" s="12">
        <v>3428075.9288178375</v>
      </c>
      <c r="F18" s="12">
        <v>4529311.4566666642</v>
      </c>
      <c r="G18" s="12">
        <v>5060709.5992451329</v>
      </c>
      <c r="H18" s="13">
        <f t="shared" si="1"/>
        <v>-1107410.6535117649</v>
      </c>
      <c r="I18" s="13">
        <f t="shared" si="0"/>
        <v>-1516952.5002429602</v>
      </c>
      <c r="J18" s="13">
        <f t="shared" si="0"/>
        <v>-1632633.6704272954</v>
      </c>
    </row>
    <row r="19" spans="2:10" x14ac:dyDescent="0.2">
      <c r="B19" s="11" t="s">
        <v>24</v>
      </c>
      <c r="C19" s="12">
        <v>10214761.512706257</v>
      </c>
      <c r="D19" s="12">
        <v>10352464.283671392</v>
      </c>
      <c r="E19" s="12">
        <v>10476445.896839805</v>
      </c>
      <c r="F19" s="12">
        <v>7965311.0400000047</v>
      </c>
      <c r="G19" s="12">
        <v>8812812.6667685062</v>
      </c>
      <c r="H19" s="13">
        <f t="shared" si="1"/>
        <v>1401948.8459377512</v>
      </c>
      <c r="I19" s="13">
        <f t="shared" si="1"/>
        <v>1539651.616902886</v>
      </c>
      <c r="J19" s="13">
        <f t="shared" si="1"/>
        <v>1663633.2300712988</v>
      </c>
    </row>
    <row r="20" spans="2:10" x14ac:dyDescent="0.2">
      <c r="B20" s="11" t="s">
        <v>25</v>
      </c>
      <c r="C20" s="12">
        <v>9300779.7400515489</v>
      </c>
      <c r="D20" s="12">
        <v>9175561.7167535573</v>
      </c>
      <c r="E20" s="12">
        <v>9202351.5486958828</v>
      </c>
      <c r="F20" s="12">
        <v>6969303.4199999999</v>
      </c>
      <c r="G20" s="12">
        <v>7710830.7698087133</v>
      </c>
      <c r="H20" s="13">
        <f t="shared" si="1"/>
        <v>1589948.9702428356</v>
      </c>
      <c r="I20" s="13">
        <f t="shared" si="1"/>
        <v>1464730.946944844</v>
      </c>
      <c r="J20" s="13">
        <f t="shared" si="1"/>
        <v>1491520.7788871694</v>
      </c>
    </row>
    <row r="21" spans="2:10" x14ac:dyDescent="0.2">
      <c r="B21" s="11" t="s">
        <v>26</v>
      </c>
      <c r="C21" s="12">
        <v>6192063.3433095505</v>
      </c>
      <c r="D21" s="12">
        <v>6275290.9611506052</v>
      </c>
      <c r="E21" s="12">
        <v>7050340.2072950853</v>
      </c>
      <c r="F21" s="12">
        <v>4832919.2500000009</v>
      </c>
      <c r="G21" s="12">
        <v>5347137.3270904096</v>
      </c>
      <c r="H21" s="13">
        <f t="shared" si="1"/>
        <v>844926.01621914096</v>
      </c>
      <c r="I21" s="13">
        <f t="shared" si="1"/>
        <v>928153.63406019565</v>
      </c>
      <c r="J21" s="13">
        <f t="shared" si="1"/>
        <v>1703202.8802046757</v>
      </c>
    </row>
    <row r="22" spans="2:10" x14ac:dyDescent="0.2">
      <c r="B22" s="11" t="s">
        <v>27</v>
      </c>
      <c r="C22" s="12">
        <v>1843946.4721721839</v>
      </c>
      <c r="D22" s="12">
        <v>1646100.1501373495</v>
      </c>
      <c r="E22" s="12">
        <v>1645636.85844147</v>
      </c>
      <c r="F22" s="12">
        <v>1599041.6656115097</v>
      </c>
      <c r="G22" s="12">
        <v>1786648.0554880172</v>
      </c>
      <c r="H22" s="13">
        <f t="shared" si="1"/>
        <v>57298.416684166761</v>
      </c>
      <c r="I22" s="13">
        <f t="shared" si="1"/>
        <v>-140547.90535066766</v>
      </c>
      <c r="J22" s="13">
        <f t="shared" si="1"/>
        <v>-141011.1970465472</v>
      </c>
    </row>
    <row r="23" spans="2:10" ht="38.25" x14ac:dyDescent="0.2">
      <c r="B23" s="17" t="s">
        <v>28</v>
      </c>
      <c r="C23" s="12">
        <v>2854934.1150636412</v>
      </c>
      <c r="D23" s="12">
        <v>2929702.1503802389</v>
      </c>
      <c r="E23" s="12">
        <v>3006713.2267563352</v>
      </c>
      <c r="F23" s="12">
        <v>1290296.92</v>
      </c>
      <c r="G23" s="12">
        <v>1415459.0588161477</v>
      </c>
      <c r="H23" s="13">
        <f t="shared" si="1"/>
        <v>1439475.0562474935</v>
      </c>
      <c r="I23" s="13">
        <f t="shared" si="1"/>
        <v>1514243.0915640912</v>
      </c>
      <c r="J23" s="13">
        <f t="shared" si="1"/>
        <v>1591254.1679401875</v>
      </c>
    </row>
    <row r="24" spans="2:10" x14ac:dyDescent="0.2">
      <c r="B24" s="11" t="s">
        <v>29</v>
      </c>
      <c r="C24" s="18">
        <v>33617.123017543985</v>
      </c>
      <c r="D24" s="18">
        <v>33958.136708070313</v>
      </c>
      <c r="E24" s="18">
        <v>34309.380809312424</v>
      </c>
      <c r="F24" s="18">
        <v>66784.149999999994</v>
      </c>
      <c r="G24" s="18">
        <v>73262.385298754671</v>
      </c>
      <c r="H24" s="13">
        <f t="shared" si="1"/>
        <v>-39645.262281210686</v>
      </c>
      <c r="I24" s="13">
        <f t="shared" si="1"/>
        <v>-39304.248590684358</v>
      </c>
      <c r="J24" s="13">
        <f t="shared" si="1"/>
        <v>-38953.004489442246</v>
      </c>
    </row>
    <row r="25" spans="2:10" ht="13.5" thickBot="1" x14ac:dyDescent="0.25">
      <c r="B25" s="19" t="s">
        <v>30</v>
      </c>
      <c r="C25" s="20">
        <f t="shared" ref="C25:G25" si="2">SUM(C3:C24)</f>
        <v>130406978.75605032</v>
      </c>
      <c r="D25" s="20">
        <f t="shared" si="2"/>
        <v>131167884.20246923</v>
      </c>
      <c r="E25" s="20">
        <f t="shared" si="2"/>
        <v>138819998.57922471</v>
      </c>
      <c r="F25" s="20">
        <f t="shared" si="2"/>
        <v>113141997.11065163</v>
      </c>
      <c r="G25" s="20">
        <f t="shared" si="2"/>
        <v>126969273.71667045</v>
      </c>
      <c r="H25" s="21">
        <f>SUM(H3:H24)</f>
        <v>3437705.0393798654</v>
      </c>
      <c r="I25" s="21">
        <f t="shared" ref="I25:J25" si="3">SUM(I3:I24)</f>
        <v>4198610.4857987715</v>
      </c>
      <c r="J25" s="21">
        <f t="shared" si="3"/>
        <v>11850724.862554261</v>
      </c>
    </row>
    <row r="26" spans="2:10" x14ac:dyDescent="0.2">
      <c r="C26" s="22"/>
      <c r="D26" s="22"/>
      <c r="E26" s="22"/>
    </row>
  </sheetData>
  <mergeCells count="3">
    <mergeCell ref="H1:H2"/>
    <mergeCell ref="I1:I2"/>
    <mergeCell ref="J1:J2"/>
  </mergeCells>
  <pageMargins left="0.7" right="0.38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7677A8A-2B0B-45CA-BC9D-8DB4BDED6E21}"/>
</file>

<file path=customXml/itemProps2.xml><?xml version="1.0" encoding="utf-8"?>
<ds:datastoreItem xmlns:ds="http://schemas.openxmlformats.org/officeDocument/2006/customXml" ds:itemID="{D6EFCAA4-F99A-425F-BC8F-F0CBC34B467F}"/>
</file>

<file path=customXml/itemProps3.xml><?xml version="1.0" encoding="utf-8"?>
<ds:datastoreItem xmlns:ds="http://schemas.openxmlformats.org/officeDocument/2006/customXml" ds:itemID="{19306645-035B-4EA8-9396-095D86959865}"/>
</file>

<file path=customXml/itemProps4.xml><?xml version="1.0" encoding="utf-8"?>
<ds:datastoreItem xmlns:ds="http://schemas.openxmlformats.org/officeDocument/2006/customXml" ds:itemID="{A03894E1-0F7C-4479-9448-CF9F145257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MAC3_Prod O&amp;M Summary</vt:lpstr>
      <vt:lpstr>'MAC3_Prod O&amp;M Summary'!Print_Area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bbenne</dc:creator>
  <cp:lastModifiedBy>Barnett, Donna L. (BEL)</cp:lastModifiedBy>
  <dcterms:created xsi:type="dcterms:W3CDTF">2022-01-06T22:31:32Z</dcterms:created>
  <dcterms:modified xsi:type="dcterms:W3CDTF">2022-01-30T03:59:06Z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