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October 2018\8\UW-161232\"/>
    </mc:Choice>
  </mc:AlternateContent>
  <bookViews>
    <workbookView xWindow="480" yWindow="360" windowWidth="14460" windowHeight="1254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20" i="1" l="1"/>
  <c r="E18" i="1"/>
  <c r="D18" i="1"/>
  <c r="C18" i="1"/>
  <c r="G15" i="1"/>
  <c r="E14" i="1"/>
  <c r="D14" i="1"/>
  <c r="C14" i="1"/>
  <c r="B14" i="1"/>
  <c r="E13" i="1"/>
  <c r="E15" i="1" s="1"/>
  <c r="D13" i="1"/>
  <c r="D15" i="1" s="1"/>
  <c r="C13" i="1"/>
  <c r="C15" i="1" s="1"/>
  <c r="F15" i="1" s="1"/>
  <c r="B13" i="1"/>
  <c r="I10" i="1"/>
  <c r="H10" i="1"/>
  <c r="G10" i="1"/>
  <c r="F10" i="1"/>
  <c r="E10" i="1"/>
  <c r="D10" i="1"/>
  <c r="C10" i="1"/>
  <c r="E7" i="1"/>
  <c r="D7" i="1"/>
  <c r="C7" i="1"/>
  <c r="E6" i="1"/>
  <c r="D6" i="1"/>
  <c r="C6" i="1"/>
  <c r="D20" i="1" l="1"/>
  <c r="E20" i="1" s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<sst xmlns="http://schemas.openxmlformats.org/spreadsheetml/2006/main" count="26" uniqueCount="25">
  <si>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</si>
  <si>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</si>
  <si>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</si>
  <si>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</si>
  <si>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</si>
  <si>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</si>
  <si>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</si>
  <si>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</si>
  <si>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</si>
  <si>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</si>
  <si>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</si>
  <si>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</si>
  <si>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</si>
  <si>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</si>
  <si>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</si>
  <si>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TOTALS</t>
  </si>
  <si>
    <t>BALANCE TO</t>
  </si>
  <si>
    <t>RECOVER</t>
  </si>
  <si>
    <t>UW-161232</t>
  </si>
  <si>
    <t>RECOVERED</t>
  </si>
  <si>
    <t>TO DATE</t>
  </si>
  <si>
    <t>TO RECOVER</t>
  </si>
  <si>
    <t xml:space="preserve">COSTS </t>
  </si>
  <si>
    <t>AUTORIZED</t>
  </si>
  <si>
    <t>3rd Quarter Ending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</si>
</sst>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2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43" fontId="1" fillId="0" borderId="0" xfId="2" applyFont="1"/>
    <xf numFmtId="43" fontId="0" fillId="0" borderId="0" xfId="2" applyFont="1" applyAlignment="1">
      <alignment horizontal="center"/>
    </xf>
    <xf numFmtId="43" fontId="0" fillId="0" borderId="0" xfId="2" applyFont="1" applyBorder="1"/>
    <xf numFmtId="0" fontId="8" fillId="0" borderId="0" xfId="0" applyFont="1"/>
    <xf numFmtId="0" fontId="5" fillId="0" borderId="0" xfId="0" applyFont="1" applyBorder="1"/>
    <xf numFmtId="0" fontId="0" fillId="0" borderId="7" xfId="0" applyBorder="1" applyAlignment="1">
      <alignment horizontal="right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8"/>
      <sheetName val="1STQTR"/>
      <sheetName val="2NDQTR"/>
      <sheetName val="3RDQTR"/>
      <sheetName val="4THQTR"/>
    </sheetNames>
    <sheetDataSet>
      <sheetData sheetId="0">
        <row r="6">
          <cell r="I6">
            <v>43282</v>
          </cell>
          <cell r="J6">
            <v>43313</v>
          </cell>
          <cell r="K6">
            <v>43344</v>
          </cell>
        </row>
        <row r="7">
          <cell r="I7">
            <v>-2090952.95</v>
          </cell>
          <cell r="J7">
            <v>-2095991.7</v>
          </cell>
          <cell r="K7">
            <v>-2101036.86</v>
          </cell>
        </row>
        <row r="10">
          <cell r="I10">
            <v>13745.25</v>
          </cell>
          <cell r="J10">
            <v>13734.75</v>
          </cell>
          <cell r="K10">
            <v>13709.25</v>
          </cell>
          <cell r="P10">
            <v>673458.52</v>
          </cell>
          <cell r="Q10">
            <v>1066575.48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I13">
            <v>18784</v>
          </cell>
          <cell r="J13">
            <v>18779.91</v>
          </cell>
          <cell r="K13">
            <v>18735.78</v>
          </cell>
        </row>
        <row r="14">
          <cell r="O14">
            <v>2801298.47</v>
          </cell>
        </row>
        <row r="19">
          <cell r="I19">
            <v>-2095991.7</v>
          </cell>
          <cell r="J19">
            <v>-2101036.86</v>
          </cell>
          <cell r="K19">
            <v>-2106063.3899999997</v>
          </cell>
        </row>
      </sheetData>
      <sheetData sheetId="1"/>
      <sheetData sheetId="2">
        <row r="20">
          <cell r="E20">
            <v>-1023481.7499999999</v>
          </cell>
        </row>
      </sheetData>
      <sheetData sheetId="3">
        <row r="10">
          <cell r="C10">
            <v>13745.25</v>
          </cell>
        </row>
        <row r="15">
          <cell r="C15">
            <v>18784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zoomScaleNormal="100" workbookViewId="0">
      <selection activeCell="C18" sqref="C18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4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18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24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+[1]YR2018!I6</f>
        <v>43282</v>
      </c>
      <c r="D6" s="9">
        <f>+[1]YR2018!J6</f>
        <v>43313</v>
      </c>
      <c r="E6" s="9">
        <f>+[1]YR2018!K6</f>
        <v>43344</v>
      </c>
      <c r="F6" s="1" t="s">
        <v>4</v>
      </c>
      <c r="G6" s="22" t="s">
        <v>19</v>
      </c>
      <c r="H6" s="21" t="s">
        <v>16</v>
      </c>
      <c r="I6" s="22" t="s">
        <v>23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+[1]YR2018!I7</f>
        <v>-2090952.95</v>
      </c>
      <c r="D7" s="7">
        <f>+[1]YR2018!J7</f>
        <v>-2095991.7</v>
      </c>
      <c r="E7" s="7">
        <f>+[1]YR2018!K7</f>
        <v>-2101036.86</v>
      </c>
      <c r="F7" s="1" t="s">
        <v>15</v>
      </c>
      <c r="G7" s="22" t="s">
        <v>20</v>
      </c>
      <c r="H7" s="7" t="s">
        <v>17</v>
      </c>
      <c r="I7" s="22" t="s">
        <v>21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+[1]YR2018!I10</f>
        <v>13745.25</v>
      </c>
      <c r="D10" s="13">
        <f>+[1]YR2018!J10</f>
        <v>13734.75</v>
      </c>
      <c r="E10" s="13">
        <f>+[1]YR2018!K10</f>
        <v>13709.25</v>
      </c>
      <c r="F10" s="4">
        <f>SUM(C10:E10)</f>
        <v>41189.25</v>
      </c>
      <c r="G10" s="7">
        <f>+[1]YR2018!P10</f>
        <v>673458.52</v>
      </c>
      <c r="H10" s="7">
        <f>+[1]YR2018!Q10</f>
        <v>1066575.48</v>
      </c>
      <c r="I10" s="7">
        <f>+[1]YR2018!R10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3"/>
      <c r="D11" s="23"/>
      <c r="E11" s="23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5"/>
      <c r="C12" s="23"/>
      <c r="D12" s="23"/>
      <c r="E12" s="23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9" t="str">
        <f>+[1]YR2018!B12</f>
        <v>Treatment Equipment</v>
      </c>
      <c r="C13" s="7">
        <f>+[1]YR2018!I12</f>
        <v>0</v>
      </c>
      <c r="D13" s="7">
        <f>+[1]YR2018!J12</f>
        <v>0</v>
      </c>
      <c r="E13" s="7">
        <f>+[1]YR2018!K12</f>
        <v>0</v>
      </c>
      <c r="F13" s="3"/>
      <c r="G13" s="22" t="s">
        <v>22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6" t="str">
        <f>+[1]YR2018!B13</f>
        <v>CoBank loan fees</v>
      </c>
      <c r="C14" s="7">
        <f>+[1]YR2018!I13</f>
        <v>18784</v>
      </c>
      <c r="D14" s="7">
        <f>+[1]YR2018!J13</f>
        <v>18779.91</v>
      </c>
      <c r="E14" s="7">
        <f>+[1]YR2018!K13</f>
        <v>18735.78</v>
      </c>
      <c r="F14" s="3"/>
      <c r="G14" s="22" t="s">
        <v>20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SUM(C11:C14)</f>
        <v>18784</v>
      </c>
      <c r="D15" s="13">
        <f t="shared" ref="D15:E15" si="0">SUM(D11:D14)</f>
        <v>18779.91</v>
      </c>
      <c r="E15" s="13">
        <f t="shared" si="0"/>
        <v>18735.78</v>
      </c>
      <c r="F15" s="4">
        <f>SUM(C15:E15)</f>
        <v>56299.69</v>
      </c>
      <c r="G15" s="7">
        <f>+[1]YR2018!O14</f>
        <v>2801298.47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+[1]YR2018!I19</f>
        <v>-2095991.7</v>
      </c>
      <c r="D18" s="13">
        <f>+[1]YR2018!J19</f>
        <v>-2101036.86</v>
      </c>
      <c r="E18" s="13">
        <f>+[1]YR2018!K19</f>
        <v>-2106063.3899999997</v>
      </c>
      <c r="F18" s="4"/>
      <c r="G18" s="20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+'[1]2NDQTR'!E20+'[1]3RDQTR'!C10-'[1]3RDQTR'!C15</f>
        <v>-1028520.4999999999</v>
      </c>
      <c r="D20" s="13">
        <f>+C20+D10-D15</f>
        <v>-1033565.6599999999</v>
      </c>
      <c r="E20" s="13">
        <f>+D20+E10-E15</f>
        <v>-1038592.19</v>
      </c>
      <c r="F20" s="4"/>
      <c r="G20" s="20"/>
      <c r="H20" s="16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2018-10-08T07:00:00+00:00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38486-6620-4E7C-805A-AC9B61CAC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41060-DAC4-45BC-B944-61EFEBDD7F0A}"/>
</file>

<file path=customXml/itemProps3.xml><?xml version="1.0" encoding="utf-8"?>
<ds:datastoreItem xmlns:ds="http://schemas.openxmlformats.org/officeDocument/2006/customXml" ds:itemID="{6D1B264A-AF1A-4071-B2CA-ED19622CFDF7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6E108-76FE-4FEA-8C37-34F3106D3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Huey, Lorilyn (UTC)</cp:lastModifiedBy>
  <cp:lastPrinted>2018-10-08T21:18:48Z</cp:lastPrinted>
  <dcterms:created xsi:type="dcterms:W3CDTF">2015-04-16T15:49:13Z</dcterms:created>
  <dcterms:modified xsi:type="dcterms:W3CDTF">2018-10-08T23:37:13Z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