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65" yWindow="600" windowWidth="16605" windowHeight="10380"/>
  </bookViews>
  <sheets>
    <sheet name="Pg 6b CustCount_Gas" sheetId="1" r:id="rId1"/>
  </sheets>
  <definedNames>
    <definedName name="data">#REF!</definedName>
    <definedName name="data12">#REF!</definedName>
    <definedName name="MONTH">#REF!</definedName>
    <definedName name="_xlnm.Print_Area" localSheetId="0">'Pg 6b CustCount_Gas'!$A$1:$I$53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G29" i="1" l="1"/>
  <c r="D29" i="1"/>
  <c r="C29" i="1"/>
  <c r="H28" i="1"/>
  <c r="I28" i="1" s="1"/>
  <c r="E28" i="1"/>
  <c r="F28" i="1" s="1"/>
  <c r="H27" i="1"/>
  <c r="I27" i="1" s="1"/>
  <c r="E27" i="1"/>
  <c r="F27" i="1" s="1"/>
  <c r="H26" i="1"/>
  <c r="I26" i="1" s="1"/>
  <c r="E26" i="1"/>
  <c r="F26" i="1" s="1"/>
  <c r="H25" i="1"/>
  <c r="I25" i="1" s="1"/>
  <c r="E25" i="1"/>
  <c r="F25" i="1" s="1"/>
  <c r="H24" i="1"/>
  <c r="I24" i="1" s="1"/>
  <c r="E24" i="1"/>
  <c r="F24" i="1" s="1"/>
  <c r="H23" i="1"/>
  <c r="E23" i="1"/>
  <c r="F23" i="1" s="1"/>
  <c r="E29" i="1" l="1"/>
  <c r="F29" i="1" s="1"/>
  <c r="H29" i="1"/>
  <c r="I29" i="1" s="1"/>
  <c r="I23" i="1"/>
  <c r="G41" i="1"/>
  <c r="H35" i="1" l="1"/>
  <c r="I35" i="1" s="1"/>
  <c r="C41" i="1"/>
  <c r="E35" i="1"/>
  <c r="F35" i="1" s="1"/>
  <c r="H37" i="1"/>
  <c r="I37" i="1" s="1"/>
  <c r="E37" i="1"/>
  <c r="F37" i="1" s="1"/>
  <c r="H39" i="1"/>
  <c r="I39" i="1" s="1"/>
  <c r="E39" i="1"/>
  <c r="F39" i="1" s="1"/>
  <c r="D41" i="1"/>
  <c r="E36" i="1"/>
  <c r="F36" i="1" s="1"/>
  <c r="H36" i="1"/>
  <c r="I36" i="1" s="1"/>
  <c r="E38" i="1"/>
  <c r="F38" i="1" s="1"/>
  <c r="H38" i="1"/>
  <c r="I38" i="1" s="1"/>
  <c r="E40" i="1"/>
  <c r="F40" i="1" s="1"/>
  <c r="H40" i="1"/>
  <c r="I40" i="1" s="1"/>
  <c r="H41" i="1" l="1"/>
  <c r="I41" i="1" s="1"/>
  <c r="E41" i="1"/>
  <c r="F41" i="1" s="1"/>
  <c r="E52" i="1"/>
  <c r="F52" i="1" s="1"/>
  <c r="H51" i="1"/>
  <c r="I51" i="1" s="1"/>
  <c r="E51" i="1"/>
  <c r="F51" i="1" s="1"/>
  <c r="E50" i="1"/>
  <c r="F50" i="1" s="1"/>
  <c r="H49" i="1"/>
  <c r="I49" i="1" s="1"/>
  <c r="E48" i="1"/>
  <c r="F48" i="1" s="1"/>
  <c r="G53" i="1"/>
  <c r="D53" i="1"/>
  <c r="H47" i="1"/>
  <c r="H16" i="1"/>
  <c r="I16" i="1" s="1"/>
  <c r="E15" i="1"/>
  <c r="F15" i="1" s="1"/>
  <c r="H14" i="1"/>
  <c r="I14" i="1" s="1"/>
  <c r="E13" i="1"/>
  <c r="F13" i="1" s="1"/>
  <c r="H12" i="1"/>
  <c r="I12" i="1" s="1"/>
  <c r="G17" i="1"/>
  <c r="D17" i="1"/>
  <c r="C17" i="1"/>
  <c r="I47" i="1" l="1"/>
  <c r="E17" i="1"/>
  <c r="F17" i="1" s="1"/>
  <c r="H11" i="1"/>
  <c r="E12" i="1"/>
  <c r="F12" i="1" s="1"/>
  <c r="H13" i="1"/>
  <c r="I13" i="1" s="1"/>
  <c r="E14" i="1"/>
  <c r="F14" i="1" s="1"/>
  <c r="H15" i="1"/>
  <c r="I15" i="1" s="1"/>
  <c r="E16" i="1"/>
  <c r="F16" i="1" s="1"/>
  <c r="E47" i="1"/>
  <c r="F47" i="1" s="1"/>
  <c r="H48" i="1"/>
  <c r="I48" i="1" s="1"/>
  <c r="E49" i="1"/>
  <c r="F49" i="1" s="1"/>
  <c r="H50" i="1"/>
  <c r="I50" i="1" s="1"/>
  <c r="H52" i="1"/>
  <c r="I52" i="1" s="1"/>
  <c r="C53" i="1"/>
  <c r="E53" i="1" s="1"/>
  <c r="F53" i="1" s="1"/>
  <c r="E11" i="1"/>
  <c r="F11" i="1" s="1"/>
  <c r="H53" i="1" l="1"/>
  <c r="I53" i="1" s="1"/>
  <c r="I11" i="1"/>
  <c r="H17" i="1"/>
  <c r="I17" i="1" s="1"/>
</calcChain>
</file>

<file path=xl/sharedStrings.xml><?xml version="1.0" encoding="utf-8"?>
<sst xmlns="http://schemas.openxmlformats.org/spreadsheetml/2006/main" count="75" uniqueCount="21">
  <si>
    <t>PUGET SOUND ENERGY, INC.</t>
  </si>
  <si>
    <t>AVERAGE NUMBER OF CUSTOMERS</t>
  </si>
  <si>
    <t>GAS</t>
  </si>
  <si>
    <t>Month Ended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</si>
  <si>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</si>
  <si>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</si>
  <si>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</si>
  <si>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</si>
  <si>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</si>
  <si>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</si>
  <si>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</si>
  <si>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</si>
  <si>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</si>
  <si>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</si>
  <si>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</si>
  <si>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</si>
  <si>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</si>
  <si>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Gas Transportation</t>
  </si>
  <si>
    <t>Total Number of Customers</t>
  </si>
  <si>
    <t>Twelve Months Ended</t>
  </si>
  <si>
    <t>Year-To-Date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</si>
</sst>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</numFmts>
  <fonts count="17" x14ac:knownFonts="1">
    <font>
      <sz val="10"/>
      <name val="Arial"/>
      <family val="2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1"/>
      <name val="Book Antiqua"/>
      <family val="1"/>
    </font>
    <font>
      <sz val="14"/>
      <name val="Arial"/>
      <family val="2"/>
    </font>
    <font>
      <sz val="14"/>
      <color indexed="8"/>
      <name val="Arial"/>
      <family val="2"/>
    </font>
    <font>
      <sz val="14"/>
      <name val="Book Antiqua"/>
      <family val="1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0" fontId="1" fillId="2" borderId="2" applyNumberFormat="0" applyFont="0" applyAlignment="0" applyProtection="0"/>
  </cellStyleXfs>
  <cellXfs count="55">
    <xf numFmtId="0" fontId="0" fillId="0" borderId="0" xfId="0"/>
    <xf numFmtId="15" fontId="2" fillId="0" borderId="0" xfId="0" quotePrefix="1" applyNumberFormat="1" applyFont="1" applyFill="1"/>
    <xf numFmtId="0" fontId="2" fillId="0" borderId="0" xfId="0" applyFont="1" applyFill="1"/>
    <xf numFmtId="0" fontId="3" fillId="0" borderId="0" xfId="0" applyFont="1"/>
    <xf numFmtId="0" fontId="4" fillId="0" borderId="0" xfId="0" applyFont="1" applyAlignment="1">
      <alignment horizontal="center"/>
    </xf>
    <xf numFmtId="164" fontId="4" fillId="0" borderId="0" xfId="0" quotePrefix="1" applyNumberFormat="1" applyFont="1" applyAlignment="1">
      <alignment horizontal="center"/>
    </xf>
    <xf numFmtId="14" fontId="5" fillId="0" borderId="0" xfId="0" quotePrefix="1" applyNumberFormat="1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8" fillId="0" borderId="0" xfId="0" applyFont="1"/>
    <xf numFmtId="0" fontId="7" fillId="0" borderId="0" xfId="0" applyFont="1" applyAlignment="1"/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37" fontId="6" fillId="0" borderId="0" xfId="0" applyNumberFormat="1" applyFont="1" applyAlignment="1">
      <alignment horizontal="center"/>
    </xf>
    <xf numFmtId="37" fontId="6" fillId="0" borderId="0" xfId="0" applyNumberFormat="1" applyFont="1" applyFill="1" applyAlignment="1">
      <alignment horizontal="center"/>
    </xf>
    <xf numFmtId="0" fontId="9" fillId="0" borderId="0" xfId="0" applyFont="1"/>
    <xf numFmtId="41" fontId="9" fillId="0" borderId="0" xfId="1" applyNumberFormat="1" applyFont="1"/>
    <xf numFmtId="165" fontId="10" fillId="0" borderId="0" xfId="0" applyNumberFormat="1" applyFont="1" applyProtection="1">
      <protection locked="0"/>
    </xf>
    <xf numFmtId="41" fontId="9" fillId="0" borderId="0" xfId="1" applyNumberFormat="1" applyFont="1" applyFill="1"/>
    <xf numFmtId="166" fontId="10" fillId="0" borderId="0" xfId="0" applyNumberFormat="1" applyFont="1" applyAlignment="1" applyProtection="1">
      <alignment horizontal="right"/>
      <protection locked="0"/>
    </xf>
    <xf numFmtId="41" fontId="9" fillId="0" borderId="1" xfId="1" applyNumberFormat="1" applyFont="1" applyBorder="1"/>
    <xf numFmtId="165" fontId="10" fillId="0" borderId="1" xfId="0" applyNumberFormat="1" applyFont="1" applyBorder="1" applyProtection="1">
      <protection locked="0"/>
    </xf>
    <xf numFmtId="41" fontId="9" fillId="0" borderId="1" xfId="1" applyNumberFormat="1" applyFont="1" applyFill="1" applyBorder="1"/>
    <xf numFmtId="166" fontId="10" fillId="0" borderId="1" xfId="0" applyNumberFormat="1" applyFont="1" applyBorder="1" applyAlignment="1" applyProtection="1">
      <alignment horizontal="right"/>
      <protection locked="0"/>
    </xf>
    <xf numFmtId="166" fontId="10" fillId="0" borderId="0" xfId="0" applyNumberFormat="1" applyFont="1" applyBorder="1" applyAlignment="1" applyProtection="1">
      <alignment horizontal="right"/>
      <protection locked="0"/>
    </xf>
    <xf numFmtId="37" fontId="9" fillId="0" borderId="0" xfId="0" applyNumberFormat="1" applyFont="1"/>
    <xf numFmtId="37" fontId="9" fillId="0" borderId="0" xfId="0" applyNumberFormat="1" applyFont="1" applyFill="1"/>
    <xf numFmtId="0" fontId="9" fillId="0" borderId="1" xfId="0" applyFont="1" applyBorder="1"/>
    <xf numFmtId="0" fontId="9" fillId="0" borderId="1" xfId="0" applyFont="1" applyFill="1" applyBorder="1"/>
    <xf numFmtId="166" fontId="9" fillId="0" borderId="1" xfId="0" applyNumberFormat="1" applyFont="1" applyBorder="1"/>
    <xf numFmtId="166" fontId="9" fillId="0" borderId="0" xfId="0" applyNumberFormat="1" applyFont="1" applyBorder="1"/>
    <xf numFmtId="0" fontId="3" fillId="0" borderId="0" xfId="0" applyFont="1" applyFill="1"/>
    <xf numFmtId="0" fontId="11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Fill="1" applyAlignment="1"/>
    <xf numFmtId="0" fontId="11" fillId="0" borderId="0" xfId="0" applyFont="1" applyFill="1"/>
    <xf numFmtId="0" fontId="12" fillId="0" borderId="0" xfId="0" applyFont="1"/>
    <xf numFmtId="0" fontId="13" fillId="0" borderId="0" xfId="0" applyFont="1"/>
    <xf numFmtId="167" fontId="13" fillId="0" borderId="0" xfId="0" applyNumberFormat="1" applyFont="1"/>
    <xf numFmtId="0" fontId="14" fillId="0" borderId="0" xfId="0" applyFont="1"/>
    <xf numFmtId="0" fontId="15" fillId="0" borderId="0" xfId="0" applyFont="1"/>
    <xf numFmtId="0" fontId="9" fillId="0" borderId="0" xfId="0" applyFont="1" applyBorder="1"/>
    <xf numFmtId="0" fontId="9" fillId="0" borderId="0" xfId="0" applyFont="1" applyFill="1" applyBorder="1"/>
    <xf numFmtId="0" fontId="1" fillId="0" borderId="0" xfId="0" applyFont="1" applyFill="1" applyAlignment="1">
      <alignment horizontal="centerContinuous"/>
    </xf>
    <xf numFmtId="0" fontId="7" fillId="0" borderId="0" xfId="0" applyFont="1" applyFill="1"/>
    <xf numFmtId="0" fontId="13" fillId="0" borderId="0" xfId="0" applyFont="1" applyFill="1"/>
    <xf numFmtId="167" fontId="13" fillId="0" borderId="0" xfId="0" applyNumberFormat="1" applyFont="1" applyFill="1"/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quotePrefix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Not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67"/>
  <sheetViews>
    <sheetView tabSelected="1" zoomScale="70" zoomScaleNormal="85" workbookViewId="0">
      <selection activeCell="A16" sqref="A16"/>
    </sheetView>
  </sheetViews>
  <sheetFormatPr defaultColWidth="8.85546875" defaultRowHeight="16.5" x14ac:dyDescent="0.3"/>
  <cols>
    <col min="1" max="1" width="36.7109375" style="3" customWidth="1"/>
    <col min="2" max="2" width="1.140625" style="3" customWidth="1"/>
    <col min="3" max="3" width="13.140625" style="3" bestFit="1" customWidth="1"/>
    <col min="4" max="4" width="13.140625" style="33" bestFit="1" customWidth="1"/>
    <col min="5" max="5" width="15.85546875" style="3" customWidth="1"/>
    <col min="6" max="6" width="14.5703125" style="3" customWidth="1"/>
    <col min="7" max="7" width="15.7109375" style="3" customWidth="1"/>
    <col min="8" max="8" width="15.5703125" style="3" customWidth="1"/>
    <col min="9" max="9" width="17.7109375" style="3" customWidth="1"/>
    <col min="10" max="10" width="9.5703125" style="3" customWidth="1"/>
    <col min="11" max="16384" width="8.85546875" style="3"/>
  </cols>
  <sheetData>
    <row r="1" spans="1:10" x14ac:dyDescent="0.3">
      <c r="A1" s="1"/>
      <c r="B1" s="1"/>
      <c r="C1" s="2"/>
      <c r="D1" s="2"/>
      <c r="E1" s="2"/>
      <c r="F1" s="2"/>
      <c r="G1" s="2"/>
      <c r="H1" s="2"/>
      <c r="I1" s="2"/>
      <c r="J1" s="2"/>
    </row>
    <row r="2" spans="1:10" ht="20.25" x14ac:dyDescent="0.3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4"/>
    </row>
    <row r="3" spans="1:10" ht="20.25" x14ac:dyDescent="0.3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4"/>
    </row>
    <row r="4" spans="1:10" ht="20.25" x14ac:dyDescent="0.3">
      <c r="A4" s="51">
        <v>42338</v>
      </c>
      <c r="B4" s="51"/>
      <c r="C4" s="51"/>
      <c r="D4" s="51"/>
      <c r="E4" s="51"/>
      <c r="F4" s="51"/>
      <c r="G4" s="51"/>
      <c r="H4" s="51"/>
      <c r="I4" s="51"/>
      <c r="J4" s="5"/>
    </row>
    <row r="5" spans="1:10" x14ac:dyDescent="0.3">
      <c r="A5" s="6"/>
      <c r="B5" s="6"/>
      <c r="C5" s="7"/>
      <c r="D5" s="45"/>
      <c r="E5" s="7"/>
      <c r="F5" s="7"/>
      <c r="G5" s="7"/>
      <c r="H5" s="7"/>
      <c r="I5" s="7"/>
      <c r="J5" s="7"/>
    </row>
    <row r="6" spans="1:10" ht="18.75" x14ac:dyDescent="0.3">
      <c r="A6" s="52" t="s">
        <v>2</v>
      </c>
      <c r="B6" s="52"/>
      <c r="C6" s="52"/>
      <c r="D6" s="52"/>
      <c r="E6" s="52"/>
      <c r="F6" s="52"/>
      <c r="G6" s="52"/>
      <c r="H6" s="52"/>
      <c r="I6" s="52"/>
      <c r="J6" s="8"/>
    </row>
    <row r="8" spans="1:10" s="10" customFormat="1" ht="18" x14ac:dyDescent="0.25">
      <c r="A8" s="53" t="s">
        <v>3</v>
      </c>
      <c r="B8" s="53"/>
      <c r="C8" s="53"/>
      <c r="D8" s="53"/>
      <c r="E8" s="53"/>
      <c r="F8" s="53"/>
      <c r="G8" s="53"/>
      <c r="H8" s="53"/>
      <c r="I8" s="53"/>
      <c r="J8" s="9"/>
    </row>
    <row r="9" spans="1:10" s="10" customFormat="1" ht="18" x14ac:dyDescent="0.25">
      <c r="A9" s="11"/>
      <c r="B9" s="11"/>
      <c r="C9" s="11"/>
      <c r="D9" s="46"/>
      <c r="E9" s="13" t="s">
        <v>4</v>
      </c>
      <c r="F9" s="12"/>
      <c r="G9" s="49" t="s">
        <v>5</v>
      </c>
      <c r="H9" s="49"/>
      <c r="I9" s="49"/>
      <c r="J9" s="14"/>
    </row>
    <row r="10" spans="1:10" s="10" customFormat="1" ht="18" x14ac:dyDescent="0.25">
      <c r="A10" s="13" t="s">
        <v>6</v>
      </c>
      <c r="B10" s="13"/>
      <c r="C10" s="15" t="s">
        <v>7</v>
      </c>
      <c r="D10" s="16" t="s">
        <v>8</v>
      </c>
      <c r="E10" s="15" t="s">
        <v>9</v>
      </c>
      <c r="F10" s="15" t="s">
        <v>10</v>
      </c>
      <c r="G10" s="16" t="s">
        <v>11</v>
      </c>
      <c r="H10" s="15" t="s">
        <v>9</v>
      </c>
      <c r="I10" s="15" t="s">
        <v>10</v>
      </c>
      <c r="J10" s="15"/>
    </row>
    <row r="11" spans="1:10" ht="18.75" x14ac:dyDescent="0.3">
      <c r="A11" s="17" t="s">
        <v>12</v>
      </c>
      <c r="B11" s="17"/>
      <c r="C11" s="20">
        <v>740333</v>
      </c>
      <c r="D11" s="20">
        <v>758081</v>
      </c>
      <c r="E11" s="18">
        <f t="shared" ref="E11:E17" si="0">C11-D11</f>
        <v>-17748</v>
      </c>
      <c r="F11" s="19">
        <f t="shared" ref="F11:F17" si="1">E11/D11</f>
        <v>-2.3411746238198819E-2</v>
      </c>
      <c r="G11" s="20">
        <v>730969</v>
      </c>
      <c r="H11" s="18">
        <f t="shared" ref="H11:H16" si="2">+C11-G11</f>
        <v>9364</v>
      </c>
      <c r="I11" s="21">
        <f t="shared" ref="I11:I17" si="3">+H11/G11</f>
        <v>1.2810392779994774E-2</v>
      </c>
      <c r="J11" s="21"/>
    </row>
    <row r="12" spans="1:10" ht="18.75" x14ac:dyDescent="0.3">
      <c r="A12" s="17" t="s">
        <v>13</v>
      </c>
      <c r="B12" s="17"/>
      <c r="C12" s="20">
        <v>54653</v>
      </c>
      <c r="D12" s="20">
        <v>56223</v>
      </c>
      <c r="E12" s="18">
        <f t="shared" si="0"/>
        <v>-1570</v>
      </c>
      <c r="F12" s="19">
        <f t="shared" si="1"/>
        <v>-2.7924514878252673E-2</v>
      </c>
      <c r="G12" s="20">
        <v>54452</v>
      </c>
      <c r="H12" s="18">
        <f t="shared" si="2"/>
        <v>201</v>
      </c>
      <c r="I12" s="21">
        <f t="shared" si="3"/>
        <v>3.6913244692573276E-3</v>
      </c>
      <c r="J12" s="21"/>
    </row>
    <row r="13" spans="1:10" ht="18.75" x14ac:dyDescent="0.3">
      <c r="A13" s="17" t="s">
        <v>14</v>
      </c>
      <c r="B13" s="17"/>
      <c r="C13" s="20">
        <v>411</v>
      </c>
      <c r="D13" s="20">
        <v>314</v>
      </c>
      <c r="E13" s="18">
        <f t="shared" si="0"/>
        <v>97</v>
      </c>
      <c r="F13" s="19">
        <f t="shared" si="1"/>
        <v>0.30891719745222929</v>
      </c>
      <c r="G13" s="20">
        <v>433</v>
      </c>
      <c r="H13" s="18">
        <f t="shared" si="2"/>
        <v>-22</v>
      </c>
      <c r="I13" s="21">
        <f t="shared" si="3"/>
        <v>-5.0808314087759814E-2</v>
      </c>
      <c r="J13" s="21"/>
    </row>
    <row r="14" spans="1:10" ht="18.75" x14ac:dyDescent="0.3">
      <c r="A14" s="17" t="s">
        <v>15</v>
      </c>
      <c r="B14" s="17"/>
      <c r="C14" s="20">
        <v>2379</v>
      </c>
      <c r="D14" s="20">
        <v>2319</v>
      </c>
      <c r="E14" s="18">
        <f t="shared" si="0"/>
        <v>60</v>
      </c>
      <c r="F14" s="19">
        <f t="shared" si="1"/>
        <v>2.5873221216041398E-2</v>
      </c>
      <c r="G14" s="20">
        <v>2362</v>
      </c>
      <c r="H14" s="18">
        <f t="shared" si="2"/>
        <v>17</v>
      </c>
      <c r="I14" s="21">
        <f t="shared" si="3"/>
        <v>7.1972904318374255E-3</v>
      </c>
      <c r="J14" s="21"/>
    </row>
    <row r="15" spans="1:10" ht="18.75" x14ac:dyDescent="0.3">
      <c r="A15" s="17" t="s">
        <v>16</v>
      </c>
      <c r="B15" s="17"/>
      <c r="C15" s="20">
        <v>11</v>
      </c>
      <c r="D15" s="20">
        <v>14</v>
      </c>
      <c r="E15" s="18">
        <f t="shared" si="0"/>
        <v>-3</v>
      </c>
      <c r="F15" s="19">
        <f t="shared" si="1"/>
        <v>-0.21428571428571427</v>
      </c>
      <c r="G15" s="20">
        <v>12</v>
      </c>
      <c r="H15" s="18">
        <f t="shared" si="2"/>
        <v>-1</v>
      </c>
      <c r="I15" s="21">
        <f t="shared" si="3"/>
        <v>-8.3333333333333329E-2</v>
      </c>
      <c r="J15" s="21"/>
    </row>
    <row r="16" spans="1:10" ht="18.75" x14ac:dyDescent="0.3">
      <c r="A16" s="17" t="s">
        <v>17</v>
      </c>
      <c r="B16" s="17"/>
      <c r="C16" s="24">
        <v>227</v>
      </c>
      <c r="D16" s="24">
        <v>207</v>
      </c>
      <c r="E16" s="22">
        <f t="shared" si="0"/>
        <v>20</v>
      </c>
      <c r="F16" s="23">
        <f t="shared" si="1"/>
        <v>9.6618357487922704E-2</v>
      </c>
      <c r="G16" s="22">
        <v>210</v>
      </c>
      <c r="H16" s="22">
        <f t="shared" si="2"/>
        <v>17</v>
      </c>
      <c r="I16" s="25">
        <f t="shared" si="3"/>
        <v>8.0952380952380956E-2</v>
      </c>
      <c r="J16" s="26"/>
    </row>
    <row r="17" spans="1:10" ht="18.75" x14ac:dyDescent="0.3">
      <c r="A17" s="17" t="s">
        <v>18</v>
      </c>
      <c r="B17" s="17"/>
      <c r="C17" s="27">
        <f>SUM(C11:C16)</f>
        <v>798014</v>
      </c>
      <c r="D17" s="28">
        <f>SUM(D11:D16)</f>
        <v>817158</v>
      </c>
      <c r="E17" s="27">
        <f t="shared" si="0"/>
        <v>-19144</v>
      </c>
      <c r="F17" s="19">
        <f t="shared" si="1"/>
        <v>-2.3427537881291011E-2</v>
      </c>
      <c r="G17" s="28">
        <f>SUM(G11:G16)</f>
        <v>788438</v>
      </c>
      <c r="H17" s="27">
        <f>SUM(H11:H16)</f>
        <v>9576</v>
      </c>
      <c r="I17" s="21">
        <f t="shared" si="3"/>
        <v>1.2145533320311807E-2</v>
      </c>
      <c r="J17" s="21"/>
    </row>
    <row r="18" spans="1:10" ht="18.75" x14ac:dyDescent="0.3">
      <c r="A18" s="29"/>
      <c r="B18" s="29"/>
      <c r="C18" s="29"/>
      <c r="D18" s="30"/>
      <c r="E18" s="29"/>
      <c r="F18" s="29"/>
      <c r="G18" s="30"/>
      <c r="H18" s="29"/>
      <c r="I18" s="31"/>
      <c r="J18" s="32"/>
    </row>
    <row r="19" spans="1:10" ht="18.75" x14ac:dyDescent="0.3">
      <c r="A19" s="43"/>
      <c r="B19" s="43"/>
      <c r="C19" s="43"/>
      <c r="D19" s="44"/>
      <c r="E19" s="43"/>
      <c r="F19" s="43"/>
      <c r="G19" s="44"/>
      <c r="H19" s="43"/>
      <c r="I19" s="32"/>
      <c r="J19" s="32"/>
    </row>
    <row r="20" spans="1:10" ht="18.75" x14ac:dyDescent="0.3">
      <c r="A20" s="54" t="s">
        <v>20</v>
      </c>
      <c r="B20" s="54"/>
      <c r="C20" s="54"/>
      <c r="D20" s="54"/>
      <c r="E20" s="54"/>
      <c r="F20" s="54"/>
      <c r="G20" s="54"/>
      <c r="H20" s="54"/>
      <c r="I20" s="54"/>
      <c r="J20" s="32"/>
    </row>
    <row r="21" spans="1:10" ht="18.75" x14ac:dyDescent="0.3">
      <c r="A21" s="11"/>
      <c r="B21" s="11"/>
      <c r="C21" s="11"/>
      <c r="D21" s="46"/>
      <c r="E21" s="13" t="s">
        <v>4</v>
      </c>
      <c r="F21" s="12"/>
      <c r="G21" s="49" t="s">
        <v>5</v>
      </c>
      <c r="H21" s="49"/>
      <c r="I21" s="49"/>
      <c r="J21" s="32"/>
    </row>
    <row r="22" spans="1:10" ht="18.75" x14ac:dyDescent="0.3">
      <c r="A22" s="13" t="s">
        <v>6</v>
      </c>
      <c r="B22" s="13"/>
      <c r="C22" s="15" t="s">
        <v>7</v>
      </c>
      <c r="D22" s="16" t="s">
        <v>8</v>
      </c>
      <c r="E22" s="15" t="s">
        <v>9</v>
      </c>
      <c r="F22" s="15" t="s">
        <v>10</v>
      </c>
      <c r="G22" s="16" t="s">
        <v>11</v>
      </c>
      <c r="H22" s="15" t="s">
        <v>9</v>
      </c>
      <c r="I22" s="15" t="s">
        <v>10</v>
      </c>
      <c r="J22" s="32"/>
    </row>
    <row r="23" spans="1:10" ht="18.75" x14ac:dyDescent="0.3">
      <c r="A23" s="17" t="s">
        <v>12</v>
      </c>
      <c r="B23" s="43"/>
      <c r="C23" s="18">
        <v>736870</v>
      </c>
      <c r="D23" s="20">
        <v>748499</v>
      </c>
      <c r="E23" s="18">
        <f t="shared" ref="E23:E29" si="4">C23-D23</f>
        <v>-11629</v>
      </c>
      <c r="F23" s="19">
        <f t="shared" ref="F23:F29" si="5">E23/D23</f>
        <v>-1.5536426902373951E-2</v>
      </c>
      <c r="G23" s="20">
        <v>726708</v>
      </c>
      <c r="H23" s="18">
        <f t="shared" ref="H23:H28" si="6">+C23-G23</f>
        <v>10162</v>
      </c>
      <c r="I23" s="21">
        <f t="shared" ref="I23:I29" si="7">+H23/G23</f>
        <v>1.3983608271823071E-2</v>
      </c>
      <c r="J23" s="32"/>
    </row>
    <row r="24" spans="1:10" ht="18.75" x14ac:dyDescent="0.3">
      <c r="A24" s="17" t="s">
        <v>13</v>
      </c>
      <c r="B24" s="43"/>
      <c r="C24" s="18">
        <v>54632</v>
      </c>
      <c r="D24" s="20">
        <v>55866</v>
      </c>
      <c r="E24" s="18">
        <f t="shared" si="4"/>
        <v>-1234</v>
      </c>
      <c r="F24" s="19">
        <f t="shared" si="5"/>
        <v>-2.2088569076003293E-2</v>
      </c>
      <c r="G24" s="20">
        <v>54304</v>
      </c>
      <c r="H24" s="18">
        <f t="shared" si="6"/>
        <v>328</v>
      </c>
      <c r="I24" s="21">
        <f t="shared" si="7"/>
        <v>6.0400707130229816E-3</v>
      </c>
      <c r="J24" s="32"/>
    </row>
    <row r="25" spans="1:10" ht="18.75" x14ac:dyDescent="0.3">
      <c r="A25" s="17" t="s">
        <v>14</v>
      </c>
      <c r="B25" s="43"/>
      <c r="C25" s="18">
        <v>419</v>
      </c>
      <c r="D25" s="20">
        <v>320</v>
      </c>
      <c r="E25" s="18">
        <f t="shared" si="4"/>
        <v>99</v>
      </c>
      <c r="F25" s="19">
        <f t="shared" si="5"/>
        <v>0.30937500000000001</v>
      </c>
      <c r="G25" s="20">
        <v>438</v>
      </c>
      <c r="H25" s="18">
        <f t="shared" si="6"/>
        <v>-19</v>
      </c>
      <c r="I25" s="21">
        <f t="shared" si="7"/>
        <v>-4.3378995433789952E-2</v>
      </c>
      <c r="J25" s="32"/>
    </row>
    <row r="26" spans="1:10" ht="18.75" x14ac:dyDescent="0.3">
      <c r="A26" s="17" t="s">
        <v>15</v>
      </c>
      <c r="B26" s="43"/>
      <c r="C26" s="18">
        <v>2377</v>
      </c>
      <c r="D26" s="20">
        <v>2332</v>
      </c>
      <c r="E26" s="18">
        <f t="shared" si="4"/>
        <v>45</v>
      </c>
      <c r="F26" s="19">
        <f t="shared" si="5"/>
        <v>1.9296740994854202E-2</v>
      </c>
      <c r="G26" s="20">
        <v>2383</v>
      </c>
      <c r="H26" s="18">
        <f t="shared" si="6"/>
        <v>-6</v>
      </c>
      <c r="I26" s="21">
        <f t="shared" si="7"/>
        <v>-2.517834662190516E-3</v>
      </c>
      <c r="J26" s="32"/>
    </row>
    <row r="27" spans="1:10" ht="18.75" x14ac:dyDescent="0.3">
      <c r="A27" s="17" t="s">
        <v>16</v>
      </c>
      <c r="B27" s="43"/>
      <c r="C27" s="18">
        <v>11</v>
      </c>
      <c r="D27" s="20">
        <v>14</v>
      </c>
      <c r="E27" s="18">
        <f t="shared" si="4"/>
        <v>-3</v>
      </c>
      <c r="F27" s="19">
        <f t="shared" si="5"/>
        <v>-0.21428571428571427</v>
      </c>
      <c r="G27" s="20">
        <v>12</v>
      </c>
      <c r="H27" s="18">
        <f t="shared" si="6"/>
        <v>-1</v>
      </c>
      <c r="I27" s="21">
        <f t="shared" si="7"/>
        <v>-8.3333333333333329E-2</v>
      </c>
      <c r="J27" s="32"/>
    </row>
    <row r="28" spans="1:10" ht="18.75" x14ac:dyDescent="0.3">
      <c r="A28" s="17" t="s">
        <v>17</v>
      </c>
      <c r="B28" s="43"/>
      <c r="C28" s="22">
        <v>220</v>
      </c>
      <c r="D28" s="24">
        <v>207</v>
      </c>
      <c r="E28" s="22">
        <f t="shared" si="4"/>
        <v>13</v>
      </c>
      <c r="F28" s="23">
        <f t="shared" si="5"/>
        <v>6.280193236714976E-2</v>
      </c>
      <c r="G28" s="22">
        <v>208</v>
      </c>
      <c r="H28" s="22">
        <f t="shared" si="6"/>
        <v>12</v>
      </c>
      <c r="I28" s="25">
        <f t="shared" si="7"/>
        <v>5.7692307692307696E-2</v>
      </c>
      <c r="J28" s="32"/>
    </row>
    <row r="29" spans="1:10" ht="18.75" x14ac:dyDescent="0.3">
      <c r="A29" s="17" t="s">
        <v>18</v>
      </c>
      <c r="B29" s="43"/>
      <c r="C29" s="27">
        <f>SUM(C23:C28)</f>
        <v>794529</v>
      </c>
      <c r="D29" s="28">
        <f>SUM(D23:D28)</f>
        <v>807238</v>
      </c>
      <c r="E29" s="27">
        <f t="shared" si="4"/>
        <v>-12709</v>
      </c>
      <c r="F29" s="19">
        <f t="shared" si="5"/>
        <v>-1.5743807898042462E-2</v>
      </c>
      <c r="G29" s="28">
        <f>SUM(G23:G28)</f>
        <v>784053</v>
      </c>
      <c r="H29" s="27">
        <f>SUM(H23:H28)</f>
        <v>10476</v>
      </c>
      <c r="I29" s="21">
        <f t="shared" si="7"/>
        <v>1.3361341643996005E-2</v>
      </c>
      <c r="J29" s="32"/>
    </row>
    <row r="30" spans="1:10" ht="18.75" x14ac:dyDescent="0.3">
      <c r="A30" s="29"/>
      <c r="B30" s="29"/>
      <c r="C30" s="29"/>
      <c r="D30" s="30"/>
      <c r="E30" s="29"/>
      <c r="F30" s="29"/>
      <c r="G30" s="30"/>
      <c r="H30" s="29"/>
      <c r="I30" s="31"/>
      <c r="J30" s="32"/>
    </row>
    <row r="31" spans="1:10" ht="18.75" hidden="1" x14ac:dyDescent="0.3">
      <c r="A31" s="43"/>
      <c r="B31" s="43"/>
      <c r="C31" s="43"/>
      <c r="D31" s="44"/>
      <c r="E31" s="43"/>
      <c r="F31" s="43"/>
      <c r="G31" s="44"/>
      <c r="H31" s="43"/>
      <c r="I31" s="32"/>
      <c r="J31" s="32"/>
    </row>
    <row r="32" spans="1:10" ht="18.75" hidden="1" x14ac:dyDescent="0.3">
      <c r="A32" s="54" t="s">
        <v>20</v>
      </c>
      <c r="B32" s="54"/>
      <c r="C32" s="54"/>
      <c r="D32" s="54"/>
      <c r="E32" s="54"/>
      <c r="F32" s="54"/>
      <c r="G32" s="54"/>
      <c r="H32" s="54"/>
      <c r="I32" s="54"/>
      <c r="J32" s="32"/>
    </row>
    <row r="33" spans="1:10" ht="18.75" hidden="1" x14ac:dyDescent="0.3">
      <c r="A33" s="11"/>
      <c r="B33" s="11"/>
      <c r="C33" s="11"/>
      <c r="D33" s="46"/>
      <c r="E33" s="13" t="s">
        <v>4</v>
      </c>
      <c r="F33" s="12"/>
      <c r="G33" s="49" t="s">
        <v>5</v>
      </c>
      <c r="H33" s="49"/>
      <c r="I33" s="49"/>
      <c r="J33" s="32"/>
    </row>
    <row r="34" spans="1:10" ht="18.75" hidden="1" x14ac:dyDescent="0.3">
      <c r="A34" s="13" t="s">
        <v>6</v>
      </c>
      <c r="B34" s="13"/>
      <c r="C34" s="15" t="s">
        <v>7</v>
      </c>
      <c r="D34" s="16" t="s">
        <v>8</v>
      </c>
      <c r="E34" s="15" t="s">
        <v>9</v>
      </c>
      <c r="F34" s="15" t="s">
        <v>10</v>
      </c>
      <c r="G34" s="16" t="s">
        <v>11</v>
      </c>
      <c r="H34" s="15" t="s">
        <v>9</v>
      </c>
      <c r="I34" s="15" t="s">
        <v>10</v>
      </c>
      <c r="J34" s="32"/>
    </row>
    <row r="35" spans="1:10" ht="18.75" hidden="1" x14ac:dyDescent="0.3">
      <c r="A35" s="17" t="s">
        <v>12</v>
      </c>
      <c r="B35" s="43"/>
      <c r="C35" s="18">
        <v>735749</v>
      </c>
      <c r="D35" s="20">
        <v>742352</v>
      </c>
      <c r="E35" s="18">
        <f t="shared" ref="E35:E41" si="8">C35-D35</f>
        <v>-6603</v>
      </c>
      <c r="F35" s="19">
        <f t="shared" ref="F35:F41" si="9">E35/D35</f>
        <v>-8.8947022436795479E-3</v>
      </c>
      <c r="G35" s="20">
        <v>724869</v>
      </c>
      <c r="H35" s="18">
        <f t="shared" ref="H35:H40" si="10">+C35-G35</f>
        <v>10880</v>
      </c>
      <c r="I35" s="21">
        <f t="shared" ref="I35:I41" si="11">+H35/G35</f>
        <v>1.500960863273226E-2</v>
      </c>
      <c r="J35" s="32"/>
    </row>
    <row r="36" spans="1:10" ht="18.75" hidden="1" x14ac:dyDescent="0.3">
      <c r="A36" s="17" t="s">
        <v>13</v>
      </c>
      <c r="B36" s="43"/>
      <c r="C36" s="18">
        <v>54727</v>
      </c>
      <c r="D36" s="20">
        <v>55732</v>
      </c>
      <c r="E36" s="18">
        <f t="shared" si="8"/>
        <v>-1005</v>
      </c>
      <c r="F36" s="19">
        <f t="shared" si="9"/>
        <v>-1.8032728055695113E-2</v>
      </c>
      <c r="G36" s="20">
        <v>54306</v>
      </c>
      <c r="H36" s="18">
        <f t="shared" si="10"/>
        <v>421</v>
      </c>
      <c r="I36" s="21">
        <f t="shared" si="11"/>
        <v>7.7523662210437156E-3</v>
      </c>
      <c r="J36" s="32"/>
    </row>
    <row r="37" spans="1:10" ht="18.75" hidden="1" x14ac:dyDescent="0.3">
      <c r="A37" s="17" t="s">
        <v>14</v>
      </c>
      <c r="B37" s="43"/>
      <c r="C37" s="18">
        <v>425</v>
      </c>
      <c r="D37" s="20">
        <v>325</v>
      </c>
      <c r="E37" s="18">
        <f t="shared" si="8"/>
        <v>100</v>
      </c>
      <c r="F37" s="19">
        <f t="shared" si="9"/>
        <v>0.30769230769230771</v>
      </c>
      <c r="G37" s="20">
        <v>443</v>
      </c>
      <c r="H37" s="18">
        <f t="shared" si="10"/>
        <v>-18</v>
      </c>
      <c r="I37" s="21">
        <f t="shared" si="11"/>
        <v>-4.0632054176072234E-2</v>
      </c>
      <c r="J37" s="32"/>
    </row>
    <row r="38" spans="1:10" ht="18.75" hidden="1" x14ac:dyDescent="0.3">
      <c r="A38" s="17" t="s">
        <v>15</v>
      </c>
      <c r="B38" s="43"/>
      <c r="C38" s="18">
        <v>2389</v>
      </c>
      <c r="D38" s="20">
        <v>2349</v>
      </c>
      <c r="E38" s="18">
        <f t="shared" si="8"/>
        <v>40</v>
      </c>
      <c r="F38" s="19">
        <f t="shared" si="9"/>
        <v>1.7028522775649212E-2</v>
      </c>
      <c r="G38" s="20">
        <v>2404</v>
      </c>
      <c r="H38" s="18">
        <f t="shared" si="10"/>
        <v>-15</v>
      </c>
      <c r="I38" s="21">
        <f t="shared" si="11"/>
        <v>-6.239600665557404E-3</v>
      </c>
      <c r="J38" s="32"/>
    </row>
    <row r="39" spans="1:10" ht="18.75" hidden="1" x14ac:dyDescent="0.3">
      <c r="A39" s="17" t="s">
        <v>16</v>
      </c>
      <c r="B39" s="43"/>
      <c r="C39" s="18">
        <v>12</v>
      </c>
      <c r="D39" s="20">
        <v>14</v>
      </c>
      <c r="E39" s="18">
        <f t="shared" si="8"/>
        <v>-2</v>
      </c>
      <c r="F39" s="19">
        <f t="shared" si="9"/>
        <v>-0.14285714285714285</v>
      </c>
      <c r="G39" s="20">
        <v>12</v>
      </c>
      <c r="H39" s="18">
        <f t="shared" si="10"/>
        <v>0</v>
      </c>
      <c r="I39" s="21">
        <f t="shared" si="11"/>
        <v>0</v>
      </c>
      <c r="J39" s="32"/>
    </row>
    <row r="40" spans="1:10" ht="18.75" hidden="1" x14ac:dyDescent="0.3">
      <c r="A40" s="17" t="s">
        <v>17</v>
      </c>
      <c r="B40" s="43"/>
      <c r="C40" s="22">
        <v>210</v>
      </c>
      <c r="D40" s="24">
        <v>207</v>
      </c>
      <c r="E40" s="22">
        <f t="shared" si="8"/>
        <v>3</v>
      </c>
      <c r="F40" s="23">
        <f t="shared" si="9"/>
        <v>1.4492753623188406E-2</v>
      </c>
      <c r="G40" s="24">
        <v>209</v>
      </c>
      <c r="H40" s="22">
        <f t="shared" si="10"/>
        <v>1</v>
      </c>
      <c r="I40" s="25">
        <f t="shared" si="11"/>
        <v>4.7846889952153108E-3</v>
      </c>
      <c r="J40" s="32"/>
    </row>
    <row r="41" spans="1:10" ht="18.75" hidden="1" x14ac:dyDescent="0.3">
      <c r="A41" s="17" t="s">
        <v>18</v>
      </c>
      <c r="B41" s="43"/>
      <c r="C41" s="27">
        <f>SUM(C35:C40)</f>
        <v>793512</v>
      </c>
      <c r="D41" s="28">
        <f>SUM(D35:D40)</f>
        <v>800979</v>
      </c>
      <c r="E41" s="27">
        <f t="shared" si="8"/>
        <v>-7467</v>
      </c>
      <c r="F41" s="19">
        <f t="shared" si="9"/>
        <v>-9.3223417842415342E-3</v>
      </c>
      <c r="G41" s="28">
        <f>SUM(G35:G40)</f>
        <v>782243</v>
      </c>
      <c r="H41" s="27">
        <f>SUM(H35:H40)</f>
        <v>11269</v>
      </c>
      <c r="I41" s="21">
        <f t="shared" si="11"/>
        <v>1.4406009385830235E-2</v>
      </c>
      <c r="J41" s="32"/>
    </row>
    <row r="42" spans="1:10" ht="18.75" hidden="1" x14ac:dyDescent="0.3">
      <c r="A42" s="29"/>
      <c r="B42" s="29"/>
      <c r="C42" s="29"/>
      <c r="D42" s="30"/>
      <c r="E42" s="29"/>
      <c r="F42" s="29"/>
      <c r="G42" s="30"/>
      <c r="H42" s="29"/>
      <c r="I42" s="31"/>
      <c r="J42" s="32"/>
    </row>
    <row r="43" spans="1:10" ht="18.75" x14ac:dyDescent="0.3">
      <c r="A43" s="17"/>
      <c r="B43" s="17"/>
      <c r="C43" s="34"/>
      <c r="D43" s="37"/>
      <c r="E43" s="34"/>
      <c r="F43" s="34"/>
      <c r="G43" s="37"/>
      <c r="H43" s="34"/>
      <c r="I43" s="34"/>
      <c r="J43" s="34"/>
    </row>
    <row r="44" spans="1:10" ht="18.75" x14ac:dyDescent="0.3">
      <c r="A44" s="54" t="s">
        <v>19</v>
      </c>
      <c r="B44" s="54"/>
      <c r="C44" s="54"/>
      <c r="D44" s="54"/>
      <c r="E44" s="54"/>
      <c r="F44" s="54"/>
      <c r="G44" s="54"/>
      <c r="H44" s="54"/>
      <c r="I44" s="54"/>
      <c r="J44" s="35"/>
    </row>
    <row r="45" spans="1:10" s="10" customFormat="1" ht="18" x14ac:dyDescent="0.25">
      <c r="A45" s="12"/>
      <c r="B45" s="12"/>
      <c r="C45" s="12"/>
      <c r="D45" s="46"/>
      <c r="E45" s="13" t="s">
        <v>4</v>
      </c>
      <c r="F45" s="12"/>
      <c r="G45" s="36"/>
      <c r="H45" s="49" t="s">
        <v>5</v>
      </c>
      <c r="I45" s="49"/>
      <c r="J45" s="14"/>
    </row>
    <row r="46" spans="1:10" s="10" customFormat="1" ht="18" x14ac:dyDescent="0.25">
      <c r="A46" s="13" t="s">
        <v>6</v>
      </c>
      <c r="B46" s="13"/>
      <c r="C46" s="15" t="s">
        <v>7</v>
      </c>
      <c r="D46" s="16" t="s">
        <v>8</v>
      </c>
      <c r="E46" s="15" t="s">
        <v>9</v>
      </c>
      <c r="F46" s="15" t="s">
        <v>10</v>
      </c>
      <c r="G46" s="16" t="s">
        <v>11</v>
      </c>
      <c r="H46" s="15" t="s">
        <v>9</v>
      </c>
      <c r="I46" s="15" t="s">
        <v>10</v>
      </c>
      <c r="J46" s="15"/>
    </row>
    <row r="47" spans="1:10" ht="18.75" x14ac:dyDescent="0.3">
      <c r="A47" s="17" t="s">
        <v>12</v>
      </c>
      <c r="B47" s="17"/>
      <c r="C47" s="18">
        <v>736559</v>
      </c>
      <c r="D47" s="20">
        <v>747750</v>
      </c>
      <c r="E47" s="18">
        <f t="shared" ref="E47:E53" si="12">C47-D47</f>
        <v>-11191</v>
      </c>
      <c r="F47" s="19">
        <f t="shared" ref="F47:F53" si="13">E47/D47</f>
        <v>-1.4966232029421598E-2</v>
      </c>
      <c r="G47" s="20">
        <v>726373</v>
      </c>
      <c r="H47" s="18">
        <f t="shared" ref="H47:H52" si="14">+C47-G47</f>
        <v>10186</v>
      </c>
      <c r="I47" s="21">
        <f t="shared" ref="I47:I53" si="15">+H47/G47</f>
        <v>1.4023098325515954E-2</v>
      </c>
      <c r="J47" s="21"/>
    </row>
    <row r="48" spans="1:10" ht="18.75" x14ac:dyDescent="0.3">
      <c r="A48" s="17" t="s">
        <v>13</v>
      </c>
      <c r="B48" s="17"/>
      <c r="C48" s="18">
        <v>54629</v>
      </c>
      <c r="D48" s="20">
        <v>55831</v>
      </c>
      <c r="E48" s="18">
        <f t="shared" si="12"/>
        <v>-1202</v>
      </c>
      <c r="F48" s="19">
        <f t="shared" si="13"/>
        <v>-2.1529257939137757E-2</v>
      </c>
      <c r="G48" s="20">
        <v>54289</v>
      </c>
      <c r="H48" s="18">
        <f t="shared" si="14"/>
        <v>340</v>
      </c>
      <c r="I48" s="21">
        <f t="shared" si="15"/>
        <v>6.2627788318075483E-3</v>
      </c>
      <c r="J48" s="21"/>
    </row>
    <row r="49" spans="1:10" ht="18.75" x14ac:dyDescent="0.3">
      <c r="A49" s="17" t="s">
        <v>14</v>
      </c>
      <c r="B49" s="17"/>
      <c r="C49" s="18">
        <v>420</v>
      </c>
      <c r="D49" s="20">
        <v>319</v>
      </c>
      <c r="E49" s="18">
        <f t="shared" si="12"/>
        <v>101</v>
      </c>
      <c r="F49" s="19">
        <f t="shared" si="13"/>
        <v>0.31661442006269591</v>
      </c>
      <c r="G49" s="20">
        <v>438</v>
      </c>
      <c r="H49" s="18">
        <f t="shared" si="14"/>
        <v>-18</v>
      </c>
      <c r="I49" s="21">
        <f t="shared" si="15"/>
        <v>-4.1095890410958902E-2</v>
      </c>
      <c r="J49" s="21"/>
    </row>
    <row r="50" spans="1:10" ht="18.75" x14ac:dyDescent="0.3">
      <c r="A50" s="17" t="s">
        <v>15</v>
      </c>
      <c r="B50" s="17"/>
      <c r="C50" s="18">
        <v>2377</v>
      </c>
      <c r="D50" s="20">
        <v>2333</v>
      </c>
      <c r="E50" s="18">
        <f t="shared" si="12"/>
        <v>44</v>
      </c>
      <c r="F50" s="19">
        <f t="shared" si="13"/>
        <v>1.8859837119588514E-2</v>
      </c>
      <c r="G50" s="20">
        <v>2384</v>
      </c>
      <c r="H50" s="18">
        <f t="shared" si="14"/>
        <v>-7</v>
      </c>
      <c r="I50" s="21">
        <f t="shared" si="15"/>
        <v>-2.9362416107382551E-3</v>
      </c>
      <c r="J50" s="21"/>
    </row>
    <row r="51" spans="1:10" ht="18.75" x14ac:dyDescent="0.3">
      <c r="A51" s="17" t="s">
        <v>16</v>
      </c>
      <c r="B51" s="17"/>
      <c r="C51" s="18">
        <v>11</v>
      </c>
      <c r="D51" s="20">
        <v>14</v>
      </c>
      <c r="E51" s="18">
        <f t="shared" si="12"/>
        <v>-3</v>
      </c>
      <c r="F51" s="19">
        <f t="shared" si="13"/>
        <v>-0.21428571428571427</v>
      </c>
      <c r="G51" s="20">
        <v>13</v>
      </c>
      <c r="H51" s="18">
        <f t="shared" si="14"/>
        <v>-2</v>
      </c>
      <c r="I51" s="21">
        <f t="shared" si="15"/>
        <v>-0.15384615384615385</v>
      </c>
      <c r="J51" s="21"/>
    </row>
    <row r="52" spans="1:10" ht="18.75" x14ac:dyDescent="0.3">
      <c r="A52" s="17" t="s">
        <v>17</v>
      </c>
      <c r="B52" s="17"/>
      <c r="C52" s="22">
        <v>219</v>
      </c>
      <c r="D52" s="24">
        <v>207</v>
      </c>
      <c r="E52" s="22">
        <f t="shared" si="12"/>
        <v>12</v>
      </c>
      <c r="F52" s="23">
        <f t="shared" si="13"/>
        <v>5.7971014492753624E-2</v>
      </c>
      <c r="G52" s="24">
        <v>208</v>
      </c>
      <c r="H52" s="22">
        <f t="shared" si="14"/>
        <v>11</v>
      </c>
      <c r="I52" s="25">
        <f t="shared" si="15"/>
        <v>5.2884615384615384E-2</v>
      </c>
      <c r="J52" s="26"/>
    </row>
    <row r="53" spans="1:10" ht="18.75" x14ac:dyDescent="0.3">
      <c r="A53" s="17" t="s">
        <v>18</v>
      </c>
      <c r="B53" s="17"/>
      <c r="C53" s="27">
        <f>SUM(C47:C52)</f>
        <v>794215</v>
      </c>
      <c r="D53" s="28">
        <f>SUM(D47:D52)</f>
        <v>806454</v>
      </c>
      <c r="E53" s="27">
        <f t="shared" si="12"/>
        <v>-12239</v>
      </c>
      <c r="F53" s="19">
        <f t="shared" si="13"/>
        <v>-1.5176315078107369E-2</v>
      </c>
      <c r="G53" s="28">
        <f>SUM(G47:G52)</f>
        <v>783705</v>
      </c>
      <c r="H53" s="27">
        <f>SUM(H47:H52)</f>
        <v>10510</v>
      </c>
      <c r="I53" s="21">
        <f t="shared" si="15"/>
        <v>1.3410658347209729E-2</v>
      </c>
      <c r="J53" s="21"/>
    </row>
    <row r="54" spans="1:10" x14ac:dyDescent="0.3">
      <c r="G54" s="33"/>
    </row>
    <row r="55" spans="1:10" x14ac:dyDescent="0.3">
      <c r="G55" s="33"/>
    </row>
    <row r="56" spans="1:10" x14ac:dyDescent="0.3">
      <c r="G56" s="33"/>
    </row>
    <row r="57" spans="1:10" x14ac:dyDescent="0.3">
      <c r="G57" s="33"/>
    </row>
    <row r="58" spans="1:10" x14ac:dyDescent="0.3">
      <c r="G58" s="33"/>
    </row>
    <row r="59" spans="1:10" x14ac:dyDescent="0.3">
      <c r="G59" s="33"/>
    </row>
    <row r="62" spans="1:10" x14ac:dyDescent="0.3">
      <c r="A62" s="38"/>
      <c r="C62" s="39"/>
      <c r="D62" s="47"/>
      <c r="E62" s="39"/>
      <c r="F62" s="39"/>
    </row>
    <row r="63" spans="1:10" x14ac:dyDescent="0.3">
      <c r="A63" s="38"/>
      <c r="C63" s="40"/>
      <c r="D63" s="48"/>
      <c r="E63" s="40"/>
      <c r="F63" s="40"/>
    </row>
    <row r="64" spans="1:10" x14ac:dyDescent="0.3">
      <c r="B64" s="41"/>
    </row>
    <row r="67" spans="1:1" x14ac:dyDescent="0.3">
      <c r="A67" s="42"/>
    </row>
  </sheetData>
  <mergeCells count="12">
    <mergeCell ref="H45:I45"/>
    <mergeCell ref="A2:I2"/>
    <mergeCell ref="A3:I3"/>
    <mergeCell ref="A4:I4"/>
    <mergeCell ref="A6:I6"/>
    <mergeCell ref="A8:I8"/>
    <mergeCell ref="G9:I9"/>
    <mergeCell ref="A44:I44"/>
    <mergeCell ref="A32:I32"/>
    <mergeCell ref="G33:I33"/>
    <mergeCell ref="A20:I20"/>
    <mergeCell ref="G21:I21"/>
  </mergeCells>
  <printOptions horizontalCentered="1"/>
  <pageMargins left="0.75" right="0.75" top="0.75" bottom="0.75" header="0.5" footer="0.5"/>
  <pageSetup scale="63" orientation="portrait" r:id="rId1"/>
  <headerFooter alignWithMargins="0">
    <oddFooter xml:space="preserve">&amp;L
&amp;C&amp;14 8b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6D3D26F9346124E810DCE9090391207" ma:contentTypeVersion="104" ma:contentTypeDescription="" ma:contentTypeScope="" ma:versionID="7f894c93dce3651570d023ec38952c2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2016-02-11T08:00:00+00:00</OpenedDate>
    <Date1 xmlns="dc463f71-b30c-4ab2-9473-d307f9d35888">2016-03-02T08:00:00+00:00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160201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A9C18774-1410-4089-9FC4-C084690F62D4}"/>
</file>

<file path=customXml/itemProps2.xml><?xml version="1.0" encoding="utf-8"?>
<ds:datastoreItem xmlns:ds="http://schemas.openxmlformats.org/officeDocument/2006/customXml" ds:itemID="{B9367020-8662-4BCB-9133-997B0831F236}"/>
</file>

<file path=customXml/itemProps3.xml><?xml version="1.0" encoding="utf-8"?>
<ds:datastoreItem xmlns:ds="http://schemas.openxmlformats.org/officeDocument/2006/customXml" ds:itemID="{6774D4DF-51D8-4FE4-A9B9-CF160E1DD136}"/>
</file>

<file path=customXml/itemProps4.xml><?xml version="1.0" encoding="utf-8"?>
<ds:datastoreItem xmlns:ds="http://schemas.openxmlformats.org/officeDocument/2006/customXml" ds:itemID="{760F4E7A-7F1D-48C8-90D0-179DFF1EEE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Pg 6b CustCount_Gas</vt:lpstr>
      <vt:lpstr>'Pg 6b CustCount_Gas'!Print_Area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ltraor</cp:lastModifiedBy>
  <cp:lastPrinted>2015-12-02T21:59:55Z</cp:lastPrinted>
  <dcterms:created xsi:type="dcterms:W3CDTF">2014-01-09T00:46:09Z</dcterms:created>
  <dcterms:modified xsi:type="dcterms:W3CDTF">2016-02-10T19:40:27Z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0x0101006E56B4D1795A2E4DB2F0B01679ED314A00E6D3D26F9346124E810DCE9090391207</vt:lpwstr>
  </property>
  <property fmtid="{D5CDD505-2E9C-101B-9397-08002B2CF9AE}" pid="3" name="_docset_NoMedatataSyncRequired">
    <vt:lpwstr>False</vt:lpwstr>
  </property>
</Properties>
</file>