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7296" activeTab="0"/>
  </bookViews>
  <sheets>
    <sheet name="A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<sst xmlns="http://schemas.openxmlformats.org/spreadsheetml/2006/main" count="24" uniqueCount="24">
  <si>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Docket UE-011411</t>
  </si>
  <si>
    <t>Exhibit ___(JL-2)</t>
  </si>
  <si>
    <t>Page 1</t>
  </si>
  <si>
    <t>Cumulative Overcharge to Consumers</t>
  </si>
  <si>
    <t>Amount of Transfer to General Rates/kWh:</t>
  </si>
  <si>
    <t>Month</t>
  </si>
  <si>
    <t>Monthly kWh</t>
  </si>
  <si>
    <t>Monthly Overcharge</t>
  </si>
  <si>
    <t>Cumulative Overcharge</t>
  </si>
  <si>
    <t>July, 2001</t>
  </si>
  <si>
    <t>August</t>
  </si>
  <si>
    <t>Actuals</t>
  </si>
  <si>
    <t>September</t>
  </si>
  <si>
    <t>October</t>
  </si>
  <si>
    <t>November</t>
  </si>
  <si>
    <t>December</t>
  </si>
  <si>
    <t>January, 2002</t>
  </si>
  <si>
    <t>February</t>
  </si>
  <si>
    <t>Estimates</t>
  </si>
  <si>
    <t>March</t>
  </si>
  <si>
    <t>April</t>
  </si>
  <si>
    <t>May</t>
  </si>
  <si>
    <t>June</t>
  </si>
  <si>
    <t>Source:  Puget Response to Public Counsel Data Requests 1 and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</si>
</sst>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5" fontId="4" fillId="0" borderId="0" xfId="0" applyAlignment="1">
      <alignment/>
    </xf>
    <xf numFmtId="0" fontId="5" fillId="0" borderId="0" xfId="0" applyAlignment="1">
      <alignment/>
    </xf>
    <xf numFmtId="0" fontId="4" fillId="0" borderId="0" xfId="0" applyAlignment="1">
      <alignment/>
    </xf>
    <xf numFmtId="164" fontId="4" fillId="0" borderId="0" xfId="0" applyAlignment="1">
      <alignment/>
    </xf>
    <xf numFmtId="0" fontId="4" fillId="0" borderId="1" xfId="0" applyBorder="1" applyAlignment="1">
      <alignment/>
    </xf>
    <xf numFmtId="0" fontId="4" fillId="0" borderId="2" xfId="0" applyBorder="1" applyAlignment="1">
      <alignment/>
    </xf>
    <xf numFmtId="0" fontId="4" fillId="0" borderId="3" xfId="0" applyBorder="1" applyAlignment="1">
      <alignment horizontal="right" wrapText="1"/>
    </xf>
    <xf numFmtId="5" fontId="4" fillId="0" borderId="4" xfId="0" applyBorder="1" applyAlignment="1">
      <alignment horizontal="right" wrapText="1"/>
    </xf>
    <xf numFmtId="0" fontId="4" fillId="0" borderId="5" xfId="0" applyBorder="1" applyAlignment="1">
      <alignment/>
    </xf>
    <xf numFmtId="0" fontId="4" fillId="0" borderId="6" xfId="0" applyBorder="1" applyAlignment="1">
      <alignment/>
    </xf>
    <xf numFmtId="0" fontId="4" fillId="0" borderId="7" xfId="0" applyBorder="1" applyAlignment="1">
      <alignment/>
    </xf>
    <xf numFmtId="5" fontId="4" fillId="0" borderId="8" xfId="0" applyBorder="1" applyAlignment="1">
      <alignment/>
    </xf>
    <xf numFmtId="0" fontId="4" fillId="0" borderId="9" xfId="0" applyBorder="1" applyAlignment="1">
      <alignment/>
    </xf>
    <xf numFmtId="3" fontId="4" fillId="0" borderId="7" xfId="0" applyBorder="1" applyAlignment="1">
      <alignment/>
    </xf>
    <xf numFmtId="5" fontId="4" fillId="0" borderId="7" xfId="0" applyBorder="1" applyAlignment="1">
      <alignment/>
    </xf>
    <xf numFmtId="0" fontId="4" fillId="0" borderId="10" xfId="0" applyBorder="1" applyAlignment="1">
      <alignment/>
    </xf>
    <xf numFmtId="3" fontId="4" fillId="0" borderId="11" xfId="0" applyBorder="1" applyAlignment="1">
      <alignment/>
    </xf>
    <xf numFmtId="5" fontId="4" fillId="0" borderId="11" xfId="0" applyBorder="1" applyAlignment="1">
      <alignment/>
    </xf>
    <xf numFmtId="5" fontId="4" fillId="0" borderId="12" xfId="0" applyBorder="1" applyAlignment="1">
      <alignment/>
    </xf>
    <xf numFmtId="0" fontId="4" fillId="0" borderId="13" xfId="0" applyBorder="1" applyAlignment="1">
      <alignment/>
    </xf>
    <xf numFmtId="0" fontId="4" fillId="0" borderId="14" xfId="0" applyBorder="1" applyAlignment="1">
      <alignment/>
    </xf>
    <xf numFmtId="3" fontId="4" fillId="0" borderId="15" xfId="0" applyBorder="1" applyAlignment="1">
      <alignment/>
    </xf>
    <xf numFmtId="5" fontId="4" fillId="0" borderId="15" xfId="0" applyBorder="1" applyAlignment="1">
      <alignment/>
    </xf>
    <xf numFmtId="5" fontId="4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F31"/>
  <sheetViews>
    <sheetView tabSelected="1" workbookViewId="0" topLeftCell="A4">
      <selection activeCell="A1" sqref="A1"/>
    </sheetView>
  </sheetViews>
  <sheetFormatPr defaultColWidth="9.140625" defaultRowHeight="12.75"/>
  <cols>
    <col min="1" max="1" width="9.7109375" style="0" customWidth="1"/>
    <col min="2" max="2" width="11.7109375" style="0" customWidth="1"/>
    <col min="3" max="3" width="17.7109375" style="0" customWidth="1"/>
    <col min="4" max="4" width="19.7109375" style="0" customWidth="1"/>
    <col min="5" max="5" width="22.7109375" style="0" customWidth="1"/>
    <col min="6" max="6" width="17.7109375" style="0" customWidth="1"/>
    <col min="7" max="16384" width="9.7109375" style="0" customWidth="1"/>
  </cols>
  <sheetData>
    <row r="4" ht="15">
      <c r="F4" s="1" t="s">
        <v>0</v>
      </c>
    </row>
    <row r="5" ht="15">
      <c r="F5" s="1" t="s">
        <v>1</v>
      </c>
    </row>
    <row r="6" ht="15">
      <c r="F6" s="1" t="s">
        <v>2</v>
      </c>
    </row>
    <row r="10" ht="15" customHeight="1">
      <c r="C10" s="2" t="s">
        <v>3</v>
      </c>
    </row>
    <row r="12" spans="3:6" ht="15">
      <c r="C12" s="3" t="s">
        <v>4</v>
      </c>
      <c r="F12" s="4">
        <v>0.01085</v>
      </c>
    </row>
    <row r="16" spans="2:6" ht="28.5" customHeight="1">
      <c r="B16" s="5"/>
      <c r="C16" s="6" t="s">
        <v>5</v>
      </c>
      <c r="D16" s="7" t="s">
        <v>6</v>
      </c>
      <c r="E16" s="7" t="s">
        <v>7</v>
      </c>
      <c r="F16" s="8" t="s">
        <v>8</v>
      </c>
    </row>
    <row r="17" spans="2:6" ht="15">
      <c r="B17" s="9"/>
      <c r="C17" s="10"/>
      <c r="D17" s="11"/>
      <c r="E17" s="11"/>
      <c r="F17" s="12"/>
    </row>
    <row r="18" spans="2:6" ht="15">
      <c r="B18" s="13"/>
      <c r="C18" s="10" t="s">
        <v>9</v>
      </c>
      <c r="D18" s="14">
        <v>609010459</v>
      </c>
      <c r="E18" s="15">
        <f aca="true" t="shared" si="0" ref="E18:E29">D18*$F$12</f>
        <v>6607763.48015</v>
      </c>
      <c r="F18" s="12">
        <f>E18</f>
        <v>6607763.48015</v>
      </c>
    </row>
    <row r="19" spans="2:6" ht="15">
      <c r="B19" s="13"/>
      <c r="C19" s="10" t="s">
        <v>10</v>
      </c>
      <c r="D19" s="14">
        <v>608211164</v>
      </c>
      <c r="E19" s="15">
        <f t="shared" si="0"/>
        <v>6599091.1294</v>
      </c>
      <c r="F19" s="12">
        <f aca="true" t="shared" si="1" ref="F19:F29">F18+E19</f>
        <v>13206854.60955</v>
      </c>
    </row>
    <row r="20" spans="2:6" ht="15">
      <c r="B20" s="13" t="s">
        <v>11</v>
      </c>
      <c r="C20" s="10" t="s">
        <v>12</v>
      </c>
      <c r="D20" s="14">
        <v>618790529</v>
      </c>
      <c r="E20" s="15">
        <f t="shared" si="0"/>
        <v>6713877.23965</v>
      </c>
      <c r="F20" s="12">
        <f t="shared" si="1"/>
        <v>19920731.8492</v>
      </c>
    </row>
    <row r="21" spans="2:6" ht="15">
      <c r="B21" s="13"/>
      <c r="C21" s="10" t="s">
        <v>13</v>
      </c>
      <c r="D21" s="14">
        <v>677348297</v>
      </c>
      <c r="E21" s="15">
        <f t="shared" si="0"/>
        <v>7349229.02245</v>
      </c>
      <c r="F21" s="12">
        <f t="shared" si="1"/>
        <v>27269960.87165</v>
      </c>
    </row>
    <row r="22" spans="2:6" ht="15">
      <c r="B22" s="13"/>
      <c r="C22" s="10" t="s">
        <v>14</v>
      </c>
      <c r="D22" s="14">
        <v>834049095</v>
      </c>
      <c r="E22" s="15">
        <f t="shared" si="0"/>
        <v>9049432.68075</v>
      </c>
      <c r="F22" s="12">
        <f t="shared" si="1"/>
        <v>36319393.5524</v>
      </c>
    </row>
    <row r="23" spans="2:6" ht="15">
      <c r="B23" s="9"/>
      <c r="C23" s="16" t="s">
        <v>15</v>
      </c>
      <c r="D23" s="17">
        <v>1038303426</v>
      </c>
      <c r="E23" s="18">
        <f t="shared" si="0"/>
        <v>11265592.1721</v>
      </c>
      <c r="F23" s="19">
        <f t="shared" si="1"/>
        <v>47584985.7245</v>
      </c>
    </row>
    <row r="24" spans="2:6" ht="15">
      <c r="B24" s="13"/>
      <c r="C24" s="10" t="s">
        <v>16</v>
      </c>
      <c r="D24" s="14">
        <v>1210688000</v>
      </c>
      <c r="E24" s="15">
        <f t="shared" si="0"/>
        <v>13135964.8</v>
      </c>
      <c r="F24" s="12">
        <f t="shared" si="1"/>
        <v>60720950.5245</v>
      </c>
    </row>
    <row r="25" spans="2:6" ht="15">
      <c r="B25" s="13"/>
      <c r="C25" s="10" t="s">
        <v>17</v>
      </c>
      <c r="D25" s="14">
        <v>1099688000</v>
      </c>
      <c r="E25" s="15">
        <f t="shared" si="0"/>
        <v>11931614.8</v>
      </c>
      <c r="F25" s="12">
        <f t="shared" si="1"/>
        <v>72652565.3245</v>
      </c>
    </row>
    <row r="26" spans="2:6" ht="15">
      <c r="B26" s="13" t="s">
        <v>18</v>
      </c>
      <c r="C26" s="10" t="s">
        <v>19</v>
      </c>
      <c r="D26" s="14">
        <v>1099344000</v>
      </c>
      <c r="E26" s="15">
        <f t="shared" si="0"/>
        <v>11927882.4</v>
      </c>
      <c r="F26" s="12">
        <f t="shared" si="1"/>
        <v>84580447.7245</v>
      </c>
    </row>
    <row r="27" spans="2:6" ht="15">
      <c r="B27" s="13"/>
      <c r="C27" s="10" t="s">
        <v>20</v>
      </c>
      <c r="D27" s="14">
        <v>988900000</v>
      </c>
      <c r="E27" s="15">
        <f t="shared" si="0"/>
        <v>10729565</v>
      </c>
      <c r="F27" s="12">
        <f t="shared" si="1"/>
        <v>95310012.7245</v>
      </c>
    </row>
    <row r="28" spans="2:6" ht="15">
      <c r="B28" s="13"/>
      <c r="C28" s="10" t="s">
        <v>21</v>
      </c>
      <c r="D28" s="14">
        <v>866581000</v>
      </c>
      <c r="E28" s="15">
        <f t="shared" si="0"/>
        <v>9402403.85</v>
      </c>
      <c r="F28" s="12">
        <f t="shared" si="1"/>
        <v>104712416.5745</v>
      </c>
    </row>
    <row r="29" spans="2:6" ht="15">
      <c r="B29" s="20"/>
      <c r="C29" s="21" t="s">
        <v>22</v>
      </c>
      <c r="D29" s="22">
        <v>752418000</v>
      </c>
      <c r="E29" s="23">
        <f t="shared" si="0"/>
        <v>8163735.3</v>
      </c>
      <c r="F29" s="24">
        <f t="shared" si="1"/>
        <v>112876151.87449999</v>
      </c>
    </row>
    <row r="31" ht="15">
      <c r="B31" s="3" t="s">
        <v>23</v>
      </c>
    </row>
  </sheetData>
  <printOptions/>
  <pageMargins left="0.4" right="0.4" top="0.33333333333333337" bottom="0.33333333333333337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Information Services</cp:lastModifiedBy>
  <dcterms:created xsi:type="dcterms:W3CDTF">2002-02-11T23:17:23Z</dcterms:created>
  <dcterms:modified xsi:type="dcterms:W3CDTF">2002-02-11T23:17:23Z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011411</vt:lpwstr>
  </property>
  <property fmtid="{D5CDD505-2E9C-101B-9397-08002B2CF9AE}" pid="6" name="IsConfidenti">
    <vt:lpwstr>0</vt:lpwstr>
  </property>
  <property fmtid="{D5CDD505-2E9C-101B-9397-08002B2CF9AE}" pid="7" name="Dat">
    <vt:lpwstr>2002-02-06T00:00:00Z</vt:lpwstr>
  </property>
  <property fmtid="{D5CDD505-2E9C-101B-9397-08002B2CF9AE}" pid="8" name="CaseTy">
    <vt:lpwstr>Formal Complaint</vt:lpwstr>
  </property>
  <property fmtid="{D5CDD505-2E9C-101B-9397-08002B2CF9AE}" pid="9" name="OpenedDa">
    <vt:lpwstr>2001-10-18T00:00:00Z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