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005A54AA-5DBB-4C23-9FFA-5CEE54CC8B61}" xr6:coauthVersionLast="41" xr6:coauthVersionMax="41" xr10:uidLastSave="{00000000-0000-0000-0000-000000000000}"/>
  <bookViews>
    <workbookView xWindow="-110" yWindow="-110" windowWidth="19420" windowHeight="10420" tabRatio="894" xr2:uid="{00000000-000D-0000-FFFF-FFFF00000000}"/>
  </bookViews>
  <sheets>
    <sheet name="Electric 141X" sheetId="1" r:id="rId1"/>
    <sheet name="Gas 141X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G36" i="1" l="1"/>
  <c r="I22" i="1" l="1"/>
  <c r="I26" i="1" l="1"/>
  <c r="I14" i="1"/>
  <c r="I25" i="1"/>
  <c r="I34" i="1"/>
  <c r="I19" i="1"/>
  <c r="I32" i="1"/>
  <c r="I18" i="1"/>
  <c r="I29" i="1"/>
  <c r="I8" i="1" l="1"/>
  <c r="I13" i="1"/>
  <c r="I17" i="1"/>
  <c r="I11" i="1"/>
  <c r="I12" i="1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F36" i="1"/>
  <c r="E36" i="1"/>
  <c r="D3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I36" i="1"/>
  <c r="J20" i="2" l="1"/>
  <c r="J14" i="2" l="1"/>
  <c r="J8" i="2" l="1"/>
  <c r="J17" i="2" l="1"/>
  <c r="J13" i="2"/>
  <c r="J16" i="2"/>
  <c r="J12" i="2"/>
  <c r="J18" i="2"/>
  <c r="J15" i="2"/>
  <c r="J11" i="2"/>
  <c r="J7" i="2" l="1"/>
  <c r="H21" i="2" l="1"/>
  <c r="J10" i="2"/>
  <c r="J9" i="2"/>
  <c r="G21" i="2" l="1"/>
  <c r="F21" i="2"/>
  <c r="E21" i="2"/>
  <c r="J19" i="2" l="1"/>
  <c r="J21" i="2" s="1"/>
</calcChain>
</file>

<file path=xl/sharedStrings.xml><?xml version="1.0" encoding="utf-8"?>
<sst xmlns="http://schemas.openxmlformats.org/spreadsheetml/2006/main" count="54" uniqueCount="47">
  <si>
    <t>Puget Sound Energy</t>
  </si>
  <si>
    <t>By Rate Class</t>
  </si>
  <si>
    <t>Line No.</t>
  </si>
  <si>
    <t>Tariff</t>
  </si>
  <si>
    <t>TOTAL</t>
  </si>
  <si>
    <t>Residential:</t>
  </si>
  <si>
    <t>Total Secondary:</t>
  </si>
  <si>
    <t>24 (8)</t>
  </si>
  <si>
    <t>25 (11, 7A)</t>
  </si>
  <si>
    <t>26 (12,26P)</t>
  </si>
  <si>
    <t>Total Primary:</t>
  </si>
  <si>
    <t>31 (10)</t>
  </si>
  <si>
    <t>Total High Voltage:</t>
  </si>
  <si>
    <t>Lighting:</t>
  </si>
  <si>
    <t>50-59</t>
  </si>
  <si>
    <t>Transportation:</t>
  </si>
  <si>
    <t>449-459</t>
  </si>
  <si>
    <t>Special Contract</t>
  </si>
  <si>
    <t>Rate Class</t>
  </si>
  <si>
    <t>Rate Schedule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</si>
  <si>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</si>
  <si>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</si>
  <si>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</si>
  <si>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</si>
  <si>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</si>
  <si>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</si>
  <si>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</si>
  <si>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</si>
  <si>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</si>
  <si>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</si>
  <si>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</si>
  <si>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</si>
  <si>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</si>
  <si>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</si>
  <si>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</si>
  <si>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</si>
  <si>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</si>
  <si>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</si>
  <si>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</si>
  <si>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Rentals</t>
  </si>
  <si>
    <t xml:space="preserve">Total </t>
  </si>
  <si>
    <t>Note 1</t>
  </si>
  <si>
    <t>Campus Voltage:</t>
  </si>
  <si>
    <t xml:space="preserve">Response to Bench Request No. 013, Section A </t>
  </si>
  <si>
    <t>Note 1: Credit throught May 19, 2020</t>
  </si>
  <si>
    <t>Electric 141X Forecast Revenue for Februar 1, 2020 through May 19, 2020</t>
  </si>
  <si>
    <t>Gas 141X Forecast Revenue for February 1, 2020 through May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</si>
</sst>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rgb="FF0000CC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999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6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wrapText="1"/>
    </xf>
    <xf numFmtId="165" fontId="6" fillId="0" borderId="0" xfId="1" applyNumberFormat="1" applyFont="1"/>
    <xf numFmtId="165" fontId="6" fillId="0" borderId="0" xfId="0" applyNumberFormat="1" applyFont="1"/>
    <xf numFmtId="0" fontId="9" fillId="0" borderId="0" xfId="0" quotePrefix="1" applyFont="1" applyFill="1" applyAlignment="1">
      <alignment horizontal="center"/>
    </xf>
    <xf numFmtId="165" fontId="6" fillId="0" borderId="2" xfId="1" applyNumberFormat="1" applyFont="1" applyBorder="1"/>
    <xf numFmtId="165" fontId="9" fillId="0" borderId="0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Fill="1"/>
    <xf numFmtId="0" fontId="5" fillId="0" borderId="0" xfId="0" quotePrefix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</cellXfs>
  <cellStyles count="4">
    <cellStyle name="Currency" xfId="1" builtinId="4"/>
    <cellStyle name="Normal" xfId="0" builtinId="0"/>
    <cellStyle name="Normal - Style1 2 2 3 4" xfId="2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71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ettlement\Settlement%20Workpapers\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topLeftCell="A21" workbookViewId="0">
      <selection activeCell="K35" sqref="K35"/>
    </sheetView>
  </sheetViews>
  <sheetFormatPr defaultColWidth="9.1796875" defaultRowHeight="10" x14ac:dyDescent="0.2"/>
  <cols>
    <col min="1" max="1" width="6.7265625" style="1" bestFit="1" customWidth="1"/>
    <col min="2" max="2" width="20.26953125" style="1" bestFit="1" customWidth="1"/>
    <col min="3" max="3" width="0.81640625" style="1" customWidth="1"/>
    <col min="4" max="7" width="10.453125" style="1" bestFit="1" customWidth="1"/>
    <col min="8" max="8" width="1" style="1" customWidth="1"/>
    <col min="9" max="9" width="11.26953125" style="1" bestFit="1" customWidth="1"/>
    <col min="10" max="16384" width="9.1796875" style="1"/>
  </cols>
  <sheetData>
    <row r="1" spans="1:9" ht="10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0.5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</row>
    <row r="3" spans="1:9" ht="10.5" x14ac:dyDescent="0.25">
      <c r="A3" s="27" t="s">
        <v>45</v>
      </c>
      <c r="B3" s="28"/>
      <c r="C3" s="28"/>
      <c r="D3" s="28"/>
      <c r="E3" s="28"/>
      <c r="F3" s="28"/>
      <c r="G3" s="28"/>
      <c r="H3" s="28"/>
      <c r="I3" s="28"/>
    </row>
    <row r="4" spans="1:9" ht="10.5" x14ac:dyDescent="0.25">
      <c r="A4" s="29" t="s">
        <v>1</v>
      </c>
      <c r="B4" s="26"/>
      <c r="C4" s="26"/>
      <c r="D4" s="26"/>
      <c r="E4" s="26"/>
      <c r="F4" s="26"/>
      <c r="G4" s="26"/>
      <c r="H4" s="26"/>
      <c r="I4" s="26"/>
    </row>
    <row r="5" spans="1:9" ht="10.5" x14ac:dyDescent="0.25">
      <c r="A5" s="2"/>
      <c r="B5" s="3"/>
      <c r="C5" s="3"/>
      <c r="D5" s="3"/>
      <c r="E5" s="3"/>
      <c r="F5" s="3"/>
      <c r="G5" s="3" t="s">
        <v>41</v>
      </c>
      <c r="H5" s="3"/>
      <c r="I5" s="3"/>
    </row>
    <row r="6" spans="1:9" s="7" customFormat="1" ht="10.5" x14ac:dyDescent="0.25">
      <c r="A6" s="4" t="s">
        <v>2</v>
      </c>
      <c r="B6" s="4" t="s">
        <v>3</v>
      </c>
      <c r="C6" s="4"/>
      <c r="D6" s="5">
        <v>43889</v>
      </c>
      <c r="E6" s="5">
        <v>43921</v>
      </c>
      <c r="F6" s="5">
        <v>43951</v>
      </c>
      <c r="G6" s="5">
        <v>43971</v>
      </c>
      <c r="H6" s="5"/>
      <c r="I6" s="6" t="s">
        <v>4</v>
      </c>
    </row>
    <row r="7" spans="1:9" s="7" customFormat="1" ht="10.5" x14ac:dyDescent="0.25">
      <c r="A7" s="8">
        <v>1</v>
      </c>
      <c r="B7" s="9" t="s">
        <v>5</v>
      </c>
      <c r="C7" s="9"/>
      <c r="D7" s="10"/>
      <c r="E7" s="10"/>
      <c r="F7" s="10"/>
      <c r="G7" s="10"/>
      <c r="H7" s="10"/>
      <c r="I7" s="3"/>
    </row>
    <row r="8" spans="1:9" x14ac:dyDescent="0.2">
      <c r="A8" s="8">
        <f t="shared" ref="A8" si="0">+A7+1</f>
        <v>2</v>
      </c>
      <c r="B8" s="8">
        <v>7</v>
      </c>
      <c r="C8" s="8"/>
      <c r="D8" s="11">
        <v>-1693153.1765400001</v>
      </c>
      <c r="E8" s="11">
        <v>-1632169.539176</v>
      </c>
      <c r="F8" s="11">
        <v>-1345067.7421880001</v>
      </c>
      <c r="G8" s="11">
        <v>-703610.99865109683</v>
      </c>
      <c r="H8" s="11"/>
      <c r="I8" s="12">
        <f>SUM(D8:G8)</f>
        <v>-5374001.4565550964</v>
      </c>
    </row>
    <row r="9" spans="1:9" x14ac:dyDescent="0.2">
      <c r="A9" s="8">
        <f>+A8+1</f>
        <v>3</v>
      </c>
      <c r="B9" s="8"/>
      <c r="C9" s="8"/>
      <c r="D9" s="12"/>
      <c r="E9" s="12"/>
      <c r="F9" s="12"/>
      <c r="G9" s="12"/>
      <c r="H9" s="12"/>
      <c r="I9" s="12"/>
    </row>
    <row r="10" spans="1:9" ht="10.5" x14ac:dyDescent="0.25">
      <c r="A10" s="8">
        <f t="shared" ref="A10:A36" si="1">+A9+1</f>
        <v>4</v>
      </c>
      <c r="B10" s="9" t="s">
        <v>6</v>
      </c>
      <c r="C10" s="9"/>
      <c r="D10" s="12"/>
      <c r="E10" s="12"/>
      <c r="F10" s="12"/>
      <c r="G10" s="12"/>
      <c r="H10" s="12"/>
      <c r="I10" s="12"/>
    </row>
    <row r="11" spans="1:9" x14ac:dyDescent="0.2">
      <c r="A11" s="8">
        <f t="shared" si="1"/>
        <v>5</v>
      </c>
      <c r="B11" s="13" t="s">
        <v>7</v>
      </c>
      <c r="C11" s="13"/>
      <c r="D11" s="11">
        <v>-276428.556339</v>
      </c>
      <c r="E11" s="11">
        <v>-285388.87824299996</v>
      </c>
      <c r="F11" s="11">
        <v>-253337.82390799999</v>
      </c>
      <c r="G11" s="11">
        <v>-147307.11858206452</v>
      </c>
      <c r="H11" s="11"/>
      <c r="I11" s="12">
        <f>SUM(D11:G11)</f>
        <v>-962462.37707206444</v>
      </c>
    </row>
    <row r="12" spans="1:9" x14ac:dyDescent="0.2">
      <c r="A12" s="8">
        <f t="shared" si="1"/>
        <v>6</v>
      </c>
      <c r="B12" s="13" t="s">
        <v>8</v>
      </c>
      <c r="C12" s="13"/>
      <c r="D12" s="11">
        <v>-227838.42504299997</v>
      </c>
      <c r="E12" s="11">
        <v>-224452.13334899998</v>
      </c>
      <c r="F12" s="11">
        <v>-211380.727235</v>
      </c>
      <c r="G12" s="11">
        <v>-128061.40631258063</v>
      </c>
      <c r="H12" s="11"/>
      <c r="I12" s="12">
        <f>SUM(D12:G12)</f>
        <v>-791732.69193958049</v>
      </c>
    </row>
    <row r="13" spans="1:9" x14ac:dyDescent="0.2">
      <c r="A13" s="8">
        <f t="shared" si="1"/>
        <v>7</v>
      </c>
      <c r="B13" s="13" t="s">
        <v>9</v>
      </c>
      <c r="C13" s="13"/>
      <c r="D13" s="11">
        <v>-117032.72574000001</v>
      </c>
      <c r="E13" s="11">
        <v>-119789.86523000001</v>
      </c>
      <c r="F13" s="11">
        <v>-111510.36456</v>
      </c>
      <c r="G13" s="11">
        <v>-70945.990221129032</v>
      </c>
      <c r="H13" s="11"/>
      <c r="I13" s="12">
        <f>SUM(D13:G13)</f>
        <v>-419278.94575112907</v>
      </c>
    </row>
    <row r="14" spans="1:9" x14ac:dyDescent="0.2">
      <c r="A14" s="8">
        <f t="shared" si="1"/>
        <v>8</v>
      </c>
      <c r="B14" s="8">
        <v>29</v>
      </c>
      <c r="C14" s="8"/>
      <c r="D14" s="11">
        <v>-219.55757199999999</v>
      </c>
      <c r="E14" s="11">
        <v>-246.38920400000001</v>
      </c>
      <c r="F14" s="11">
        <v>-254.57703599999999</v>
      </c>
      <c r="G14" s="11">
        <v>-383.06759535483877</v>
      </c>
      <c r="H14" s="11"/>
      <c r="I14" s="12">
        <f>SUM(D14:G14)</f>
        <v>-1103.5914073548388</v>
      </c>
    </row>
    <row r="15" spans="1:9" x14ac:dyDescent="0.2">
      <c r="A15" s="8">
        <f t="shared" si="1"/>
        <v>9</v>
      </c>
      <c r="B15" s="13"/>
      <c r="C15" s="13"/>
      <c r="D15" s="12"/>
      <c r="E15" s="12"/>
      <c r="F15" s="12"/>
      <c r="G15" s="12"/>
      <c r="H15" s="12"/>
      <c r="I15" s="12"/>
    </row>
    <row r="16" spans="1:9" ht="10.5" x14ac:dyDescent="0.25">
      <c r="A16" s="8">
        <f>+A15+1</f>
        <v>10</v>
      </c>
      <c r="B16" s="9" t="s">
        <v>10</v>
      </c>
      <c r="C16" s="9"/>
      <c r="D16" s="12"/>
      <c r="E16" s="12"/>
      <c r="F16" s="12"/>
      <c r="G16" s="12"/>
      <c r="H16" s="12"/>
      <c r="I16" s="12"/>
    </row>
    <row r="17" spans="1:9" x14ac:dyDescent="0.2">
      <c r="A17" s="8">
        <f t="shared" si="1"/>
        <v>11</v>
      </c>
      <c r="B17" s="8" t="s">
        <v>11</v>
      </c>
      <c r="C17" s="8"/>
      <c r="D17" s="11">
        <v>-86359.459724</v>
      </c>
      <c r="E17" s="11">
        <v>-88599.775244000004</v>
      </c>
      <c r="F17" s="11">
        <v>-83129.789715999985</v>
      </c>
      <c r="G17" s="11">
        <v>-52787.177882451608</v>
      </c>
      <c r="H17" s="11"/>
      <c r="I17" s="12">
        <f>SUM(D17:G17)</f>
        <v>-310876.20256645163</v>
      </c>
    </row>
    <row r="18" spans="1:9" x14ac:dyDescent="0.2">
      <c r="A18" s="8">
        <f t="shared" si="1"/>
        <v>12</v>
      </c>
      <c r="B18" s="8">
        <v>35</v>
      </c>
      <c r="C18" s="8"/>
      <c r="D18" s="11">
        <v>-3.8119619999999999</v>
      </c>
      <c r="E18" s="11">
        <v>-4.0046340000000002</v>
      </c>
      <c r="F18" s="11">
        <v>-3.8895659999999999</v>
      </c>
      <c r="G18" s="11">
        <v>-264.13293987096773</v>
      </c>
      <c r="H18" s="11"/>
      <c r="I18" s="12">
        <f>SUM(D18:G18)</f>
        <v>-275.83910187096774</v>
      </c>
    </row>
    <row r="19" spans="1:9" x14ac:dyDescent="0.2">
      <c r="A19" s="8">
        <f t="shared" si="1"/>
        <v>13</v>
      </c>
      <c r="B19" s="8">
        <v>43</v>
      </c>
      <c r="C19" s="8"/>
      <c r="D19" s="11">
        <v>-18314.984703999999</v>
      </c>
      <c r="E19" s="11">
        <v>-17128.960320000002</v>
      </c>
      <c r="F19" s="11">
        <v>-13473.287488</v>
      </c>
      <c r="G19" s="11">
        <v>-7121.9947344516131</v>
      </c>
      <c r="H19" s="11"/>
      <c r="I19" s="12">
        <f>SUM(D19:G19)</f>
        <v>-56039.227246451614</v>
      </c>
    </row>
    <row r="20" spans="1:9" x14ac:dyDescent="0.2">
      <c r="A20" s="8">
        <f t="shared" si="1"/>
        <v>14</v>
      </c>
      <c r="B20" s="13"/>
      <c r="C20" s="13"/>
      <c r="D20" s="12"/>
      <c r="E20" s="12"/>
      <c r="F20" s="12"/>
      <c r="G20" s="12"/>
      <c r="H20" s="12"/>
      <c r="I20" s="12"/>
    </row>
    <row r="21" spans="1:9" ht="10.5" x14ac:dyDescent="0.25">
      <c r="A21" s="8">
        <f t="shared" si="1"/>
        <v>15</v>
      </c>
      <c r="B21" s="9" t="s">
        <v>42</v>
      </c>
      <c r="C21" s="13"/>
      <c r="D21" s="12"/>
      <c r="E21" s="12"/>
      <c r="F21" s="12"/>
      <c r="G21" s="12"/>
      <c r="H21" s="12"/>
      <c r="I21" s="12"/>
    </row>
    <row r="22" spans="1:9" x14ac:dyDescent="0.2">
      <c r="A22" s="8">
        <f t="shared" si="1"/>
        <v>16</v>
      </c>
      <c r="B22" s="8">
        <v>40</v>
      </c>
      <c r="C22" s="13"/>
      <c r="D22" s="11">
        <v>-5699.1633599999996</v>
      </c>
      <c r="E22" s="11">
        <v>-7453.2976259999996</v>
      </c>
      <c r="F22" s="11">
        <v>-7080.9233519999998</v>
      </c>
      <c r="G22" s="11">
        <v>-4793.6076489677425</v>
      </c>
      <c r="H22" s="11"/>
      <c r="I22" s="12">
        <f>SUM(D22:G22)</f>
        <v>-25026.99198696774</v>
      </c>
    </row>
    <row r="23" spans="1:9" x14ac:dyDescent="0.2">
      <c r="A23" s="8">
        <f t="shared" si="1"/>
        <v>17</v>
      </c>
      <c r="B23" s="13"/>
      <c r="C23" s="13"/>
      <c r="D23" s="12"/>
      <c r="E23" s="12"/>
      <c r="F23" s="12"/>
      <c r="G23" s="12"/>
      <c r="H23" s="12"/>
      <c r="I23" s="12"/>
    </row>
    <row r="24" spans="1:9" ht="10.5" x14ac:dyDescent="0.25">
      <c r="A24" s="8">
        <f t="shared" si="1"/>
        <v>18</v>
      </c>
      <c r="B24" s="9" t="s">
        <v>12</v>
      </c>
      <c r="C24" s="9"/>
      <c r="D24" s="12"/>
      <c r="E24" s="12"/>
      <c r="F24" s="12"/>
      <c r="G24" s="12"/>
      <c r="H24" s="12"/>
      <c r="I24" s="12"/>
    </row>
    <row r="25" spans="1:9" x14ac:dyDescent="0.2">
      <c r="A25" s="8">
        <f t="shared" si="1"/>
        <v>19</v>
      </c>
      <c r="B25" s="8">
        <v>46</v>
      </c>
      <c r="C25" s="8"/>
      <c r="D25" s="11">
        <v>-4335.4772999999996</v>
      </c>
      <c r="E25" s="11">
        <v>-4938.9278400000003</v>
      </c>
      <c r="F25" s="11">
        <v>-3708.9835199999998</v>
      </c>
      <c r="G25" s="11">
        <v>-2243.0973541935482</v>
      </c>
      <c r="H25" s="11"/>
      <c r="I25" s="12">
        <f>SUM(D25:G25)</f>
        <v>-15226.486014193546</v>
      </c>
    </row>
    <row r="26" spans="1:9" x14ac:dyDescent="0.2">
      <c r="A26" s="8">
        <f t="shared" si="1"/>
        <v>20</v>
      </c>
      <c r="B26" s="8">
        <v>49</v>
      </c>
      <c r="C26" s="8"/>
      <c r="D26" s="11">
        <v>-25498.066380000004</v>
      </c>
      <c r="E26" s="11">
        <v>-29729.293670000003</v>
      </c>
      <c r="F26" s="11">
        <v>-27971.515708000003</v>
      </c>
      <c r="G26" s="11">
        <v>-17284.025386258065</v>
      </c>
      <c r="H26" s="11"/>
      <c r="I26" s="12">
        <f>SUM(D26:G26)</f>
        <v>-100482.90114425807</v>
      </c>
    </row>
    <row r="27" spans="1:9" x14ac:dyDescent="0.2">
      <c r="A27" s="8">
        <f t="shared" si="1"/>
        <v>21</v>
      </c>
      <c r="B27" s="8"/>
      <c r="C27" s="8"/>
      <c r="D27" s="12"/>
      <c r="E27" s="12"/>
      <c r="F27" s="12"/>
      <c r="G27" s="12"/>
      <c r="H27" s="12"/>
      <c r="I27" s="12"/>
    </row>
    <row r="28" spans="1:9" ht="10.5" x14ac:dyDescent="0.25">
      <c r="A28" s="8">
        <f t="shared" si="1"/>
        <v>22</v>
      </c>
      <c r="B28" s="9" t="s">
        <v>13</v>
      </c>
      <c r="C28" s="9"/>
      <c r="D28" s="12"/>
      <c r="E28" s="12"/>
      <c r="F28" s="12"/>
      <c r="G28" s="12"/>
      <c r="H28" s="12"/>
      <c r="I28" s="12"/>
    </row>
    <row r="29" spans="1:9" x14ac:dyDescent="0.2">
      <c r="A29" s="8">
        <f t="shared" si="1"/>
        <v>23</v>
      </c>
      <c r="B29" s="8" t="s">
        <v>14</v>
      </c>
      <c r="C29" s="8"/>
      <c r="D29" s="11">
        <v>-18813.627220238122</v>
      </c>
      <c r="E29" s="11">
        <v>-20730.230274198439</v>
      </c>
      <c r="F29" s="11">
        <v>-19061.149805918532</v>
      </c>
      <c r="G29" s="11">
        <v>-12313.612356179088</v>
      </c>
      <c r="H29" s="11"/>
      <c r="I29" s="12">
        <f>SUM(D29:G29)</f>
        <v>-70918.619656534182</v>
      </c>
    </row>
    <row r="30" spans="1:9" x14ac:dyDescent="0.2">
      <c r="A30" s="8">
        <f t="shared" si="1"/>
        <v>24</v>
      </c>
      <c r="B30" s="8"/>
      <c r="C30" s="8"/>
      <c r="D30" s="12"/>
      <c r="E30" s="12"/>
      <c r="F30" s="12"/>
      <c r="G30" s="12"/>
      <c r="H30" s="12"/>
      <c r="I30" s="12"/>
    </row>
    <row r="31" spans="1:9" ht="10.5" x14ac:dyDescent="0.25">
      <c r="A31" s="8">
        <f t="shared" si="1"/>
        <v>25</v>
      </c>
      <c r="B31" s="9" t="s">
        <v>15</v>
      </c>
      <c r="C31" s="9"/>
      <c r="D31" s="12"/>
      <c r="E31" s="12"/>
      <c r="F31" s="12"/>
      <c r="G31" s="12"/>
      <c r="H31" s="12"/>
      <c r="I31" s="12"/>
    </row>
    <row r="32" spans="1:9" x14ac:dyDescent="0.2">
      <c r="A32" s="8">
        <f t="shared" si="1"/>
        <v>26</v>
      </c>
      <c r="B32" s="8" t="s">
        <v>16</v>
      </c>
      <c r="C32" s="8"/>
      <c r="D32" s="11">
        <v>-669.58799999999997</v>
      </c>
      <c r="E32" s="11">
        <v>-680.99999999999989</v>
      </c>
      <c r="F32" s="11">
        <v>-648.22</v>
      </c>
      <c r="G32" s="11">
        <v>-392.19677419354838</v>
      </c>
      <c r="H32" s="11"/>
      <c r="I32" s="12">
        <f>SUM(D32:G32)</f>
        <v>-2391.0047741935482</v>
      </c>
    </row>
    <row r="33" spans="1:9" x14ac:dyDescent="0.2">
      <c r="A33" s="8">
        <f t="shared" si="1"/>
        <v>27</v>
      </c>
      <c r="B33" s="8"/>
      <c r="C33" s="8"/>
      <c r="D33" s="11"/>
      <c r="E33" s="11"/>
      <c r="F33" s="11"/>
      <c r="G33" s="11"/>
      <c r="H33" s="11"/>
      <c r="I33" s="12"/>
    </row>
    <row r="34" spans="1:9" ht="10.5" x14ac:dyDescent="0.25">
      <c r="A34" s="8">
        <f t="shared" si="1"/>
        <v>28</v>
      </c>
      <c r="B34" s="9" t="s">
        <v>17</v>
      </c>
      <c r="C34" s="9"/>
      <c r="D34" s="11">
        <v>-24983.578362</v>
      </c>
      <c r="E34" s="11">
        <v>-26068.925574000001</v>
      </c>
      <c r="F34" s="11">
        <v>-24750.402288000001</v>
      </c>
      <c r="G34" s="11">
        <v>-14214.896550000001</v>
      </c>
      <c r="H34" s="11"/>
      <c r="I34" s="12">
        <f>SUM(D34:G34)</f>
        <v>-90017.802774000011</v>
      </c>
    </row>
    <row r="35" spans="1:9" x14ac:dyDescent="0.2">
      <c r="A35" s="8">
        <f t="shared" si="1"/>
        <v>29</v>
      </c>
      <c r="B35" s="8"/>
      <c r="C35" s="8"/>
      <c r="D35" s="12"/>
      <c r="E35" s="12"/>
      <c r="F35" s="12"/>
      <c r="G35" s="12"/>
      <c r="H35" s="12"/>
      <c r="I35" s="12"/>
    </row>
    <row r="36" spans="1:9" ht="10.5" thickBot="1" x14ac:dyDescent="0.25">
      <c r="A36" s="8">
        <f t="shared" si="1"/>
        <v>30</v>
      </c>
      <c r="B36" s="8" t="s">
        <v>4</v>
      </c>
      <c r="C36" s="8"/>
      <c r="D36" s="14">
        <f t="shared" ref="D36:F36" si="2">SUM(D7:D35)</f>
        <v>-2499350.1982462392</v>
      </c>
      <c r="E36" s="14">
        <f t="shared" si="2"/>
        <v>-2457381.2203841987</v>
      </c>
      <c r="F36" s="14">
        <f t="shared" si="2"/>
        <v>-2101379.3963709185</v>
      </c>
      <c r="G36" s="14">
        <f t="shared" ref="G36" si="3">SUM(G7:G35)</f>
        <v>-1161723.3229887919</v>
      </c>
      <c r="H36" s="14"/>
      <c r="I36" s="14">
        <f>SUM(I7:I35)</f>
        <v>-8219834.1379901441</v>
      </c>
    </row>
    <row r="37" spans="1:9" ht="10.5" thickTop="1" x14ac:dyDescent="0.2"/>
    <row r="39" spans="1:9" x14ac:dyDescent="0.2">
      <c r="B39" s="1" t="s">
        <v>44</v>
      </c>
    </row>
  </sheetData>
  <mergeCells count="4">
    <mergeCell ref="A1:I1"/>
    <mergeCell ref="A3:I3"/>
    <mergeCell ref="A4:I4"/>
    <mergeCell ref="A2:I2"/>
  </mergeCells>
  <pageMargins left="0.7" right="0.7" top="0.75" bottom="0.75" header="0.3" footer="0.3"/>
  <pageSetup scale="83" orientation="landscape" r:id="rId1"/>
  <headerFooter>
    <oddFooter>&amp;CPage #&amp;P of &amp;P&amp;R&amp;F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zoomScaleNormal="100" workbookViewId="0">
      <selection activeCell="J35" sqref="J35"/>
    </sheetView>
  </sheetViews>
  <sheetFormatPr defaultColWidth="9.1796875" defaultRowHeight="10" x14ac:dyDescent="0.2"/>
  <cols>
    <col min="1" max="1" width="4.453125" style="1" bestFit="1" customWidth="1"/>
    <col min="2" max="2" width="30.453125" style="1" bestFit="1" customWidth="1"/>
    <col min="3" max="3" width="11" style="1" bestFit="1" customWidth="1"/>
    <col min="4" max="4" width="0.81640625" style="1" customWidth="1"/>
    <col min="5" max="8" width="9.1796875" style="1" bestFit="1" customWidth="1"/>
    <col min="9" max="9" width="1" style="1" customWidth="1"/>
    <col min="10" max="10" width="10.453125" style="1" bestFit="1" customWidth="1"/>
    <col min="11" max="16384" width="9.1796875" style="1"/>
  </cols>
  <sheetData>
    <row r="1" spans="1:10" s="19" customFormat="1" ht="10.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9" customFormat="1" ht="10.5" x14ac:dyDescent="0.25">
      <c r="A2" s="33" t="str">
        <f>'Electric 141X'!A2:I2</f>
        <v xml:space="preserve">Response to Bench Request No. 013, Section A </v>
      </c>
      <c r="B2" s="33"/>
      <c r="C2" s="34"/>
      <c r="D2" s="34"/>
      <c r="E2" s="34"/>
      <c r="F2" s="34"/>
      <c r="G2" s="34"/>
      <c r="H2" s="34"/>
      <c r="I2" s="34"/>
      <c r="J2" s="34"/>
    </row>
    <row r="3" spans="1:10" s="19" customFormat="1" ht="10.5" x14ac:dyDescent="0.25">
      <c r="A3" s="35" t="s">
        <v>46</v>
      </c>
      <c r="B3" s="35"/>
      <c r="C3" s="36"/>
      <c r="D3" s="36"/>
      <c r="E3" s="36"/>
      <c r="F3" s="36"/>
      <c r="G3" s="36"/>
      <c r="H3" s="36"/>
      <c r="I3" s="36"/>
      <c r="J3" s="36"/>
    </row>
    <row r="4" spans="1:10" s="19" customFormat="1" ht="10.5" x14ac:dyDescent="0.25">
      <c r="A4" s="37" t="s">
        <v>1</v>
      </c>
      <c r="B4" s="37"/>
      <c r="C4" s="32"/>
      <c r="D4" s="32"/>
      <c r="E4" s="32"/>
      <c r="F4" s="32"/>
      <c r="G4" s="32"/>
      <c r="H4" s="32"/>
      <c r="I4" s="32"/>
      <c r="J4" s="32"/>
    </row>
    <row r="5" spans="1:10" s="19" customFormat="1" ht="10.5" x14ac:dyDescent="0.25">
      <c r="A5" s="20"/>
      <c r="B5" s="21"/>
      <c r="C5" s="21"/>
      <c r="D5" s="22"/>
      <c r="E5" s="22"/>
      <c r="F5" s="22"/>
      <c r="G5" s="22"/>
      <c r="H5" s="22" t="s">
        <v>41</v>
      </c>
      <c r="I5" s="22"/>
      <c r="J5" s="22"/>
    </row>
    <row r="6" spans="1:10" s="25" customFormat="1" ht="21" x14ac:dyDescent="0.25">
      <c r="A6" s="4" t="s">
        <v>2</v>
      </c>
      <c r="B6" s="23" t="s">
        <v>18</v>
      </c>
      <c r="C6" s="23" t="s">
        <v>19</v>
      </c>
      <c r="D6" s="4"/>
      <c r="E6" s="5">
        <v>43889</v>
      </c>
      <c r="F6" s="5">
        <v>43921</v>
      </c>
      <c r="G6" s="5">
        <v>43951</v>
      </c>
      <c r="H6" s="5">
        <v>43971</v>
      </c>
      <c r="I6" s="5"/>
      <c r="J6" s="24" t="s">
        <v>4</v>
      </c>
    </row>
    <row r="7" spans="1:10" ht="10.5" x14ac:dyDescent="0.25">
      <c r="A7" s="8">
        <v>1</v>
      </c>
      <c r="B7" s="1" t="s">
        <v>20</v>
      </c>
      <c r="C7" s="16" t="s">
        <v>21</v>
      </c>
      <c r="D7" s="9"/>
      <c r="E7" s="15">
        <v>-511464.28</v>
      </c>
      <c r="F7" s="15">
        <v>-457671.98000000004</v>
      </c>
      <c r="G7" s="15">
        <v>-362462.58999999997</v>
      </c>
      <c r="H7" s="15">
        <v>-161427.53032258066</v>
      </c>
      <c r="I7" s="15"/>
      <c r="J7" s="12">
        <f t="shared" ref="J7:J20" si="0">SUM(E7:H7)</f>
        <v>-1493026.3803225807</v>
      </c>
    </row>
    <row r="8" spans="1:10" x14ac:dyDescent="0.2">
      <c r="A8" s="8">
        <f t="shared" ref="A8:A21" si="1">+A7+1</f>
        <v>2</v>
      </c>
      <c r="B8" s="1" t="s">
        <v>22</v>
      </c>
      <c r="C8" s="16">
        <v>16</v>
      </c>
      <c r="D8" s="8"/>
      <c r="E8" s="15">
        <v>-76.7</v>
      </c>
      <c r="F8" s="15">
        <v>-89.83</v>
      </c>
      <c r="G8" s="15">
        <v>-82.42</v>
      </c>
      <c r="H8" s="15">
        <v>-43.583548387096776</v>
      </c>
      <c r="I8" s="15"/>
      <c r="J8" s="12">
        <f t="shared" si="0"/>
        <v>-292.53354838709674</v>
      </c>
    </row>
    <row r="9" spans="1:10" x14ac:dyDescent="0.2">
      <c r="A9" s="8">
        <f t="shared" si="1"/>
        <v>3</v>
      </c>
      <c r="B9" s="1" t="s">
        <v>23</v>
      </c>
      <c r="C9" s="16">
        <v>31</v>
      </c>
      <c r="D9" s="8"/>
      <c r="E9" s="15">
        <v>-148832</v>
      </c>
      <c r="F9" s="15">
        <v>-135081.15</v>
      </c>
      <c r="G9" s="15">
        <v>-107810.73</v>
      </c>
      <c r="H9" s="15">
        <v>-50116.606451612897</v>
      </c>
      <c r="I9" s="15"/>
      <c r="J9" s="12">
        <f t="shared" si="0"/>
        <v>-441840.4864516129</v>
      </c>
    </row>
    <row r="10" spans="1:10" ht="10.5" x14ac:dyDescent="0.25">
      <c r="A10" s="8">
        <f t="shared" si="1"/>
        <v>4</v>
      </c>
      <c r="B10" s="1" t="s">
        <v>24</v>
      </c>
      <c r="C10" s="16">
        <v>41</v>
      </c>
      <c r="D10" s="9"/>
      <c r="E10" s="15">
        <v>-19320.93</v>
      </c>
      <c r="F10" s="15">
        <v>-18614.57</v>
      </c>
      <c r="G10" s="15">
        <v>-17289.79</v>
      </c>
      <c r="H10" s="15">
        <v>-9570.8454838709677</v>
      </c>
      <c r="I10" s="15"/>
      <c r="J10" s="12">
        <f t="shared" si="0"/>
        <v>-64796.135483870967</v>
      </c>
    </row>
    <row r="11" spans="1:10" x14ac:dyDescent="0.2">
      <c r="A11" s="8">
        <f t="shared" si="1"/>
        <v>5</v>
      </c>
      <c r="B11" s="1" t="s">
        <v>25</v>
      </c>
      <c r="C11" s="16">
        <v>85</v>
      </c>
      <c r="D11" s="13"/>
      <c r="E11" s="15">
        <v>-2108.3199999999997</v>
      </c>
      <c r="F11" s="15">
        <v>-1936.38</v>
      </c>
      <c r="G11" s="15">
        <v>-1777.31</v>
      </c>
      <c r="H11" s="15">
        <v>-857.79483870967749</v>
      </c>
      <c r="I11" s="15"/>
      <c r="J11" s="12">
        <f t="shared" si="0"/>
        <v>-6679.8048387096778</v>
      </c>
    </row>
    <row r="12" spans="1:10" x14ac:dyDescent="0.2">
      <c r="A12" s="8">
        <f t="shared" si="1"/>
        <v>6</v>
      </c>
      <c r="B12" s="1" t="s">
        <v>26</v>
      </c>
      <c r="C12" s="16">
        <v>86</v>
      </c>
      <c r="D12" s="13"/>
      <c r="E12" s="15">
        <v>-2596.6400000000003</v>
      </c>
      <c r="F12" s="15">
        <v>-2463.92</v>
      </c>
      <c r="G12" s="15">
        <v>-2277.1800000000003</v>
      </c>
      <c r="H12" s="15">
        <v>-1084.0296774193548</v>
      </c>
      <c r="I12" s="15"/>
      <c r="J12" s="12">
        <f t="shared" si="0"/>
        <v>-8421.7696774193555</v>
      </c>
    </row>
    <row r="13" spans="1:10" x14ac:dyDescent="0.2">
      <c r="A13" s="8">
        <f t="shared" si="1"/>
        <v>7</v>
      </c>
      <c r="B13" s="1" t="s">
        <v>27</v>
      </c>
      <c r="C13" s="16">
        <v>87</v>
      </c>
      <c r="D13" s="13"/>
      <c r="E13" s="15">
        <v>-1217.1099999999999</v>
      </c>
      <c r="F13" s="15">
        <v>-1138.1999999999998</v>
      </c>
      <c r="G13" s="15">
        <v>-895.08</v>
      </c>
      <c r="H13" s="15">
        <v>-496.96645161290326</v>
      </c>
      <c r="I13" s="15"/>
      <c r="J13" s="12">
        <f t="shared" si="0"/>
        <v>-3747.3564516129027</v>
      </c>
    </row>
    <row r="14" spans="1:10" x14ac:dyDescent="0.2">
      <c r="A14" s="8">
        <f t="shared" si="1"/>
        <v>8</v>
      </c>
      <c r="B14" s="1" t="s">
        <v>28</v>
      </c>
      <c r="C14" s="16" t="s">
        <v>29</v>
      </c>
      <c r="D14" s="8"/>
      <c r="E14" s="15">
        <v>-19.670000000000002</v>
      </c>
      <c r="F14" s="15">
        <v>-18.64</v>
      </c>
      <c r="G14" s="15">
        <v>-16.52</v>
      </c>
      <c r="H14" s="15">
        <v>-9.24258064516129</v>
      </c>
      <c r="I14" s="15"/>
      <c r="J14" s="12">
        <f t="shared" si="0"/>
        <v>-64.072580645161281</v>
      </c>
    </row>
    <row r="15" spans="1:10" x14ac:dyDescent="0.2">
      <c r="A15" s="8">
        <f t="shared" si="1"/>
        <v>9</v>
      </c>
      <c r="B15" s="1" t="s">
        <v>30</v>
      </c>
      <c r="C15" s="16" t="s">
        <v>31</v>
      </c>
      <c r="D15" s="13"/>
      <c r="E15" s="15">
        <v>-5666.6500000000005</v>
      </c>
      <c r="F15" s="15">
        <v>-5746.44</v>
      </c>
      <c r="G15" s="15">
        <v>-5469.3</v>
      </c>
      <c r="H15" s="15">
        <v>-3299.1293548387089</v>
      </c>
      <c r="I15" s="15"/>
      <c r="J15" s="12">
        <f t="shared" si="0"/>
        <v>-20181.519354838707</v>
      </c>
    </row>
    <row r="16" spans="1:10" ht="10.5" x14ac:dyDescent="0.25">
      <c r="A16" s="8">
        <f>+A15+1</f>
        <v>10</v>
      </c>
      <c r="B16" s="1" t="s">
        <v>32</v>
      </c>
      <c r="C16" s="16" t="s">
        <v>33</v>
      </c>
      <c r="D16" s="9"/>
      <c r="E16" s="15">
        <v>-8541.4399999999987</v>
      </c>
      <c r="F16" s="15">
        <v>-8718.26</v>
      </c>
      <c r="G16" s="15">
        <v>-9219.1</v>
      </c>
      <c r="H16" s="15">
        <v>-5633.9596774193542</v>
      </c>
      <c r="I16" s="15"/>
      <c r="J16" s="12">
        <f t="shared" si="0"/>
        <v>-32112.759677419352</v>
      </c>
    </row>
    <row r="17" spans="1:10" x14ac:dyDescent="0.2">
      <c r="A17" s="8">
        <f t="shared" si="1"/>
        <v>11</v>
      </c>
      <c r="B17" s="1" t="s">
        <v>34</v>
      </c>
      <c r="C17" s="16" t="s">
        <v>35</v>
      </c>
      <c r="D17" s="8"/>
      <c r="E17" s="15">
        <v>-86.56</v>
      </c>
      <c r="F17" s="15">
        <v>-85.15</v>
      </c>
      <c r="G17" s="15">
        <v>-72.709999999999994</v>
      </c>
      <c r="H17" s="15">
        <v>-40.05935483870968</v>
      </c>
      <c r="I17" s="15"/>
      <c r="J17" s="12">
        <f t="shared" si="0"/>
        <v>-284.4793548387097</v>
      </c>
    </row>
    <row r="18" spans="1:10" x14ac:dyDescent="0.2">
      <c r="A18" s="8">
        <f t="shared" si="1"/>
        <v>12</v>
      </c>
      <c r="B18" s="1" t="s">
        <v>36</v>
      </c>
      <c r="C18" s="16" t="s">
        <v>37</v>
      </c>
      <c r="D18" s="8"/>
      <c r="E18" s="15">
        <v>-4725.59</v>
      </c>
      <c r="F18" s="15">
        <v>-5177.0300000000007</v>
      </c>
      <c r="G18" s="15">
        <v>-4719.74</v>
      </c>
      <c r="H18" s="15">
        <v>-3379.744516129032</v>
      </c>
      <c r="I18" s="15"/>
      <c r="J18" s="12">
        <f t="shared" si="0"/>
        <v>-18002.104516129031</v>
      </c>
    </row>
    <row r="19" spans="1:10" x14ac:dyDescent="0.2">
      <c r="A19" s="8">
        <f t="shared" si="1"/>
        <v>13</v>
      </c>
      <c r="B19" s="1" t="s">
        <v>38</v>
      </c>
      <c r="C19" s="16"/>
      <c r="D19" s="8"/>
      <c r="E19" s="15">
        <v>-921.16</v>
      </c>
      <c r="F19" s="15">
        <v>-921.16</v>
      </c>
      <c r="G19" s="15">
        <v>-921.16</v>
      </c>
      <c r="H19" s="15">
        <v>-564.58193548387101</v>
      </c>
      <c r="I19" s="15"/>
      <c r="J19" s="12">
        <f t="shared" si="0"/>
        <v>-3328.0619354838709</v>
      </c>
    </row>
    <row r="20" spans="1:10" x14ac:dyDescent="0.2">
      <c r="A20" s="8">
        <f t="shared" si="1"/>
        <v>14</v>
      </c>
      <c r="B20" s="17" t="s">
        <v>39</v>
      </c>
      <c r="C20" s="16"/>
      <c r="D20" s="8"/>
      <c r="E20" s="15">
        <v>-6212.66</v>
      </c>
      <c r="F20" s="15">
        <v>-6196.9699999999993</v>
      </c>
      <c r="G20" s="15">
        <v>-6171.8499999999985</v>
      </c>
      <c r="H20" s="15">
        <v>-3774.0558064516122</v>
      </c>
      <c r="I20" s="15"/>
      <c r="J20" s="12">
        <f t="shared" si="0"/>
        <v>-22355.535806451608</v>
      </c>
    </row>
    <row r="21" spans="1:10" ht="10.5" thickBot="1" x14ac:dyDescent="0.25">
      <c r="A21" s="8">
        <f t="shared" si="1"/>
        <v>15</v>
      </c>
      <c r="B21" s="18" t="s">
        <v>40</v>
      </c>
      <c r="C21" s="8"/>
      <c r="D21" s="8"/>
      <c r="E21" s="14">
        <f t="shared" ref="E21:G21" si="2">SUM(E7:E20)</f>
        <v>-711789.71000000008</v>
      </c>
      <c r="F21" s="14">
        <f t="shared" si="2"/>
        <v>-643859.68000000005</v>
      </c>
      <c r="G21" s="14">
        <f t="shared" si="2"/>
        <v>-519185.47999999986</v>
      </c>
      <c r="H21" s="14">
        <f t="shared" ref="H21" si="3">SUM(H7:H20)</f>
        <v>-240298.13000000003</v>
      </c>
      <c r="I21" s="14"/>
      <c r="J21" s="14">
        <f>SUM(J7:J20)</f>
        <v>-2115133</v>
      </c>
    </row>
    <row r="22" spans="1:10" ht="10.5" thickTop="1" x14ac:dyDescent="0.2"/>
    <row r="24" spans="1:10" x14ac:dyDescent="0.2">
      <c r="B24" s="1" t="s">
        <v>44</v>
      </c>
      <c r="E24" s="12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5" orientation="portrait" r:id="rId1"/>
  <headerFooter>
    <oddFooter>&amp;CPage #&amp;P of &amp;P&amp;R&amp;F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7F84FA-C8E9-48E5-B080-86027FBD80C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CC09636-917E-4F3F-8F35-5FC61501C42E}"/>
</file>

<file path=customXml/itemProps3.xml><?xml version="1.0" encoding="utf-8"?>
<ds:datastoreItem xmlns:ds="http://schemas.openxmlformats.org/officeDocument/2006/customXml" ds:itemID="{70CF245C-0D3C-4775-A0E8-56FF99AB9CE1}"/>
</file>

<file path=customXml/itemProps4.xml><?xml version="1.0" encoding="utf-8"?>
<ds:datastoreItem xmlns:ds="http://schemas.openxmlformats.org/officeDocument/2006/customXml" ds:itemID="{1F8F68BE-D287-4CF0-B836-9EEFC4D93C0D}"/>
</file>

<file path=customXml/itemProps5.xml><?xml version="1.0" encoding="utf-8"?>
<ds:datastoreItem xmlns:ds="http://schemas.openxmlformats.org/officeDocument/2006/customXml" ds:itemID="{3E5B9538-1F52-459C-AEAD-A361D0025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141X</vt:lpstr>
      <vt:lpstr>Gas 141X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Steele, David S. (BEL)</cp:lastModifiedBy>
  <cp:lastPrinted>2020-02-26T16:44:09Z</cp:lastPrinted>
  <dcterms:created xsi:type="dcterms:W3CDTF">2019-10-24T23:13:38Z</dcterms:created>
  <dcterms:modified xsi:type="dcterms:W3CDTF">2020-03-02T19:19:16Z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