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13_ncr:1_{BF34C0F3-9365-46E6-AF07-F1676DC6A431}" xr6:coauthVersionLast="41" xr6:coauthVersionMax="41" xr10:uidLastSave="{00000000-0000-0000-0000-000000000000}"/>
  <bookViews>
    <workbookView xWindow="-110" yWindow="-110" windowWidth="19420" windowHeight="10420" tabRatio="831" xr2:uid="{00000000-000D-0000-FFFF-FFFF00000000}"/>
  </bookViews>
  <sheets>
    <sheet name="Electric 141X" sheetId="1" r:id="rId1"/>
    <sheet name="Gas 141X" sheetId="2" r:id="rId2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0" i="2" l="1"/>
  <c r="A2" i="2" l="1"/>
  <c r="K36" i="1"/>
  <c r="L36" i="1"/>
  <c r="M36" i="1"/>
  <c r="N36" i="1"/>
  <c r="O21" i="2" l="1"/>
  <c r="M21" i="2" l="1"/>
  <c r="N21" i="2" l="1"/>
  <c r="P13" i="1" l="1"/>
  <c r="P17" i="1" l="1"/>
  <c r="P12" i="1"/>
  <c r="P14" i="1"/>
  <c r="P11" i="1"/>
  <c r="P8" i="1" l="1"/>
  <c r="P22" i="1" l="1"/>
  <c r="P18" i="1" l="1"/>
  <c r="P29" i="1"/>
  <c r="P19" i="1"/>
  <c r="P32" i="1"/>
  <c r="P25" i="1"/>
  <c r="P34" i="1"/>
  <c r="P26" i="1"/>
  <c r="P36" i="1" l="1"/>
  <c r="F21" i="2" l="1"/>
  <c r="I21" i="2"/>
  <c r="H21" i="2"/>
  <c r="Q13" i="2"/>
  <c r="Q8" i="2"/>
  <c r="Q15" i="2"/>
  <c r="Q19" i="2"/>
  <c r="Q10" i="2"/>
  <c r="Q7" i="2" l="1"/>
  <c r="Q12" i="2"/>
  <c r="J21" i="2"/>
  <c r="Q11" i="2"/>
  <c r="G21" i="2"/>
  <c r="Q9" i="2" l="1"/>
  <c r="E21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8" i="1"/>
  <c r="E36" i="1"/>
  <c r="F36" i="1"/>
  <c r="G36" i="1"/>
  <c r="H36" i="1"/>
  <c r="I36" i="1"/>
  <c r="J36" i="1"/>
  <c r="D36" i="1" l="1"/>
  <c r="A9" i="1"/>
  <c r="A10" i="1" s="1"/>
  <c r="A11" i="1" s="1"/>
  <c r="A12" i="1" s="1"/>
  <c r="A13" i="1" s="1"/>
  <c r="A14" i="1" s="1"/>
  <c r="A15" i="1" l="1"/>
  <c r="A16" i="1" s="1"/>
  <c r="A17" i="1" s="1"/>
  <c r="A18" i="1" s="1"/>
  <c r="A19" i="1" s="1"/>
  <c r="A20" i="1" s="1"/>
  <c r="A21" i="1" l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L21" i="2" l="1"/>
  <c r="Q16" i="2" l="1"/>
  <c r="Q17" i="2"/>
  <c r="Q14" i="2"/>
  <c r="Q18" i="2"/>
  <c r="K21" i="2" l="1"/>
  <c r="Q21" i="2"/>
</calcChain>
</file>

<file path=xl/sharedStrings.xml><?xml version="1.0" encoding="utf-8"?>
<sst xmlns="http://schemas.openxmlformats.org/spreadsheetml/2006/main" count="50" uniqueCount="46">
  <si>
    <t>Residential</t>
  </si>
  <si>
    <t>Line No.</t>
  </si>
  <si>
    <t>Tariff</t>
  </si>
  <si>
    <t>24 (8)</t>
  </si>
  <si>
    <t>25 (11, 7A)</t>
  </si>
  <si>
    <t>26 (12,26P)</t>
  </si>
  <si>
    <t>31 (10)</t>
  </si>
  <si>
    <t>50-59</t>
  </si>
  <si>
    <t>Special Contract</t>
  </si>
  <si>
    <t>TOTAL</t>
  </si>
  <si>
    <t>Residential:</t>
  </si>
  <si>
    <t>Total Secondary:</t>
  </si>
  <si>
    <t>Total Primary:</t>
  </si>
  <si>
    <t>Total High Voltage:</t>
  </si>
  <si>
    <t>Lighting:</t>
  </si>
  <si>
    <t>Transportation:</t>
  </si>
  <si>
    <t>449-459</t>
  </si>
  <si>
    <t>TOTAL Retail Sales</t>
  </si>
  <si>
    <t>Puget Sound Energy</t>
  </si>
  <si>
    <t>By Rate Class</t>
  </si>
  <si>
    <t>Rate Class</t>
  </si>
  <si>
    <t>Rate Schedule</t>
  </si>
  <si>
    <t>23,53</t>
  </si>
  <si>
    <t>31T</t>
  </si>
  <si>
    <t>41T</t>
  </si>
  <si>
    <t>85T</t>
  </si>
  <si>
    <t>86T</t>
  </si>
  <si>
    <t>87T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</si>
  <si>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</si>
  <si>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</si>
  <si>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</si>
  <si>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</si>
  <si>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</si>
  <si>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</si>
  <si>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</si>
  <si>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Large Volume Transportation</t>
  </si>
  <si>
    <t>Interruptible Transportation</t>
  </si>
  <si>
    <t>Limited Interruptible Transportation</t>
  </si>
  <si>
    <t>Non-exclusive Interruptible Transportation</t>
  </si>
  <si>
    <t>Contracts</t>
  </si>
  <si>
    <t>Rentals</t>
  </si>
  <si>
    <t xml:space="preserve">Total Billed and Change in unbilled </t>
  </si>
  <si>
    <t>Campus Voltage:</t>
  </si>
  <si>
    <t xml:space="preserve">Response to Bench Request No. 013, Section A </t>
  </si>
  <si>
    <t>Electric 141X Revenue for March 1, 2019 through January 31, 2020</t>
  </si>
  <si>
    <t>Gas 141X Revenue for March 1, 2019 through January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</si>
</sst>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\-yy;@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008080"/>
      <name val="Arial"/>
      <family val="2"/>
    </font>
    <font>
      <b/>
      <sz val="8"/>
      <color rgb="FF0000CC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7" fillId="0" borderId="0" xfId="0" applyFont="1"/>
    <xf numFmtId="0" fontId="3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165" fontId="7" fillId="0" borderId="0" xfId="1" applyNumberFormat="1" applyFont="1"/>
    <xf numFmtId="165" fontId="7" fillId="0" borderId="0" xfId="0" applyNumberFormat="1" applyFont="1"/>
    <xf numFmtId="0" fontId="1" fillId="0" borderId="0" xfId="0" quotePrefix="1" applyFont="1" applyFill="1" applyAlignment="1">
      <alignment horizontal="center"/>
    </xf>
    <xf numFmtId="165" fontId="7" fillId="0" borderId="2" xfId="1" applyNumberFormat="1" applyFont="1" applyBorder="1"/>
    <xf numFmtId="0" fontId="2" fillId="0" borderId="0" xfId="0" applyFont="1" applyFill="1" applyAlignment="1">
      <alignment horizontal="center"/>
    </xf>
    <xf numFmtId="165" fontId="2" fillId="0" borderId="0" xfId="0" applyNumberFormat="1" applyFont="1"/>
    <xf numFmtId="0" fontId="6" fillId="0" borderId="0" xfId="0" quotePrefix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1" fillId="0" borderId="0" xfId="1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8080"/>
      <color rgb="FF0000CC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tabSelected="1" workbookViewId="0">
      <pane ySplit="6" topLeftCell="A7" activePane="bottomLeft" state="frozen"/>
      <selection pane="bottomLeft" activeCell="F16" sqref="F16"/>
    </sheetView>
  </sheetViews>
  <sheetFormatPr defaultColWidth="9.1796875" defaultRowHeight="10" x14ac:dyDescent="0.2"/>
  <cols>
    <col min="1" max="1" width="6.54296875" style="6" bestFit="1" customWidth="1"/>
    <col min="2" max="2" width="20.1796875" style="6" bestFit="1" customWidth="1"/>
    <col min="3" max="3" width="0.81640625" style="6" customWidth="1"/>
    <col min="4" max="4" width="10.453125" style="6" bestFit="1" customWidth="1"/>
    <col min="5" max="5" width="9.1796875" style="6" bestFit="1" customWidth="1"/>
    <col min="6" max="14" width="10.453125" style="6" bestFit="1" customWidth="1"/>
    <col min="15" max="15" width="1" style="6" customWidth="1"/>
    <col min="16" max="16" width="11.26953125" style="6" bestFit="1" customWidth="1"/>
    <col min="17" max="16384" width="9.1796875" style="6"/>
  </cols>
  <sheetData>
    <row r="1" spans="1:16" ht="10.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10.5" x14ac:dyDescent="0.25">
      <c r="A2" s="26" t="s">
        <v>43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0.5" x14ac:dyDescent="0.25">
      <c r="A3" s="26" t="s">
        <v>44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0.5" x14ac:dyDescent="0.25">
      <c r="A4" s="28" t="s">
        <v>19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ht="10.5" x14ac:dyDescent="0.25">
      <c r="A5" s="1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 s="9" customFormat="1" ht="10.5" x14ac:dyDescent="0.25">
      <c r="A6" s="7" t="s">
        <v>1</v>
      </c>
      <c r="B6" s="7" t="s">
        <v>2</v>
      </c>
      <c r="C6" s="7"/>
      <c r="D6" s="4">
        <v>43554</v>
      </c>
      <c r="E6" s="4">
        <v>43585</v>
      </c>
      <c r="F6" s="4">
        <v>43616</v>
      </c>
      <c r="G6" s="4">
        <v>43646</v>
      </c>
      <c r="H6" s="4">
        <v>43677</v>
      </c>
      <c r="I6" s="4">
        <v>43708</v>
      </c>
      <c r="J6" s="4">
        <v>43738</v>
      </c>
      <c r="K6" s="4">
        <v>43769</v>
      </c>
      <c r="L6" s="4">
        <v>43799</v>
      </c>
      <c r="M6" s="4">
        <v>43830</v>
      </c>
      <c r="N6" s="4">
        <v>43831</v>
      </c>
      <c r="O6" s="4"/>
      <c r="P6" s="8" t="s">
        <v>9</v>
      </c>
    </row>
    <row r="7" spans="1:16" s="9" customFormat="1" ht="10.5" x14ac:dyDescent="0.25">
      <c r="A7" s="5">
        <v>1</v>
      </c>
      <c r="B7" s="10" t="s">
        <v>10</v>
      </c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1:16" x14ac:dyDescent="0.2">
      <c r="A8" s="5">
        <f t="shared" ref="A8" si="0">+A7+1</f>
        <v>2</v>
      </c>
      <c r="B8" s="5">
        <v>7</v>
      </c>
      <c r="C8" s="5"/>
      <c r="D8" s="13">
        <v>-781245.78</v>
      </c>
      <c r="E8" s="13">
        <v>-649470.99</v>
      </c>
      <c r="F8" s="13">
        <v>-1157588.07</v>
      </c>
      <c r="G8" s="13">
        <v>-998988.39</v>
      </c>
      <c r="H8" s="13">
        <v>-985741.5</v>
      </c>
      <c r="I8" s="13">
        <v>-1024013.37</v>
      </c>
      <c r="J8" s="13">
        <v>-1031473.56</v>
      </c>
      <c r="K8" s="13">
        <v>-1124089.6200000001</v>
      </c>
      <c r="L8" s="13">
        <v>-1359383.67</v>
      </c>
      <c r="M8" s="13">
        <v>-1871082.21</v>
      </c>
      <c r="N8" s="13">
        <v>-1909361.56</v>
      </c>
      <c r="O8" s="13"/>
      <c r="P8" s="14">
        <f>SUM(D8:N8)</f>
        <v>-12892438.720000001</v>
      </c>
    </row>
    <row r="9" spans="1:16" x14ac:dyDescent="0.2">
      <c r="A9" s="5">
        <f>+A8+1</f>
        <v>3</v>
      </c>
      <c r="B9" s="5"/>
      <c r="C9" s="5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10.5" x14ac:dyDescent="0.25">
      <c r="A10" s="5">
        <f t="shared" ref="A10:A36" si="1">+A9+1</f>
        <v>4</v>
      </c>
      <c r="B10" s="10" t="s">
        <v>11</v>
      </c>
      <c r="C10" s="10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x14ac:dyDescent="0.2">
      <c r="A11" s="5">
        <f t="shared" si="1"/>
        <v>5</v>
      </c>
      <c r="B11" s="15" t="s">
        <v>3</v>
      </c>
      <c r="C11" s="15"/>
      <c r="D11" s="13">
        <v>-293681.44999999995</v>
      </c>
      <c r="E11" s="13">
        <v>-132344.40999999997</v>
      </c>
      <c r="F11" s="13">
        <v>-135903.32</v>
      </c>
      <c r="G11" s="13">
        <v>-231445.91</v>
      </c>
      <c r="H11" s="13">
        <v>-238643.77000000002</v>
      </c>
      <c r="I11" s="13">
        <v>-243479.48</v>
      </c>
      <c r="J11" s="13">
        <v>-248718.42999999996</v>
      </c>
      <c r="K11" s="13">
        <v>-241975.09999999998</v>
      </c>
      <c r="L11" s="13">
        <v>-245691.81</v>
      </c>
      <c r="M11" s="13">
        <v>-294381.06</v>
      </c>
      <c r="N11" s="13">
        <v>-292252.82</v>
      </c>
      <c r="O11" s="13"/>
      <c r="P11" s="14">
        <f>SUM(D11:N11)</f>
        <v>-2598517.56</v>
      </c>
    </row>
    <row r="12" spans="1:16" x14ac:dyDescent="0.2">
      <c r="A12" s="5">
        <f t="shared" si="1"/>
        <v>6</v>
      </c>
      <c r="B12" s="15" t="s">
        <v>4</v>
      </c>
      <c r="C12" s="15"/>
      <c r="D12" s="13">
        <v>-10281.17</v>
      </c>
      <c r="E12" s="13">
        <v>-42903.75</v>
      </c>
      <c r="F12" s="13">
        <v>-59815.58</v>
      </c>
      <c r="G12" s="13">
        <v>-170005.69000000003</v>
      </c>
      <c r="H12" s="13">
        <v>-172674.21999999997</v>
      </c>
      <c r="I12" s="13">
        <v>-167931.64000000004</v>
      </c>
      <c r="J12" s="13">
        <v>-90290.29</v>
      </c>
      <c r="K12" s="13">
        <v>-202506.30999999997</v>
      </c>
      <c r="L12" s="13">
        <v>-236096.61</v>
      </c>
      <c r="M12" s="13">
        <v>-266866.12000000005</v>
      </c>
      <c r="N12" s="13">
        <v>-133378.5</v>
      </c>
      <c r="O12" s="13"/>
      <c r="P12" s="14">
        <f>SUM(D12:N12)</f>
        <v>-1552749.8800000001</v>
      </c>
    </row>
    <row r="13" spans="1:16" x14ac:dyDescent="0.2">
      <c r="A13" s="5">
        <f t="shared" si="1"/>
        <v>7</v>
      </c>
      <c r="B13" s="15" t="s">
        <v>5</v>
      </c>
      <c r="C13" s="15"/>
      <c r="D13" s="13">
        <v>-79611.689999999973</v>
      </c>
      <c r="E13" s="13">
        <v>-12281.140000000001</v>
      </c>
      <c r="F13" s="13">
        <v>-105800.63</v>
      </c>
      <c r="G13" s="13">
        <v>-117730.63</v>
      </c>
      <c r="H13" s="13">
        <v>-110708.86000000002</v>
      </c>
      <c r="I13" s="13">
        <v>-112515.61</v>
      </c>
      <c r="J13" s="13">
        <v>-112437.1</v>
      </c>
      <c r="K13" s="13">
        <v>-122252.22</v>
      </c>
      <c r="L13" s="13">
        <v>-116631.18000000001</v>
      </c>
      <c r="M13" s="13">
        <v>-133770.38</v>
      </c>
      <c r="N13" s="13">
        <v>-120089.69</v>
      </c>
      <c r="O13" s="13"/>
      <c r="P13" s="14">
        <f>SUM(D13:N13)</f>
        <v>-1143829.1299999999</v>
      </c>
    </row>
    <row r="14" spans="1:16" x14ac:dyDescent="0.2">
      <c r="A14" s="5">
        <f t="shared" si="1"/>
        <v>8</v>
      </c>
      <c r="B14" s="5">
        <v>29</v>
      </c>
      <c r="C14" s="5"/>
      <c r="D14" s="13">
        <v>-130.47999999999999</v>
      </c>
      <c r="E14" s="13">
        <v>-118.81</v>
      </c>
      <c r="F14" s="13">
        <v>-340.63</v>
      </c>
      <c r="G14" s="13">
        <v>-1140.83</v>
      </c>
      <c r="H14" s="13">
        <v>-2054.4699999999998</v>
      </c>
      <c r="I14" s="13">
        <v>-2344.7799999999997</v>
      </c>
      <c r="J14" s="13">
        <v>-1979.18</v>
      </c>
      <c r="K14" s="13">
        <v>-726.45</v>
      </c>
      <c r="L14" s="13">
        <v>-371.16999999999996</v>
      </c>
      <c r="M14" s="13">
        <v>-430.57</v>
      </c>
      <c r="N14" s="13">
        <v>-398.9</v>
      </c>
      <c r="O14" s="13"/>
      <c r="P14" s="14">
        <f>SUM(D14:N14)</f>
        <v>-10036.27</v>
      </c>
    </row>
    <row r="15" spans="1:16" x14ac:dyDescent="0.2">
      <c r="A15" s="5">
        <f t="shared" si="1"/>
        <v>9</v>
      </c>
      <c r="B15" s="15"/>
      <c r="C15" s="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10.5" x14ac:dyDescent="0.25">
      <c r="A16" s="5">
        <f>+A15+1</f>
        <v>10</v>
      </c>
      <c r="B16" s="10" t="s">
        <v>12</v>
      </c>
      <c r="C16" s="10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x14ac:dyDescent="0.2">
      <c r="A17" s="5">
        <f t="shared" si="1"/>
        <v>11</v>
      </c>
      <c r="B17" s="5" t="s">
        <v>6</v>
      </c>
      <c r="C17" s="5"/>
      <c r="D17" s="13">
        <v>-56604.609999999993</v>
      </c>
      <c r="E17" s="13">
        <v>-27974.01</v>
      </c>
      <c r="F17" s="13">
        <v>-42118.139999999992</v>
      </c>
      <c r="G17" s="13">
        <v>-81497.78</v>
      </c>
      <c r="H17" s="13">
        <v>-74478.38</v>
      </c>
      <c r="I17" s="13">
        <v>-77457.649999999994</v>
      </c>
      <c r="J17" s="13">
        <v>-80161.73</v>
      </c>
      <c r="K17" s="13">
        <v>-85306.84</v>
      </c>
      <c r="L17" s="13">
        <v>-76294.47</v>
      </c>
      <c r="M17" s="13">
        <v>-92156.78</v>
      </c>
      <c r="N17" s="13">
        <v>-89753.34</v>
      </c>
      <c r="O17" s="13"/>
      <c r="P17" s="14">
        <f>SUM(D17:N17)</f>
        <v>-783803.72999999986</v>
      </c>
    </row>
    <row r="18" spans="1:16" x14ac:dyDescent="0.2">
      <c r="A18" s="5">
        <f t="shared" si="1"/>
        <v>12</v>
      </c>
      <c r="B18" s="5">
        <v>35</v>
      </c>
      <c r="C18" s="5"/>
      <c r="D18" s="13">
        <v>-4.59</v>
      </c>
      <c r="E18" s="13">
        <v>0</v>
      </c>
      <c r="F18" s="13">
        <v>-0.16</v>
      </c>
      <c r="G18" s="13">
        <v>-1008.46</v>
      </c>
      <c r="H18" s="13">
        <v>-931.84</v>
      </c>
      <c r="I18" s="13">
        <v>-1083.17</v>
      </c>
      <c r="J18" s="13">
        <v>-0.83</v>
      </c>
      <c r="K18" s="13">
        <v>-2233.85</v>
      </c>
      <c r="L18" s="13">
        <v>-422.23</v>
      </c>
      <c r="M18" s="13">
        <v>-11</v>
      </c>
      <c r="N18" s="13">
        <v>-9.32</v>
      </c>
      <c r="O18" s="13"/>
      <c r="P18" s="14">
        <f>SUM(D18:N18)</f>
        <v>-5705.4499999999989</v>
      </c>
    </row>
    <row r="19" spans="1:16" x14ac:dyDescent="0.2">
      <c r="A19" s="5">
        <f t="shared" si="1"/>
        <v>13</v>
      </c>
      <c r="B19" s="5">
        <v>43</v>
      </c>
      <c r="C19" s="5"/>
      <c r="D19" s="13">
        <v>-121.08</v>
      </c>
      <c r="E19" s="13">
        <v>-130.81</v>
      </c>
      <c r="F19" s="13">
        <v>-14570.93</v>
      </c>
      <c r="G19" s="13">
        <v>-10095.15</v>
      </c>
      <c r="H19" s="13">
        <v>-6707.14</v>
      </c>
      <c r="I19" s="13">
        <v>-6347.07</v>
      </c>
      <c r="J19" s="13">
        <v>-6213.88</v>
      </c>
      <c r="K19" s="13">
        <v>-10067.86</v>
      </c>
      <c r="L19" s="13">
        <v>-12324.83</v>
      </c>
      <c r="M19" s="13">
        <v>-11347.21</v>
      </c>
      <c r="N19" s="13">
        <v>-15104.23</v>
      </c>
      <c r="O19" s="13"/>
      <c r="P19" s="14">
        <f>SUM(D19:N19)</f>
        <v>-93030.189999999988</v>
      </c>
    </row>
    <row r="20" spans="1:16" x14ac:dyDescent="0.2">
      <c r="A20" s="5">
        <f t="shared" si="1"/>
        <v>14</v>
      </c>
      <c r="B20" s="15"/>
      <c r="C20" s="15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10.5" x14ac:dyDescent="0.25">
      <c r="A21" s="5">
        <f t="shared" si="1"/>
        <v>15</v>
      </c>
      <c r="B21" s="10" t="s">
        <v>42</v>
      </c>
      <c r="C21" s="15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x14ac:dyDescent="0.2">
      <c r="A22" s="5">
        <f t="shared" si="1"/>
        <v>16</v>
      </c>
      <c r="B22" s="5">
        <v>40</v>
      </c>
      <c r="C22" s="15"/>
      <c r="D22" s="13">
        <v>-61.39</v>
      </c>
      <c r="E22" s="13">
        <v>-2619.25</v>
      </c>
      <c r="F22" s="13">
        <v>-6317.08</v>
      </c>
      <c r="G22" s="13">
        <v>-6657.4</v>
      </c>
      <c r="H22" s="13">
        <v>-6017.1</v>
      </c>
      <c r="I22" s="13">
        <v>-8438.7099999999991</v>
      </c>
      <c r="J22" s="13">
        <v>-8540.4000000000015</v>
      </c>
      <c r="K22" s="13">
        <v>-6777.66</v>
      </c>
      <c r="L22" s="13">
        <v>-5533.68</v>
      </c>
      <c r="M22" s="13">
        <v>-11657.32</v>
      </c>
      <c r="N22" s="13">
        <v>-6708.62</v>
      </c>
      <c r="O22" s="13"/>
      <c r="P22" s="14">
        <f>SUM(D22:N22)</f>
        <v>-69328.61</v>
      </c>
    </row>
    <row r="23" spans="1:16" x14ac:dyDescent="0.2">
      <c r="A23" s="5">
        <f t="shared" si="1"/>
        <v>17</v>
      </c>
      <c r="B23" s="5"/>
      <c r="C23" s="1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10.5" x14ac:dyDescent="0.25">
      <c r="A24" s="5">
        <f t="shared" si="1"/>
        <v>18</v>
      </c>
      <c r="B24" s="10" t="s">
        <v>13</v>
      </c>
      <c r="C24" s="10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x14ac:dyDescent="0.2">
      <c r="A25" s="5">
        <f t="shared" si="1"/>
        <v>19</v>
      </c>
      <c r="B25" s="5">
        <v>46</v>
      </c>
      <c r="C25" s="5"/>
      <c r="D25" s="13">
        <v>-2951.98</v>
      </c>
      <c r="E25" s="13">
        <v>-4566.76</v>
      </c>
      <c r="F25" s="13">
        <v>0</v>
      </c>
      <c r="G25" s="13">
        <v>-3829.3199999999997</v>
      </c>
      <c r="H25" s="13">
        <v>-4958</v>
      </c>
      <c r="I25" s="13">
        <v>-4224.9699999999993</v>
      </c>
      <c r="J25" s="13">
        <v>-4758.8599999999997</v>
      </c>
      <c r="K25" s="13">
        <v>-4702.84</v>
      </c>
      <c r="L25" s="13">
        <v>-4464.3099999999995</v>
      </c>
      <c r="M25" s="13">
        <v>-4066.67</v>
      </c>
      <c r="N25" s="13">
        <v>-3782.46</v>
      </c>
      <c r="O25" s="13"/>
      <c r="P25" s="14">
        <f>SUM(D25:N25)</f>
        <v>-42306.17</v>
      </c>
    </row>
    <row r="26" spans="1:16" x14ac:dyDescent="0.2">
      <c r="A26" s="5">
        <f t="shared" si="1"/>
        <v>20</v>
      </c>
      <c r="B26" s="5">
        <v>49</v>
      </c>
      <c r="C26" s="5"/>
      <c r="D26" s="13">
        <v>-5340.65</v>
      </c>
      <c r="E26" s="13">
        <v>-28267.78</v>
      </c>
      <c r="F26" s="13">
        <v>-26308.66</v>
      </c>
      <c r="G26" s="13">
        <v>-29075.52</v>
      </c>
      <c r="H26" s="13">
        <v>-28457.39</v>
      </c>
      <c r="I26" s="13">
        <v>-23367.19</v>
      </c>
      <c r="J26" s="13">
        <v>-23824.04</v>
      </c>
      <c r="K26" s="13">
        <v>-22463.65</v>
      </c>
      <c r="L26" s="13">
        <v>-28404.240000000002</v>
      </c>
      <c r="M26" s="13">
        <v>-28433.68</v>
      </c>
      <c r="N26" s="13">
        <v>-23426.94</v>
      </c>
      <c r="O26" s="13"/>
      <c r="P26" s="14">
        <f>SUM(D26:N26)</f>
        <v>-267369.74</v>
      </c>
    </row>
    <row r="27" spans="1:16" x14ac:dyDescent="0.2">
      <c r="A27" s="5">
        <f t="shared" si="1"/>
        <v>21</v>
      </c>
      <c r="B27" s="5"/>
      <c r="C27" s="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10.5" x14ac:dyDescent="0.25">
      <c r="A28" s="5">
        <f t="shared" si="1"/>
        <v>22</v>
      </c>
      <c r="B28" s="10" t="s">
        <v>14</v>
      </c>
      <c r="C28" s="10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x14ac:dyDescent="0.2">
      <c r="A29" s="5">
        <f t="shared" si="1"/>
        <v>23</v>
      </c>
      <c r="B29" s="5" t="s">
        <v>7</v>
      </c>
      <c r="C29" s="5"/>
      <c r="D29" s="13">
        <v>-8338.77</v>
      </c>
      <c r="E29" s="13">
        <v>-11426.880000000001</v>
      </c>
      <c r="F29" s="13">
        <v>-8576.59</v>
      </c>
      <c r="G29" s="13">
        <v>-18213.07</v>
      </c>
      <c r="H29" s="13">
        <v>-18098.809999999998</v>
      </c>
      <c r="I29" s="13">
        <v>-20496.939999999999</v>
      </c>
      <c r="J29" s="13">
        <v>-17850.310000000001</v>
      </c>
      <c r="K29" s="13">
        <v>-18679.140000000003</v>
      </c>
      <c r="L29" s="13">
        <v>-18918.7</v>
      </c>
      <c r="M29" s="13">
        <v>-23426.859999999997</v>
      </c>
      <c r="N29" s="13">
        <v>-20109.3</v>
      </c>
      <c r="O29" s="13"/>
      <c r="P29" s="14">
        <f>SUM(D29:N29)</f>
        <v>-184135.36999999997</v>
      </c>
    </row>
    <row r="30" spans="1:16" x14ac:dyDescent="0.2">
      <c r="A30" s="5">
        <f t="shared" si="1"/>
        <v>24</v>
      </c>
      <c r="B30" s="5"/>
      <c r="C30" s="5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10.5" x14ac:dyDescent="0.25">
      <c r="A31" s="5">
        <f t="shared" si="1"/>
        <v>25</v>
      </c>
      <c r="B31" s="10" t="s">
        <v>15</v>
      </c>
      <c r="C31" s="10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x14ac:dyDescent="0.2">
      <c r="A32" s="5">
        <f t="shared" si="1"/>
        <v>26</v>
      </c>
      <c r="B32" s="5" t="s">
        <v>16</v>
      </c>
      <c r="C32" s="5"/>
      <c r="D32" s="13">
        <v>0</v>
      </c>
      <c r="E32" s="13">
        <v>-270</v>
      </c>
      <c r="F32" s="13">
        <v>-54</v>
      </c>
      <c r="G32" s="13">
        <v>-297</v>
      </c>
      <c r="H32" s="13">
        <v>-297</v>
      </c>
      <c r="I32" s="13">
        <v>-297</v>
      </c>
      <c r="J32" s="13">
        <v>-351</v>
      </c>
      <c r="K32" s="13">
        <v>-351</v>
      </c>
      <c r="L32" s="13">
        <v>-54</v>
      </c>
      <c r="M32" s="13">
        <v>0</v>
      </c>
      <c r="N32" s="13">
        <v>-351</v>
      </c>
      <c r="O32" s="13"/>
      <c r="P32" s="14">
        <f>SUM(D32:N32)</f>
        <v>-2322</v>
      </c>
    </row>
    <row r="33" spans="1:16" x14ac:dyDescent="0.2">
      <c r="A33" s="5">
        <f t="shared" si="1"/>
        <v>27</v>
      </c>
      <c r="B33" s="5"/>
      <c r="C33" s="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4"/>
    </row>
    <row r="34" spans="1:16" ht="10.5" x14ac:dyDescent="0.25">
      <c r="A34" s="5">
        <f t="shared" si="1"/>
        <v>28</v>
      </c>
      <c r="B34" s="10" t="s">
        <v>8</v>
      </c>
      <c r="C34" s="10"/>
      <c r="D34" s="13">
        <v>0</v>
      </c>
      <c r="E34" s="13">
        <v>0</v>
      </c>
      <c r="F34" s="13">
        <v>-2484</v>
      </c>
      <c r="G34" s="13">
        <v>-2538</v>
      </c>
      <c r="H34" s="13">
        <v>-2511</v>
      </c>
      <c r="I34" s="13">
        <v>-2511</v>
      </c>
      <c r="J34" s="13">
        <v>-2511</v>
      </c>
      <c r="K34" s="13">
        <v>-2511</v>
      </c>
      <c r="L34" s="13">
        <v>-2511</v>
      </c>
      <c r="M34" s="13">
        <v>-2511</v>
      </c>
      <c r="N34" s="13">
        <v>-2511</v>
      </c>
      <c r="O34" s="13"/>
      <c r="P34" s="14">
        <f>SUM(D34:N34)</f>
        <v>-22599</v>
      </c>
    </row>
    <row r="35" spans="1:16" x14ac:dyDescent="0.2">
      <c r="A35" s="5">
        <f t="shared" si="1"/>
        <v>29</v>
      </c>
      <c r="B35" s="5"/>
      <c r="C35" s="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0.5" thickBot="1" x14ac:dyDescent="0.25">
      <c r="A36" s="5">
        <f t="shared" si="1"/>
        <v>30</v>
      </c>
      <c r="B36" s="5" t="s">
        <v>17</v>
      </c>
      <c r="C36" s="5"/>
      <c r="D36" s="16">
        <f t="shared" ref="D36:N36" si="2">SUM(D7:D35)</f>
        <v>-1238373.6399999999</v>
      </c>
      <c r="E36" s="16">
        <f t="shared" si="2"/>
        <v>-912374.59000000008</v>
      </c>
      <c r="F36" s="16">
        <f t="shared" si="2"/>
        <v>-1559877.7899999998</v>
      </c>
      <c r="G36" s="16">
        <f t="shared" si="2"/>
        <v>-1672523.1500000001</v>
      </c>
      <c r="H36" s="16">
        <f t="shared" si="2"/>
        <v>-1652279.4800000002</v>
      </c>
      <c r="I36" s="16">
        <f t="shared" si="2"/>
        <v>-1694508.58</v>
      </c>
      <c r="J36" s="16">
        <f t="shared" si="2"/>
        <v>-1629110.61</v>
      </c>
      <c r="K36" s="16">
        <f t="shared" si="2"/>
        <v>-1844643.5400000003</v>
      </c>
      <c r="L36" s="16">
        <f t="shared" si="2"/>
        <v>-2107101.9</v>
      </c>
      <c r="M36" s="16">
        <f t="shared" si="2"/>
        <v>-2740140.8599999994</v>
      </c>
      <c r="N36" s="16">
        <f t="shared" si="2"/>
        <v>-2617237.6799999992</v>
      </c>
      <c r="O36" s="16"/>
      <c r="P36" s="16">
        <f>SUM(P7:P35)</f>
        <v>-19668171.82</v>
      </c>
    </row>
    <row r="37" spans="1:16" s="1" customFormat="1" ht="10.5" thickTop="1" x14ac:dyDescent="0.2">
      <c r="A37" s="17"/>
      <c r="B37" s="17"/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</sheetData>
  <mergeCells count="4">
    <mergeCell ref="A1:P1"/>
    <mergeCell ref="A2:P2"/>
    <mergeCell ref="A3:P3"/>
    <mergeCell ref="A4:P4"/>
  </mergeCells>
  <pageMargins left="0.7" right="0.7" top="0.75" bottom="0.75" header="0.3" footer="0.3"/>
  <pageSetup scale="91" orientation="landscape" horizontalDpi="90" verticalDpi="90" r:id="rId1"/>
  <headerFooter>
    <oddFooter>&amp;CPage &amp;P of &amp;N&amp;R&amp;F
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5"/>
  <sheetViews>
    <sheetView workbookViewId="0">
      <pane ySplit="6" topLeftCell="A7" activePane="bottomLeft" state="frozen"/>
      <selection pane="bottomLeft" activeCell="I15" sqref="I15"/>
    </sheetView>
  </sheetViews>
  <sheetFormatPr defaultColWidth="9.1796875" defaultRowHeight="10" x14ac:dyDescent="0.2"/>
  <cols>
    <col min="1" max="1" width="4.453125" style="6" bestFit="1" customWidth="1"/>
    <col min="2" max="2" width="30.453125" style="6" bestFit="1" customWidth="1"/>
    <col min="3" max="3" width="11" style="6" bestFit="1" customWidth="1"/>
    <col min="4" max="4" width="0.81640625" style="6" customWidth="1"/>
    <col min="5" max="14" width="9.1796875" style="6" bestFit="1" customWidth="1"/>
    <col min="15" max="15" width="11.26953125" style="6" bestFit="1" customWidth="1"/>
    <col min="16" max="16" width="1" style="6" customWidth="1"/>
    <col min="17" max="17" width="10.453125" style="6" bestFit="1" customWidth="1"/>
    <col min="18" max="16384" width="9.1796875" style="6"/>
  </cols>
  <sheetData>
    <row r="1" spans="1:17" ht="10.5" x14ac:dyDescent="0.25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0.5" x14ac:dyDescent="0.25">
      <c r="A2" s="29" t="str">
        <f>'Electric 141X'!A2:P2</f>
        <v xml:space="preserve">Response to Bench Request No. 013, Section A 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0.5" x14ac:dyDescent="0.25">
      <c r="A3" s="26" t="s">
        <v>45</v>
      </c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0.5" x14ac:dyDescent="0.25">
      <c r="A4" s="28" t="s">
        <v>19</v>
      </c>
      <c r="B4" s="28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0.5" x14ac:dyDescent="0.25">
      <c r="A5" s="19"/>
      <c r="B5" s="3"/>
      <c r="C5" s="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s="9" customFormat="1" ht="21" x14ac:dyDescent="0.25">
      <c r="A6" s="7" t="s">
        <v>1</v>
      </c>
      <c r="B6" s="20" t="s">
        <v>20</v>
      </c>
      <c r="C6" s="20" t="s">
        <v>21</v>
      </c>
      <c r="D6" s="7"/>
      <c r="E6" s="4">
        <v>43554</v>
      </c>
      <c r="F6" s="4">
        <v>43585</v>
      </c>
      <c r="G6" s="4">
        <v>43616</v>
      </c>
      <c r="H6" s="4">
        <v>43646</v>
      </c>
      <c r="I6" s="4">
        <v>43677</v>
      </c>
      <c r="J6" s="4">
        <v>43708</v>
      </c>
      <c r="K6" s="4">
        <v>43738</v>
      </c>
      <c r="L6" s="4">
        <v>43769</v>
      </c>
      <c r="M6" s="4">
        <v>43799</v>
      </c>
      <c r="N6" s="4">
        <v>43830</v>
      </c>
      <c r="O6" s="4">
        <v>43861</v>
      </c>
      <c r="P6" s="4"/>
      <c r="Q6" s="8" t="s">
        <v>9</v>
      </c>
    </row>
    <row r="7" spans="1:17" ht="10.5" x14ac:dyDescent="0.25">
      <c r="A7" s="5">
        <v>1</v>
      </c>
      <c r="B7" s="6" t="s">
        <v>0</v>
      </c>
      <c r="C7" s="21" t="s">
        <v>22</v>
      </c>
      <c r="D7" s="10"/>
      <c r="E7" s="22">
        <v>-467422.52499358996</v>
      </c>
      <c r="F7" s="22">
        <v>-320673.32283093221</v>
      </c>
      <c r="G7" s="22">
        <v>-212640.2003346227</v>
      </c>
      <c r="H7" s="22">
        <v>-196674.09787938048</v>
      </c>
      <c r="I7" s="22">
        <v>-180856.51237014151</v>
      </c>
      <c r="J7" s="22">
        <v>-180218.19975820696</v>
      </c>
      <c r="K7" s="22">
        <v>-215592.41214793874</v>
      </c>
      <c r="L7" s="22">
        <v>-417458.78095438436</v>
      </c>
      <c r="M7" s="22">
        <v>-467735.78830376128</v>
      </c>
      <c r="N7" s="22">
        <v>-539630.50355874002</v>
      </c>
      <c r="O7" s="22">
        <v>-536012.04365923838</v>
      </c>
      <c r="P7" s="23"/>
      <c r="Q7" s="14">
        <f>SUM(E7:O7)</f>
        <v>-3734914.3867909368</v>
      </c>
    </row>
    <row r="8" spans="1:17" x14ac:dyDescent="0.2">
      <c r="A8" s="5">
        <f t="shared" ref="A8:A21" si="0">+A7+1</f>
        <v>2</v>
      </c>
      <c r="B8" s="6" t="s">
        <v>28</v>
      </c>
      <c r="C8" s="21">
        <v>16</v>
      </c>
      <c r="D8" s="5"/>
      <c r="E8" s="22">
        <v>-8.6479999999999997</v>
      </c>
      <c r="F8" s="22">
        <v>-5.1870000000000003</v>
      </c>
      <c r="G8" s="22">
        <v>-4.63</v>
      </c>
      <c r="H8" s="22">
        <v>-2.9250000000000003</v>
      </c>
      <c r="I8" s="22">
        <v>-5.1349999999999998</v>
      </c>
      <c r="J8" s="22">
        <v>-5.33</v>
      </c>
      <c r="K8" s="22">
        <v>-5.1349999999999998</v>
      </c>
      <c r="L8" s="22">
        <v>-5.2</v>
      </c>
      <c r="M8" s="22">
        <v>-5.1978344736842104</v>
      </c>
      <c r="N8" s="22">
        <v>-4.9421655263157902</v>
      </c>
      <c r="O8" s="22">
        <v>-5.07</v>
      </c>
      <c r="P8" s="13"/>
      <c r="Q8" s="14">
        <f t="shared" ref="Q8:Q20" si="1">SUM(E8:O8)</f>
        <v>-57.4</v>
      </c>
    </row>
    <row r="9" spans="1:17" x14ac:dyDescent="0.2">
      <c r="A9" s="5">
        <f t="shared" si="0"/>
        <v>3</v>
      </c>
      <c r="B9" s="6" t="s">
        <v>29</v>
      </c>
      <c r="C9" s="21">
        <v>31</v>
      </c>
      <c r="D9" s="5"/>
      <c r="E9" s="22">
        <v>-143052.43935047003</v>
      </c>
      <c r="F9" s="22">
        <v>-95126.468390623835</v>
      </c>
      <c r="G9" s="22">
        <v>-74174.993556247267</v>
      </c>
      <c r="H9" s="22">
        <v>-63184.584767183005</v>
      </c>
      <c r="I9" s="22">
        <v>-59716.555329552801</v>
      </c>
      <c r="J9" s="22">
        <v>-62270.905068812979</v>
      </c>
      <c r="K9" s="22">
        <v>-76642.566981490221</v>
      </c>
      <c r="L9" s="22">
        <v>-110909.88202874083</v>
      </c>
      <c r="M9" s="22">
        <v>-115562.60523837729</v>
      </c>
      <c r="N9" s="22">
        <v>-166679.45767937877</v>
      </c>
      <c r="O9" s="22">
        <v>-162687.95908274376</v>
      </c>
      <c r="P9" s="14"/>
      <c r="Q9" s="14">
        <f t="shared" si="1"/>
        <v>-1130008.417473621</v>
      </c>
    </row>
    <row r="10" spans="1:17" ht="10.5" x14ac:dyDescent="0.25">
      <c r="A10" s="5">
        <f t="shared" si="0"/>
        <v>4</v>
      </c>
      <c r="B10" s="6" t="s">
        <v>30</v>
      </c>
      <c r="C10" s="21">
        <v>41</v>
      </c>
      <c r="D10" s="10"/>
      <c r="E10" s="22">
        <v>-16513.76801702271</v>
      </c>
      <c r="F10" s="22">
        <v>-15063.671263562295</v>
      </c>
      <c r="G10" s="22">
        <v>-16122.331080432494</v>
      </c>
      <c r="H10" s="22">
        <v>-11658.18659093844</v>
      </c>
      <c r="I10" s="22">
        <v>-15359.073279924656</v>
      </c>
      <c r="J10" s="22">
        <v>-13945.256087389951</v>
      </c>
      <c r="K10" s="22">
        <v>-15320.181024556754</v>
      </c>
      <c r="L10" s="22">
        <v>-20331.87667120434</v>
      </c>
      <c r="M10" s="22">
        <v>-19459.474053884467</v>
      </c>
      <c r="N10" s="22">
        <v>-21819.022559584631</v>
      </c>
      <c r="O10" s="22">
        <v>-22320.202873683433</v>
      </c>
      <c r="P10" s="14"/>
      <c r="Q10" s="14">
        <f t="shared" si="1"/>
        <v>-187913.04350218421</v>
      </c>
    </row>
    <row r="11" spans="1:17" x14ac:dyDescent="0.2">
      <c r="A11" s="5">
        <f t="shared" si="0"/>
        <v>5</v>
      </c>
      <c r="B11" s="6" t="s">
        <v>31</v>
      </c>
      <c r="C11" s="21">
        <v>85</v>
      </c>
      <c r="D11" s="15"/>
      <c r="E11" s="22">
        <v>-1797.48920834</v>
      </c>
      <c r="F11" s="22">
        <v>-808.08193291000021</v>
      </c>
      <c r="G11" s="22">
        <v>-1810.158495231133</v>
      </c>
      <c r="H11" s="22">
        <v>-1332.2328013738779</v>
      </c>
      <c r="I11" s="22">
        <v>-1179.3688358309171</v>
      </c>
      <c r="J11" s="22">
        <v>-1486.5503133440723</v>
      </c>
      <c r="K11" s="22">
        <v>-997.08931034150805</v>
      </c>
      <c r="L11" s="22">
        <v>-2754.3819526126417</v>
      </c>
      <c r="M11" s="22">
        <v>-1239.9188289770855</v>
      </c>
      <c r="N11" s="22">
        <v>-2366.6326055123459</v>
      </c>
      <c r="O11" s="22">
        <v>-2997.4951823306064</v>
      </c>
      <c r="P11" s="13"/>
      <c r="Q11" s="14">
        <f t="shared" si="1"/>
        <v>-18769.399466804189</v>
      </c>
    </row>
    <row r="12" spans="1:17" x14ac:dyDescent="0.2">
      <c r="A12" s="5">
        <f t="shared" si="0"/>
        <v>6</v>
      </c>
      <c r="B12" s="6" t="s">
        <v>32</v>
      </c>
      <c r="C12" s="21">
        <v>86</v>
      </c>
      <c r="D12" s="15"/>
      <c r="E12" s="22">
        <v>-2804.4082098925942</v>
      </c>
      <c r="F12" s="22">
        <v>-1678.7557443876226</v>
      </c>
      <c r="G12" s="22">
        <v>-1496.308747463871</v>
      </c>
      <c r="H12" s="22">
        <v>-1879.5833660162639</v>
      </c>
      <c r="I12" s="22">
        <v>-1367.1418941736442</v>
      </c>
      <c r="J12" s="22">
        <v>12.989319494877464</v>
      </c>
      <c r="K12" s="22">
        <v>-1897.0235167269987</v>
      </c>
      <c r="L12" s="22">
        <v>-1986.1816188285768</v>
      </c>
      <c r="M12" s="22">
        <v>-3183.5289401825098</v>
      </c>
      <c r="N12" s="22">
        <v>-1470.312469164289</v>
      </c>
      <c r="O12" s="22">
        <v>-2413.4678075341544</v>
      </c>
      <c r="P12" s="13"/>
      <c r="Q12" s="14">
        <f t="shared" si="1"/>
        <v>-20163.722994875647</v>
      </c>
    </row>
    <row r="13" spans="1:17" x14ac:dyDescent="0.2">
      <c r="A13" s="5">
        <f t="shared" si="0"/>
        <v>7</v>
      </c>
      <c r="B13" s="6" t="s">
        <v>33</v>
      </c>
      <c r="C13" s="21">
        <v>87</v>
      </c>
      <c r="D13" s="15"/>
      <c r="E13" s="22">
        <v>202.12553767499998</v>
      </c>
      <c r="F13" s="22">
        <v>-1119.1696571750001</v>
      </c>
      <c r="G13" s="22">
        <v>-1417.8380022875001</v>
      </c>
      <c r="H13" s="22">
        <v>-1179.7540172624997</v>
      </c>
      <c r="I13" s="22">
        <v>-771.89622230139992</v>
      </c>
      <c r="J13" s="22">
        <v>-1171.8419671985998</v>
      </c>
      <c r="K13" s="22">
        <v>-763.47716915000001</v>
      </c>
      <c r="L13" s="22">
        <v>-1363.5598974999998</v>
      </c>
      <c r="M13" s="22">
        <v>-1247.6218959</v>
      </c>
      <c r="N13" s="22">
        <v>-2189.0924117</v>
      </c>
      <c r="O13" s="22">
        <v>-1566.1381585500001</v>
      </c>
      <c r="P13" s="13"/>
      <c r="Q13" s="14">
        <f t="shared" si="1"/>
        <v>-12588.263861349998</v>
      </c>
    </row>
    <row r="14" spans="1:17" x14ac:dyDescent="0.2">
      <c r="A14" s="5">
        <f t="shared" si="0"/>
        <v>8</v>
      </c>
      <c r="B14" s="6" t="s">
        <v>34</v>
      </c>
      <c r="C14" s="21" t="s">
        <v>23</v>
      </c>
      <c r="D14" s="5"/>
      <c r="E14" s="22">
        <v>68.073690100000007</v>
      </c>
      <c r="F14" s="22">
        <v>5.4809141999999973</v>
      </c>
      <c r="G14" s="22">
        <v>-24.699480900000005</v>
      </c>
      <c r="H14" s="22">
        <v>-74.525291499999994</v>
      </c>
      <c r="I14" s="22">
        <v>-14.09</v>
      </c>
      <c r="J14" s="22">
        <v>1050.5025455</v>
      </c>
      <c r="K14" s="22">
        <v>-1065.1640623999999</v>
      </c>
      <c r="L14" s="22">
        <v>16.029020200000009</v>
      </c>
      <c r="M14" s="22">
        <v>-9.7815783000000174</v>
      </c>
      <c r="N14" s="22">
        <v>-24.08</v>
      </c>
      <c r="O14" s="22">
        <v>-23.601752599999983</v>
      </c>
      <c r="P14" s="13"/>
      <c r="Q14" s="14">
        <f t="shared" si="1"/>
        <v>-95.855995699999909</v>
      </c>
    </row>
    <row r="15" spans="1:17" x14ac:dyDescent="0.2">
      <c r="A15" s="5">
        <f t="shared" si="0"/>
        <v>9</v>
      </c>
      <c r="B15" s="6" t="s">
        <v>35</v>
      </c>
      <c r="C15" s="21" t="s">
        <v>24</v>
      </c>
      <c r="D15" s="15"/>
      <c r="E15" s="22">
        <v>-4879.2063892000006</v>
      </c>
      <c r="F15" s="22">
        <v>-4636.2169067999994</v>
      </c>
      <c r="G15" s="22">
        <v>-3824.6137473999988</v>
      </c>
      <c r="H15" s="22">
        <v>-4611.1588569999994</v>
      </c>
      <c r="I15" s="22">
        <v>-3549.6165149999997</v>
      </c>
      <c r="J15" s="22">
        <v>-6096.0043540000015</v>
      </c>
      <c r="K15" s="22">
        <v>-4850.2307829999991</v>
      </c>
      <c r="L15" s="22">
        <v>-5397.5510881999999</v>
      </c>
      <c r="M15" s="22">
        <v>-5451.3005724000013</v>
      </c>
      <c r="N15" s="22">
        <v>-5237.2459619999991</v>
      </c>
      <c r="O15" s="22">
        <v>-5516.2956191999992</v>
      </c>
      <c r="P15" s="14"/>
      <c r="Q15" s="14">
        <f t="shared" si="1"/>
        <v>-54049.440794199996</v>
      </c>
    </row>
    <row r="16" spans="1:17" ht="10.5" x14ac:dyDescent="0.25">
      <c r="A16" s="5">
        <f>+A15+1</f>
        <v>10</v>
      </c>
      <c r="B16" s="6" t="s">
        <v>36</v>
      </c>
      <c r="C16" s="21" t="s">
        <v>25</v>
      </c>
      <c r="D16" s="10"/>
      <c r="E16" s="22">
        <v>-8245.7035668000008</v>
      </c>
      <c r="F16" s="22">
        <v>-8069.3222818000013</v>
      </c>
      <c r="G16" s="22">
        <v>-7573.6625435999995</v>
      </c>
      <c r="H16" s="22">
        <v>-6537.0247306000001</v>
      </c>
      <c r="I16" s="22">
        <v>-7500.2104137999995</v>
      </c>
      <c r="J16" s="22">
        <v>-7527.1933529999988</v>
      </c>
      <c r="K16" s="22">
        <v>-7497.9167757999994</v>
      </c>
      <c r="L16" s="22">
        <v>-7889.8199263999995</v>
      </c>
      <c r="M16" s="22">
        <v>-6893.1514258000007</v>
      </c>
      <c r="N16" s="22">
        <v>-7484.7832391999982</v>
      </c>
      <c r="O16" s="22">
        <v>-6919.7228083999998</v>
      </c>
      <c r="P16" s="14"/>
      <c r="Q16" s="14">
        <f t="shared" si="1"/>
        <v>-82138.511065199986</v>
      </c>
    </row>
    <row r="17" spans="1:17" x14ac:dyDescent="0.2">
      <c r="A17" s="5">
        <f t="shared" si="0"/>
        <v>11</v>
      </c>
      <c r="B17" s="6" t="s">
        <v>37</v>
      </c>
      <c r="C17" s="21" t="s">
        <v>26</v>
      </c>
      <c r="D17" s="5"/>
      <c r="E17" s="22">
        <v>-149.27527109999997</v>
      </c>
      <c r="F17" s="22">
        <v>-68.777784100000034</v>
      </c>
      <c r="G17" s="22">
        <v>-64.71670899999998</v>
      </c>
      <c r="H17" s="22">
        <v>-57.608371800000015</v>
      </c>
      <c r="I17" s="22">
        <v>-63.629999999999995</v>
      </c>
      <c r="J17" s="22">
        <v>-77.133572900000004</v>
      </c>
      <c r="K17" s="22">
        <v>-103.77000000000001</v>
      </c>
      <c r="L17" s="22">
        <v>-151.80469870000002</v>
      </c>
      <c r="M17" s="22">
        <v>-141.05659379999997</v>
      </c>
      <c r="N17" s="22">
        <v>-140.97</v>
      </c>
      <c r="O17" s="22">
        <v>-164.48077269999999</v>
      </c>
      <c r="P17" s="13"/>
      <c r="Q17" s="14">
        <f t="shared" si="1"/>
        <v>-1183.2237740999999</v>
      </c>
    </row>
    <row r="18" spans="1:17" x14ac:dyDescent="0.2">
      <c r="A18" s="5">
        <f t="shared" si="0"/>
        <v>12</v>
      </c>
      <c r="B18" s="6" t="s">
        <v>38</v>
      </c>
      <c r="C18" s="21" t="s">
        <v>27</v>
      </c>
      <c r="D18" s="5"/>
      <c r="E18" s="22">
        <v>-3748.3948022999998</v>
      </c>
      <c r="F18" s="22">
        <v>-3318.6437298000005</v>
      </c>
      <c r="G18" s="22">
        <v>-3827.8366802999994</v>
      </c>
      <c r="H18" s="22">
        <v>-3709.2001662000002</v>
      </c>
      <c r="I18" s="22">
        <v>-3548.69</v>
      </c>
      <c r="J18" s="22">
        <v>-4081.7869513000001</v>
      </c>
      <c r="K18" s="22">
        <v>-3978.0048464000006</v>
      </c>
      <c r="L18" s="22">
        <v>-3367.606547299999</v>
      </c>
      <c r="M18" s="22">
        <v>-4042.1902921999999</v>
      </c>
      <c r="N18" s="22">
        <v>-4144.1054236</v>
      </c>
      <c r="O18" s="22">
        <v>-3359.1583192000007</v>
      </c>
      <c r="P18" s="13"/>
      <c r="Q18" s="14">
        <f t="shared" si="1"/>
        <v>-41125.617758599998</v>
      </c>
    </row>
    <row r="19" spans="1:17" x14ac:dyDescent="0.2">
      <c r="A19" s="5">
        <f t="shared" si="0"/>
        <v>13</v>
      </c>
      <c r="B19" s="6" t="s">
        <v>39</v>
      </c>
      <c r="C19" s="21"/>
      <c r="D19" s="5"/>
      <c r="E19" s="22">
        <v>-1144.6880479000001</v>
      </c>
      <c r="F19" s="22">
        <v>-467.3808393999999</v>
      </c>
      <c r="G19" s="22">
        <v>-719.67768119999994</v>
      </c>
      <c r="H19" s="22">
        <v>-288.53971799999994</v>
      </c>
      <c r="I19" s="22">
        <v>-1249.6600000000001</v>
      </c>
      <c r="J19" s="22">
        <v>-713.65144859999998</v>
      </c>
      <c r="K19" s="22">
        <v>-799.66</v>
      </c>
      <c r="L19" s="22">
        <v>-1260.6081388000002</v>
      </c>
      <c r="M19" s="22">
        <v>-861.56920409999987</v>
      </c>
      <c r="N19" s="22">
        <v>-797.46714680000002</v>
      </c>
      <c r="O19" s="22">
        <v>-886.48026470000002</v>
      </c>
      <c r="P19" s="13"/>
      <c r="Q19" s="14">
        <f t="shared" si="1"/>
        <v>-9189.3824894999998</v>
      </c>
    </row>
    <row r="20" spans="1:17" x14ac:dyDescent="0.2">
      <c r="A20" s="5">
        <f t="shared" si="0"/>
        <v>14</v>
      </c>
      <c r="B20" s="24" t="s">
        <v>40</v>
      </c>
      <c r="C20" s="21"/>
      <c r="D20" s="5"/>
      <c r="E20" s="22">
        <v>-3308.94</v>
      </c>
      <c r="F20" s="22">
        <v>-5768.4699999999993</v>
      </c>
      <c r="G20" s="22">
        <v>-5781.11</v>
      </c>
      <c r="H20" s="22">
        <v>-5736.69</v>
      </c>
      <c r="I20" s="22">
        <v>-5742.11</v>
      </c>
      <c r="J20" s="22">
        <v>-5693.19</v>
      </c>
      <c r="K20" s="22">
        <v>-5690.5</v>
      </c>
      <c r="L20" s="22">
        <v>-5676.68</v>
      </c>
      <c r="M20" s="22">
        <v>-5281.72</v>
      </c>
      <c r="N20" s="22">
        <v>-5946.51</v>
      </c>
      <c r="O20" s="22">
        <v>-5583.94</v>
      </c>
      <c r="P20" s="13"/>
      <c r="Q20" s="14">
        <f t="shared" si="1"/>
        <v>-60209.86</v>
      </c>
    </row>
    <row r="21" spans="1:17" ht="10.5" thickBot="1" x14ac:dyDescent="0.25">
      <c r="A21" s="5">
        <f t="shared" si="0"/>
        <v>15</v>
      </c>
      <c r="B21" s="2" t="s">
        <v>41</v>
      </c>
      <c r="C21" s="5"/>
      <c r="D21" s="5"/>
      <c r="E21" s="16">
        <f>SUM(E7:E20)</f>
        <v>-652805.28662884026</v>
      </c>
      <c r="F21" s="16">
        <f t="shared" ref="F21" si="2">SUM(F7:F20)</f>
        <v>-456797.98744729091</v>
      </c>
      <c r="G21" s="16">
        <f t="shared" ref="G21" si="3">SUM(G7:G20)</f>
        <v>-329482.77705868497</v>
      </c>
      <c r="H21" s="16">
        <f t="shared" ref="H21" si="4">SUM(H7:H20)</f>
        <v>-296926.11155725451</v>
      </c>
      <c r="I21" s="16">
        <f t="shared" ref="I21" si="5">SUM(I7:I20)</f>
        <v>-280923.68986072484</v>
      </c>
      <c r="J21" s="16">
        <f t="shared" ref="J21" si="6">SUM(J7:J20)</f>
        <v>-282223.55100975768</v>
      </c>
      <c r="K21" s="16">
        <f t="shared" ref="K21:O21" si="7">SUM(K7:K20)</f>
        <v>-335203.13161780423</v>
      </c>
      <c r="L21" s="16">
        <f t="shared" si="7"/>
        <v>-578537.90450247074</v>
      </c>
      <c r="M21" s="16">
        <f t="shared" si="7"/>
        <v>-631114.90476215619</v>
      </c>
      <c r="N21" s="16">
        <f t="shared" si="7"/>
        <v>-757935.12522120634</v>
      </c>
      <c r="O21" s="16">
        <f t="shared" si="7"/>
        <v>-750456.05630088039</v>
      </c>
      <c r="P21" s="16"/>
      <c r="Q21" s="16">
        <f>SUM(Q7:Q20)</f>
        <v>-5352406.5259670718</v>
      </c>
    </row>
    <row r="22" spans="1:17" s="1" customFormat="1" ht="10.5" thickTop="1" x14ac:dyDescent="0.2">
      <c r="A22" s="17"/>
      <c r="B22" s="6"/>
      <c r="C22" s="17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5" spans="1:17" x14ac:dyDescent="0.2">
      <c r="E25" s="14"/>
      <c r="G25" s="14"/>
      <c r="I25" s="14"/>
    </row>
  </sheetData>
  <mergeCells count="4">
    <mergeCell ref="A1:Q1"/>
    <mergeCell ref="A2:Q2"/>
    <mergeCell ref="A3:Q3"/>
    <mergeCell ref="A4:Q4"/>
  </mergeCells>
  <pageMargins left="0.7" right="0.7" top="0.75" bottom="0.75" header="0.3" footer="0.3"/>
  <pageSetup scale="69" orientation="landscape" horizontalDpi="90" verticalDpi="90" r:id="rId1"/>
  <headerFooter>
    <oddFooter>&amp;CPage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95E0449-DC95-49B1-854B-610038D79C55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57D5B256-837D-4F39-B1CE-E5CC93B1B2B1}"/>
</file>

<file path=customXml/itemProps3.xml><?xml version="1.0" encoding="utf-8"?>
<ds:datastoreItem xmlns:ds="http://schemas.openxmlformats.org/officeDocument/2006/customXml" ds:itemID="{21F7891A-E8DC-4A0D-9233-0218F6049004}"/>
</file>

<file path=customXml/itemProps4.xml><?xml version="1.0" encoding="utf-8"?>
<ds:datastoreItem xmlns:ds="http://schemas.openxmlformats.org/officeDocument/2006/customXml" ds:itemID="{F3DE6647-6AFB-469B-8F98-C89D003D9867}"/>
</file>

<file path=customXml/itemProps5.xml><?xml version="1.0" encoding="utf-8"?>
<ds:datastoreItem xmlns:ds="http://schemas.openxmlformats.org/officeDocument/2006/customXml" ds:itemID="{5D5BC2CD-5ED0-4820-84D0-4F68B8A8E7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 141X</vt:lpstr>
      <vt:lpstr>Gas 141X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Steele, David S. (BEL)</cp:lastModifiedBy>
  <cp:lastPrinted>2019-11-04T19:54:48Z</cp:lastPrinted>
  <dcterms:created xsi:type="dcterms:W3CDTF">2019-10-24T19:03:08Z</dcterms:created>
  <dcterms:modified xsi:type="dcterms:W3CDTF">2020-03-02T19:17:11Z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