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docProps/core.xml" ContentType="application/vnd.openxmlformats-package.core-properties+xml"/>
  <Override PartName="/docProps/app.xml" ContentType="application/vnd.openxmlformats-officedocument.extended-properties+xml"/>
  <Override PartName="/xl/calcChain.xml" ContentType="application/vnd.openxmlformats-officedocument.spreadsheetml.calcChain+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filterPrivacy="1" hidePivotFieldList="1" defaultThemeVersion="124226"/>
  <xr:revisionPtr revIDLastSave="0" documentId="13_ncr:1_{D18D85C9-DA3C-43EF-A7D6-7DA76A4553E4}" xr6:coauthVersionLast="47" xr6:coauthVersionMax="47" xr10:uidLastSave="{00000000-0000-0000-0000-000000000000}"/>
  <bookViews>
    <workbookView xWindow="-120" yWindow="480" windowWidth="19440" windowHeight="15000" tabRatio="850" xr2:uid="{00000000-000D-0000-FFFF-FFFF00000000}"/>
  </bookViews>
  <sheets>
    <sheet name="15.4" sheetId="7" r:id="rId1"/>
    <sheet name="15.4.1" sheetId="40" r:id="rId2"/>
    <sheet name="15.4.2" sheetId="39" r:id="rId3"/>
  </sheets>
  <externalReferences>
    <externalReference r:id="rId4"/>
    <externalReference r:id="rId5"/>
    <externalReference r:id="rId6"/>
    <externalReference r:id="rId7"/>
    <externalReference r:id="rId8"/>
    <externalReference r:id="rId9"/>
    <externalReference r:id="rId10"/>
    <externalReference r:id="rId11"/>
  </externalReferences>
  <definedNames>
    <definedName name="_____________j1" hidden="1">{"PRINT",#N/A,TRUE,"APPA";"PRINT",#N/A,TRUE,"APS";"PRINT",#N/A,TRUE,"BHPL";"PRINT",#N/A,TRUE,"BHPL2";"PRINT",#N/A,TRUE,"CDWR";"PRINT",#N/A,TRUE,"EWEB";"PRINT",#N/A,TRUE,"LADWP";"PRINT",#N/A,TRUE,"NEVBASE"}</definedName>
    <definedName name="_____________j2" hidden="1">{"PRINT",#N/A,TRUE,"APPA";"PRINT",#N/A,TRUE,"APS";"PRINT",#N/A,TRUE,"BHPL";"PRINT",#N/A,TRUE,"BHPL2";"PRINT",#N/A,TRUE,"CDWR";"PRINT",#N/A,TRUE,"EWEB";"PRINT",#N/A,TRUE,"LADWP";"PRINT",#N/A,TRUE,"NEVBASE"}</definedName>
    <definedName name="_____________j3" hidden="1">{"PRINT",#N/A,TRUE,"APPA";"PRINT",#N/A,TRUE,"APS";"PRINT",#N/A,TRUE,"BHPL";"PRINT",#N/A,TRUE,"BHPL2";"PRINT",#N/A,TRUE,"CDWR";"PRINT",#N/A,TRUE,"EWEB";"PRINT",#N/A,TRUE,"LADWP";"PRINT",#N/A,TRUE,"NEVBASE"}</definedName>
    <definedName name="_____________j4" hidden="1">{"PRINT",#N/A,TRUE,"APPA";"PRINT",#N/A,TRUE,"APS";"PRINT",#N/A,TRUE,"BHPL";"PRINT",#N/A,TRUE,"BHPL2";"PRINT",#N/A,TRUE,"CDWR";"PRINT",#N/A,TRUE,"EWEB";"PRINT",#N/A,TRUE,"LADWP";"PRINT",#N/A,TRUE,"NEVBASE"}</definedName>
    <definedName name="_____________j5" hidden="1">{"PRINT",#N/A,TRUE,"APPA";"PRINT",#N/A,TRUE,"APS";"PRINT",#N/A,TRUE,"BHPL";"PRINT",#N/A,TRUE,"BHPL2";"PRINT",#N/A,TRUE,"CDWR";"PRINT",#N/A,TRUE,"EWEB";"PRINT",#N/A,TRUE,"LADWP";"PRINT",#N/A,TRUE,"NEVBASE"}</definedName>
    <definedName name="____________j1" hidden="1">{"PRINT",#N/A,TRUE,"APPA";"PRINT",#N/A,TRUE,"APS";"PRINT",#N/A,TRUE,"BHPL";"PRINT",#N/A,TRUE,"BHPL2";"PRINT",#N/A,TRUE,"CDWR";"PRINT",#N/A,TRUE,"EWEB";"PRINT",#N/A,TRUE,"LADWP";"PRINT",#N/A,TRUE,"NEVBASE"}</definedName>
    <definedName name="____________j2" hidden="1">{"PRINT",#N/A,TRUE,"APPA";"PRINT",#N/A,TRUE,"APS";"PRINT",#N/A,TRUE,"BHPL";"PRINT",#N/A,TRUE,"BHPL2";"PRINT",#N/A,TRUE,"CDWR";"PRINT",#N/A,TRUE,"EWEB";"PRINT",#N/A,TRUE,"LADWP";"PRINT",#N/A,TRUE,"NEVBASE"}</definedName>
    <definedName name="____________j3" hidden="1">{"PRINT",#N/A,TRUE,"APPA";"PRINT",#N/A,TRUE,"APS";"PRINT",#N/A,TRUE,"BHPL";"PRINT",#N/A,TRUE,"BHPL2";"PRINT",#N/A,TRUE,"CDWR";"PRINT",#N/A,TRUE,"EWEB";"PRINT",#N/A,TRUE,"LADWP";"PRINT",#N/A,TRUE,"NEVBASE"}</definedName>
    <definedName name="____________j4" hidden="1">{"PRINT",#N/A,TRUE,"APPA";"PRINT",#N/A,TRUE,"APS";"PRINT",#N/A,TRUE,"BHPL";"PRINT",#N/A,TRUE,"BHPL2";"PRINT",#N/A,TRUE,"CDWR";"PRINT",#N/A,TRUE,"EWEB";"PRINT",#N/A,TRUE,"LADWP";"PRINT",#N/A,TRUE,"NEVBASE"}</definedName>
    <definedName name="____________j5" hidden="1">{"PRINT",#N/A,TRUE,"APPA";"PRINT",#N/A,TRUE,"APS";"PRINT",#N/A,TRUE,"BHPL";"PRINT",#N/A,TRUE,"BHPL2";"PRINT",#N/A,TRUE,"CDWR";"PRINT",#N/A,TRUE,"EWEB";"PRINT",#N/A,TRUE,"LADWP";"PRINT",#N/A,TRUE,"NEVBASE"}</definedName>
    <definedName name="__________j1" hidden="1">{"PRINT",#N/A,TRUE,"APPA";"PRINT",#N/A,TRUE,"APS";"PRINT",#N/A,TRUE,"BHPL";"PRINT",#N/A,TRUE,"BHPL2";"PRINT",#N/A,TRUE,"CDWR";"PRINT",#N/A,TRUE,"EWEB";"PRINT",#N/A,TRUE,"LADWP";"PRINT",#N/A,TRUE,"NEVBASE"}</definedName>
    <definedName name="__________j2" hidden="1">{"PRINT",#N/A,TRUE,"APPA";"PRINT",#N/A,TRUE,"APS";"PRINT",#N/A,TRUE,"BHPL";"PRINT",#N/A,TRUE,"BHPL2";"PRINT",#N/A,TRUE,"CDWR";"PRINT",#N/A,TRUE,"EWEB";"PRINT",#N/A,TRUE,"LADWP";"PRINT",#N/A,TRUE,"NEVBASE"}</definedName>
    <definedName name="__________j3" hidden="1">{"PRINT",#N/A,TRUE,"APPA";"PRINT",#N/A,TRUE,"APS";"PRINT",#N/A,TRUE,"BHPL";"PRINT",#N/A,TRUE,"BHPL2";"PRINT",#N/A,TRUE,"CDWR";"PRINT",#N/A,TRUE,"EWEB";"PRINT",#N/A,TRUE,"LADWP";"PRINT",#N/A,TRUE,"NEVBASE"}</definedName>
    <definedName name="__________j4" hidden="1">{"PRINT",#N/A,TRUE,"APPA";"PRINT",#N/A,TRUE,"APS";"PRINT",#N/A,TRUE,"BHPL";"PRINT",#N/A,TRUE,"BHPL2";"PRINT",#N/A,TRUE,"CDWR";"PRINT",#N/A,TRUE,"EWEB";"PRINT",#N/A,TRUE,"LADWP";"PRINT",#N/A,TRUE,"NEVBASE"}</definedName>
    <definedName name="__________j5" hidden="1">{"PRINT",#N/A,TRUE,"APPA";"PRINT",#N/A,TRUE,"APS";"PRINT",#N/A,TRUE,"BHPL";"PRINT",#N/A,TRUE,"BHPL2";"PRINT",#N/A,TRUE,"CDWR";"PRINT",#N/A,TRUE,"EWEB";"PRINT",#N/A,TRUE,"LADWP";"PRINT",#N/A,TRUE,"NEVBASE"}</definedName>
    <definedName name="_________j1" hidden="1">{"PRINT",#N/A,TRUE,"APPA";"PRINT",#N/A,TRUE,"APS";"PRINT",#N/A,TRUE,"BHPL";"PRINT",#N/A,TRUE,"BHPL2";"PRINT",#N/A,TRUE,"CDWR";"PRINT",#N/A,TRUE,"EWEB";"PRINT",#N/A,TRUE,"LADWP";"PRINT",#N/A,TRUE,"NEVBASE"}</definedName>
    <definedName name="_________j2" hidden="1">{"PRINT",#N/A,TRUE,"APPA";"PRINT",#N/A,TRUE,"APS";"PRINT",#N/A,TRUE,"BHPL";"PRINT",#N/A,TRUE,"BHPL2";"PRINT",#N/A,TRUE,"CDWR";"PRINT",#N/A,TRUE,"EWEB";"PRINT",#N/A,TRUE,"LADWP";"PRINT",#N/A,TRUE,"NEVBASE"}</definedName>
    <definedName name="_________j3" hidden="1">{"PRINT",#N/A,TRUE,"APPA";"PRINT",#N/A,TRUE,"APS";"PRINT",#N/A,TRUE,"BHPL";"PRINT",#N/A,TRUE,"BHPL2";"PRINT",#N/A,TRUE,"CDWR";"PRINT",#N/A,TRUE,"EWEB";"PRINT",#N/A,TRUE,"LADWP";"PRINT",#N/A,TRUE,"NEVBASE"}</definedName>
    <definedName name="_________j4" hidden="1">{"PRINT",#N/A,TRUE,"APPA";"PRINT",#N/A,TRUE,"APS";"PRINT",#N/A,TRUE,"BHPL";"PRINT",#N/A,TRUE,"BHPL2";"PRINT",#N/A,TRUE,"CDWR";"PRINT",#N/A,TRUE,"EWEB";"PRINT",#N/A,TRUE,"LADWP";"PRINT",#N/A,TRUE,"NEVBASE"}</definedName>
    <definedName name="_________j5" hidden="1">{"PRINT",#N/A,TRUE,"APPA";"PRINT",#N/A,TRUE,"APS";"PRINT",#N/A,TRUE,"BHPL";"PRINT",#N/A,TRUE,"BHPL2";"PRINT",#N/A,TRUE,"CDWR";"PRINT",#N/A,TRUE,"EWEB";"PRINT",#N/A,TRUE,"LADWP";"PRINT",#N/A,TRUE,"NEVBASE"}</definedName>
    <definedName name="________j1" hidden="1">{"PRINT",#N/A,TRUE,"APPA";"PRINT",#N/A,TRUE,"APS";"PRINT",#N/A,TRUE,"BHPL";"PRINT",#N/A,TRUE,"BHPL2";"PRINT",#N/A,TRUE,"CDWR";"PRINT",#N/A,TRUE,"EWEB";"PRINT",#N/A,TRUE,"LADWP";"PRINT",#N/A,TRUE,"NEVBASE"}</definedName>
    <definedName name="________j2" hidden="1">{"PRINT",#N/A,TRUE,"APPA";"PRINT",#N/A,TRUE,"APS";"PRINT",#N/A,TRUE,"BHPL";"PRINT",#N/A,TRUE,"BHPL2";"PRINT",#N/A,TRUE,"CDWR";"PRINT",#N/A,TRUE,"EWEB";"PRINT",#N/A,TRUE,"LADWP";"PRINT",#N/A,TRUE,"NEVBASE"}</definedName>
    <definedName name="________j3" hidden="1">{"PRINT",#N/A,TRUE,"APPA";"PRINT",#N/A,TRUE,"APS";"PRINT",#N/A,TRUE,"BHPL";"PRINT",#N/A,TRUE,"BHPL2";"PRINT",#N/A,TRUE,"CDWR";"PRINT",#N/A,TRUE,"EWEB";"PRINT",#N/A,TRUE,"LADWP";"PRINT",#N/A,TRUE,"NEVBASE"}</definedName>
    <definedName name="________j4" hidden="1">{"PRINT",#N/A,TRUE,"APPA";"PRINT",#N/A,TRUE,"APS";"PRINT",#N/A,TRUE,"BHPL";"PRINT",#N/A,TRUE,"BHPL2";"PRINT",#N/A,TRUE,"CDWR";"PRINT",#N/A,TRUE,"EWEB";"PRINT",#N/A,TRUE,"LADWP";"PRINT",#N/A,TRUE,"NEVBASE"}</definedName>
    <definedName name="________j5" hidden="1">{"PRINT",#N/A,TRUE,"APPA";"PRINT",#N/A,TRUE,"APS";"PRINT",#N/A,TRUE,"BHPL";"PRINT",#N/A,TRUE,"BHPL2";"PRINT",#N/A,TRUE,"CDWR";"PRINT",#N/A,TRUE,"EWEB";"PRINT",#N/A,TRUE,"LADWP";"PRINT",#N/A,TRUE,"NEVBASE"}</definedName>
    <definedName name="_______j1" hidden="1">{"PRINT",#N/A,TRUE,"APPA";"PRINT",#N/A,TRUE,"APS";"PRINT",#N/A,TRUE,"BHPL";"PRINT",#N/A,TRUE,"BHPL2";"PRINT",#N/A,TRUE,"CDWR";"PRINT",#N/A,TRUE,"EWEB";"PRINT",#N/A,TRUE,"LADWP";"PRINT",#N/A,TRUE,"NEVBASE"}</definedName>
    <definedName name="_______j2" hidden="1">{"PRINT",#N/A,TRUE,"APPA";"PRINT",#N/A,TRUE,"APS";"PRINT",#N/A,TRUE,"BHPL";"PRINT",#N/A,TRUE,"BHPL2";"PRINT",#N/A,TRUE,"CDWR";"PRINT",#N/A,TRUE,"EWEB";"PRINT",#N/A,TRUE,"LADWP";"PRINT",#N/A,TRUE,"NEVBASE"}</definedName>
    <definedName name="_______j3" hidden="1">{"PRINT",#N/A,TRUE,"APPA";"PRINT",#N/A,TRUE,"APS";"PRINT",#N/A,TRUE,"BHPL";"PRINT",#N/A,TRUE,"BHPL2";"PRINT",#N/A,TRUE,"CDWR";"PRINT",#N/A,TRUE,"EWEB";"PRINT",#N/A,TRUE,"LADWP";"PRINT",#N/A,TRUE,"NEVBASE"}</definedName>
    <definedName name="_______j4" hidden="1">{"PRINT",#N/A,TRUE,"APPA";"PRINT",#N/A,TRUE,"APS";"PRINT",#N/A,TRUE,"BHPL";"PRINT",#N/A,TRUE,"BHPL2";"PRINT",#N/A,TRUE,"CDWR";"PRINT",#N/A,TRUE,"EWEB";"PRINT",#N/A,TRUE,"LADWP";"PRINT",#N/A,TRUE,"NEVBASE"}</definedName>
    <definedName name="_______j5" hidden="1">{"PRINT",#N/A,TRUE,"APPA";"PRINT",#N/A,TRUE,"APS";"PRINT",#N/A,TRUE,"BHPL";"PRINT",#N/A,TRUE,"BHPL2";"PRINT",#N/A,TRUE,"CDWR";"PRINT",#N/A,TRUE,"EWEB";"PRINT",#N/A,TRUE,"LADWP";"PRINT",#N/A,TRUE,"NEVBASE"}</definedName>
    <definedName name="______j1" hidden="1">{"PRINT",#N/A,TRUE,"APPA";"PRINT",#N/A,TRUE,"APS";"PRINT",#N/A,TRUE,"BHPL";"PRINT",#N/A,TRUE,"BHPL2";"PRINT",#N/A,TRUE,"CDWR";"PRINT",#N/A,TRUE,"EWEB";"PRINT",#N/A,TRUE,"LADWP";"PRINT",#N/A,TRUE,"NEVBASE"}</definedName>
    <definedName name="______j2" hidden="1">{"PRINT",#N/A,TRUE,"APPA";"PRINT",#N/A,TRUE,"APS";"PRINT",#N/A,TRUE,"BHPL";"PRINT",#N/A,TRUE,"BHPL2";"PRINT",#N/A,TRUE,"CDWR";"PRINT",#N/A,TRUE,"EWEB";"PRINT",#N/A,TRUE,"LADWP";"PRINT",#N/A,TRUE,"NEVBASE"}</definedName>
    <definedName name="______j3" hidden="1">{"PRINT",#N/A,TRUE,"APPA";"PRINT",#N/A,TRUE,"APS";"PRINT",#N/A,TRUE,"BHPL";"PRINT",#N/A,TRUE,"BHPL2";"PRINT",#N/A,TRUE,"CDWR";"PRINT",#N/A,TRUE,"EWEB";"PRINT",#N/A,TRUE,"LADWP";"PRINT",#N/A,TRUE,"NEVBASE"}</definedName>
    <definedName name="______j4" hidden="1">{"PRINT",#N/A,TRUE,"APPA";"PRINT",#N/A,TRUE,"APS";"PRINT",#N/A,TRUE,"BHPL";"PRINT",#N/A,TRUE,"BHPL2";"PRINT",#N/A,TRUE,"CDWR";"PRINT",#N/A,TRUE,"EWEB";"PRINT",#N/A,TRUE,"LADWP";"PRINT",#N/A,TRUE,"NEVBASE"}</definedName>
    <definedName name="______j5" hidden="1">{"PRINT",#N/A,TRUE,"APPA";"PRINT",#N/A,TRUE,"APS";"PRINT",#N/A,TRUE,"BHPL";"PRINT",#N/A,TRUE,"BHPL2";"PRINT",#N/A,TRUE,"CDWR";"PRINT",#N/A,TRUE,"EWEB";"PRINT",#N/A,TRUE,"LADWP";"PRINT",#N/A,TRUE,"NEVBASE"}</definedName>
    <definedName name="______OM1" hidden="1">{#N/A,#N/A,FALSE,"Summary";#N/A,#N/A,FALSE,"SmPlants";#N/A,#N/A,FALSE,"Utah";#N/A,#N/A,FALSE,"Idaho";#N/A,#N/A,FALSE,"Lewis River";#N/A,#N/A,FALSE,"NrthUmpq";#N/A,#N/A,FALSE,"KlamRog"}</definedName>
    <definedName name="_____j1" hidden="1">{"PRINT",#N/A,TRUE,"APPA";"PRINT",#N/A,TRUE,"APS";"PRINT",#N/A,TRUE,"BHPL";"PRINT",#N/A,TRUE,"BHPL2";"PRINT",#N/A,TRUE,"CDWR";"PRINT",#N/A,TRUE,"EWEB";"PRINT",#N/A,TRUE,"LADWP";"PRINT",#N/A,TRUE,"NEVBASE"}</definedName>
    <definedName name="_____j2" hidden="1">{"PRINT",#N/A,TRUE,"APPA";"PRINT",#N/A,TRUE,"APS";"PRINT",#N/A,TRUE,"BHPL";"PRINT",#N/A,TRUE,"BHPL2";"PRINT",#N/A,TRUE,"CDWR";"PRINT",#N/A,TRUE,"EWEB";"PRINT",#N/A,TRUE,"LADWP";"PRINT",#N/A,TRUE,"NEVBASE"}</definedName>
    <definedName name="_____j3" hidden="1">{"PRINT",#N/A,TRUE,"APPA";"PRINT",#N/A,TRUE,"APS";"PRINT",#N/A,TRUE,"BHPL";"PRINT",#N/A,TRUE,"BHPL2";"PRINT",#N/A,TRUE,"CDWR";"PRINT",#N/A,TRUE,"EWEB";"PRINT",#N/A,TRUE,"LADWP";"PRINT",#N/A,TRUE,"NEVBASE"}</definedName>
    <definedName name="_____j4" hidden="1">{"PRINT",#N/A,TRUE,"APPA";"PRINT",#N/A,TRUE,"APS";"PRINT",#N/A,TRUE,"BHPL";"PRINT",#N/A,TRUE,"BHPL2";"PRINT",#N/A,TRUE,"CDWR";"PRINT",#N/A,TRUE,"EWEB";"PRINT",#N/A,TRUE,"LADWP";"PRINT",#N/A,TRUE,"NEVBASE"}</definedName>
    <definedName name="_____j5" hidden="1">{"PRINT",#N/A,TRUE,"APPA";"PRINT",#N/A,TRUE,"APS";"PRINT",#N/A,TRUE,"BHPL";"PRINT",#N/A,TRUE,"BHPL2";"PRINT",#N/A,TRUE,"CDWR";"PRINT",#N/A,TRUE,"EWEB";"PRINT",#N/A,TRUE,"LADWP";"PRINT",#N/A,TRUE,"NEVBASE"}</definedName>
    <definedName name="_____OM1" hidden="1">{#N/A,#N/A,FALSE,"Summary";#N/A,#N/A,FALSE,"SmPlants";#N/A,#N/A,FALSE,"Utah";#N/A,#N/A,FALSE,"Idaho";#N/A,#N/A,FALSE,"Lewis River";#N/A,#N/A,FALSE,"NrthUmpq";#N/A,#N/A,FALSE,"KlamRog"}</definedName>
    <definedName name="____j1" hidden="1">{"PRINT",#N/A,TRUE,"APPA";"PRINT",#N/A,TRUE,"APS";"PRINT",#N/A,TRUE,"BHPL";"PRINT",#N/A,TRUE,"BHPL2";"PRINT",#N/A,TRUE,"CDWR";"PRINT",#N/A,TRUE,"EWEB";"PRINT",#N/A,TRUE,"LADWP";"PRINT",#N/A,TRUE,"NEVBASE"}</definedName>
    <definedName name="____j2" hidden="1">{"PRINT",#N/A,TRUE,"APPA";"PRINT",#N/A,TRUE,"APS";"PRINT",#N/A,TRUE,"BHPL";"PRINT",#N/A,TRUE,"BHPL2";"PRINT",#N/A,TRUE,"CDWR";"PRINT",#N/A,TRUE,"EWEB";"PRINT",#N/A,TRUE,"LADWP";"PRINT",#N/A,TRUE,"NEVBASE"}</definedName>
    <definedName name="____j3" hidden="1">{"PRINT",#N/A,TRUE,"APPA";"PRINT",#N/A,TRUE,"APS";"PRINT",#N/A,TRUE,"BHPL";"PRINT",#N/A,TRUE,"BHPL2";"PRINT",#N/A,TRUE,"CDWR";"PRINT",#N/A,TRUE,"EWEB";"PRINT",#N/A,TRUE,"LADWP";"PRINT",#N/A,TRUE,"NEVBASE"}</definedName>
    <definedName name="____j4" hidden="1">{"PRINT",#N/A,TRUE,"APPA";"PRINT",#N/A,TRUE,"APS";"PRINT",#N/A,TRUE,"BHPL";"PRINT",#N/A,TRUE,"BHPL2";"PRINT",#N/A,TRUE,"CDWR";"PRINT",#N/A,TRUE,"EWEB";"PRINT",#N/A,TRUE,"LADWP";"PRINT",#N/A,TRUE,"NEVBASE"}</definedName>
    <definedName name="____j5" hidden="1">{"PRINT",#N/A,TRUE,"APPA";"PRINT",#N/A,TRUE,"APS";"PRINT",#N/A,TRUE,"BHPL";"PRINT",#N/A,TRUE,"BHPL2";"PRINT",#N/A,TRUE,"CDWR";"PRINT",#N/A,TRUE,"EWEB";"PRINT",#N/A,TRUE,"LADWP";"PRINT",#N/A,TRUE,"NEVBASE"}</definedName>
    <definedName name="____OM1" hidden="1">{#N/A,#N/A,FALSE,"Summary";#N/A,#N/A,FALSE,"SmPlants";#N/A,#N/A,FALSE,"Utah";#N/A,#N/A,FALSE,"Idaho";#N/A,#N/A,FALSE,"Lewis River";#N/A,#N/A,FALSE,"NrthUmpq";#N/A,#N/A,FALSE,"KlamRog"}</definedName>
    <definedName name="___j1" hidden="1">{"PRINT",#N/A,TRUE,"APPA";"PRINT",#N/A,TRUE,"APS";"PRINT",#N/A,TRUE,"BHPL";"PRINT",#N/A,TRUE,"BHPL2";"PRINT",#N/A,TRUE,"CDWR";"PRINT",#N/A,TRUE,"EWEB";"PRINT",#N/A,TRUE,"LADWP";"PRINT",#N/A,TRUE,"NEVBASE"}</definedName>
    <definedName name="___j2" hidden="1">{"PRINT",#N/A,TRUE,"APPA";"PRINT",#N/A,TRUE,"APS";"PRINT",#N/A,TRUE,"BHPL";"PRINT",#N/A,TRUE,"BHPL2";"PRINT",#N/A,TRUE,"CDWR";"PRINT",#N/A,TRUE,"EWEB";"PRINT",#N/A,TRUE,"LADWP";"PRINT",#N/A,TRUE,"NEVBASE"}</definedName>
    <definedName name="___j3" hidden="1">{"PRINT",#N/A,TRUE,"APPA";"PRINT",#N/A,TRUE,"APS";"PRINT",#N/A,TRUE,"BHPL";"PRINT",#N/A,TRUE,"BHPL2";"PRINT",#N/A,TRUE,"CDWR";"PRINT",#N/A,TRUE,"EWEB";"PRINT",#N/A,TRUE,"LADWP";"PRINT",#N/A,TRUE,"NEVBASE"}</definedName>
    <definedName name="___j4" hidden="1">{"PRINT",#N/A,TRUE,"APPA";"PRINT",#N/A,TRUE,"APS";"PRINT",#N/A,TRUE,"BHPL";"PRINT",#N/A,TRUE,"BHPL2";"PRINT",#N/A,TRUE,"CDWR";"PRINT",#N/A,TRUE,"EWEB";"PRINT",#N/A,TRUE,"LADWP";"PRINT",#N/A,TRUE,"NEVBASE"}</definedName>
    <definedName name="___j5" hidden="1">{"PRINT",#N/A,TRUE,"APPA";"PRINT",#N/A,TRUE,"APS";"PRINT",#N/A,TRUE,"BHPL";"PRINT",#N/A,TRUE,"BHPL2";"PRINT",#N/A,TRUE,"CDWR";"PRINT",#N/A,TRUE,"EWEB";"PRINT",#N/A,TRUE,"LADWP";"PRINT",#N/A,TRUE,"NEVBASE"}</definedName>
    <definedName name="___OM1" hidden="1">{#N/A,#N/A,FALSE,"Summary";#N/A,#N/A,FALSE,"SmPlants";#N/A,#N/A,FALSE,"Utah";#N/A,#N/A,FALSE,"Idaho";#N/A,#N/A,FALSE,"Lewis River";#N/A,#N/A,FALSE,"NrthUmpq";#N/A,#N/A,FALSE,"KlamRog"}</definedName>
    <definedName name="__123Graph_A" hidden="1">[1]Inputs!#REF!</definedName>
    <definedName name="__123Graph_ACEDREVGR" hidden="1">'[2]Revenue-monthly'!#REF!</definedName>
    <definedName name="__123Graph_B" hidden="1">[1]Inputs!#REF!</definedName>
    <definedName name="__123Graph_BCEDREVGR" hidden="1">'[2]Revenue-monthly'!#REF!</definedName>
    <definedName name="__123Graph_D" hidden="1">[1]Inputs!#REF!</definedName>
    <definedName name="__123Graph_E" hidden="1">'[2]Revenue-monthly'!#REF!</definedName>
    <definedName name="__123Graph_F" hidden="1">'[2]Revenue-monthly'!#REF!</definedName>
    <definedName name="__123Graph_X" hidden="1">'[2]Revenue-monthly'!$A$12:$A$23</definedName>
    <definedName name="__123Graph_XCEDREVGR" hidden="1">'[2]Revenue-monthly'!$A$12:$A$23</definedName>
    <definedName name="__j1" hidden="1">{"PRINT",#N/A,TRUE,"APPA";"PRINT",#N/A,TRUE,"APS";"PRINT",#N/A,TRUE,"BHPL";"PRINT",#N/A,TRUE,"BHPL2";"PRINT",#N/A,TRUE,"CDWR";"PRINT",#N/A,TRUE,"EWEB";"PRINT",#N/A,TRUE,"LADWP";"PRINT",#N/A,TRUE,"NEVBASE"}</definedName>
    <definedName name="__j2" hidden="1">{"PRINT",#N/A,TRUE,"APPA";"PRINT",#N/A,TRUE,"APS";"PRINT",#N/A,TRUE,"BHPL";"PRINT",#N/A,TRUE,"BHPL2";"PRINT",#N/A,TRUE,"CDWR";"PRINT",#N/A,TRUE,"EWEB";"PRINT",#N/A,TRUE,"LADWP";"PRINT",#N/A,TRUE,"NEVBASE"}</definedName>
    <definedName name="__j3" hidden="1">{"PRINT",#N/A,TRUE,"APPA";"PRINT",#N/A,TRUE,"APS";"PRINT",#N/A,TRUE,"BHPL";"PRINT",#N/A,TRUE,"BHPL2";"PRINT",#N/A,TRUE,"CDWR";"PRINT",#N/A,TRUE,"EWEB";"PRINT",#N/A,TRUE,"LADWP";"PRINT",#N/A,TRUE,"NEVBASE"}</definedName>
    <definedName name="__j4" hidden="1">{"PRINT",#N/A,TRUE,"APPA";"PRINT",#N/A,TRUE,"APS";"PRINT",#N/A,TRUE,"BHPL";"PRINT",#N/A,TRUE,"BHPL2";"PRINT",#N/A,TRUE,"CDWR";"PRINT",#N/A,TRUE,"EWEB";"PRINT",#N/A,TRUE,"LADWP";"PRINT",#N/A,TRUE,"NEVBASE"}</definedName>
    <definedName name="__j5" hidden="1">{"PRINT",#N/A,TRUE,"APPA";"PRINT",#N/A,TRUE,"APS";"PRINT",#N/A,TRUE,"BHPL";"PRINT",#N/A,TRUE,"BHPL2";"PRINT",#N/A,TRUE,"CDWR";"PRINT",#N/A,TRUE,"EWEB";"PRINT",#N/A,TRUE,"LADWP";"PRINT",#N/A,TRUE,"NEVBASE"}</definedName>
    <definedName name="__OM1" hidden="1">{#N/A,#N/A,FALSE,"Summary";#N/A,#N/A,FALSE,"SmPlants";#N/A,#N/A,FALSE,"Utah";#N/A,#N/A,FALSE,"Idaho";#N/A,#N/A,FALSE,"Lewis River";#N/A,#N/A,FALSE,"NrthUmpq";#N/A,#N/A,FALSE,"KlamRog"}</definedName>
    <definedName name="_1__123Graph_ACHART_17" hidden="1">'[3]10'!#REF!</definedName>
    <definedName name="_1__123Graph_ACONTRACT_BY_B_U" hidden="1">'[4]QRE Charts'!$D$275:$Q$275</definedName>
    <definedName name="_10__123Graph_BQRE_S_BY_TYPE" hidden="1">'[4]QRE''s'!$D$100:$R$100</definedName>
    <definedName name="_11__123Graph_BSENS_COMPARISON" hidden="1">'[4]QRE Charts'!$E$366:$O$366</definedName>
    <definedName name="_12__123Graph_BSUPPLIES_BY_B_U" hidden="1">'[4]QRE Charts'!$D$250:$Q$250</definedName>
    <definedName name="_13__123Graph_BTAX_CREDIT" hidden="1">'[4]QRE Charts'!$E$332:$E$342</definedName>
    <definedName name="_14__123Graph_BWAGES_BY_B_U" hidden="1">'[4]QRE Charts'!$D$224:$R$224</definedName>
    <definedName name="_15__123Graph_CCONTRACT_BY_B_U" hidden="1">'[4]QRE Charts'!$D$277:$Q$277</definedName>
    <definedName name="_16__123Graph_CQRE_S_BY_CO." hidden="1">'[4]QRE Charts'!$D$303:$R$303</definedName>
    <definedName name="_17__123Graph_CQRE_S_BY_TYPE" hidden="1">'[4]QRE''s'!$D$101:$R$101</definedName>
    <definedName name="_18__123Graph_CSENS_COMPARISON" hidden="1">'[4]QRE Charts'!$E$367:$O$367</definedName>
    <definedName name="_19__123Graph_CSUPPLIES_BY_B_U" hidden="1">'[4]QRE Charts'!$D$251:$Q$251</definedName>
    <definedName name="_2__123Graph_AQRE_S_BY_CO." hidden="1">'[4]QRE Charts'!$D$301:$R$301</definedName>
    <definedName name="_20__123Graph_CWAGES_BY_B_U" hidden="1">'[4]QRE Charts'!$D$225:$R$225</definedName>
    <definedName name="_21__123Graph_DCONTRACT_BY_B_U" hidden="1">'[4]QRE Charts'!$D$278:$Q$278</definedName>
    <definedName name="_22__123Graph_DQRE_S_BY_CO." hidden="1">'[4]QRE Charts'!$D$304:$R$304</definedName>
    <definedName name="_23__123Graph_DSUPPLIES_BY_B_U" hidden="1">'[4]QRE Charts'!$D$252:$Q$252</definedName>
    <definedName name="_24__123Graph_DWAGES_BY_B_U" hidden="1">'[4]QRE Charts'!$D$226:$R$226</definedName>
    <definedName name="_25__123Graph_ECONTRACT_BY_B_U" hidden="1">'[4]QRE Charts'!$D$279:$Q$279</definedName>
    <definedName name="_26__123Graph_EQRE_S_BY_CO." hidden="1">'[4]QRE Charts'!$D$305:$R$305</definedName>
    <definedName name="_27__123Graph_ESUPPLIES_BY_B_U" hidden="1">'[4]QRE Charts'!$D$253:$Q$253</definedName>
    <definedName name="_28__123Graph_EWAGES_BY_B_U" hidden="1">'[4]QRE Charts'!$D$227:$R$227</definedName>
    <definedName name="_29__123Graph_FCONTRACT_BY_B_U" hidden="1">'[4]QRE Charts'!$D$280:$Q$280</definedName>
    <definedName name="_3__123Graph_AQRE_S_BY_TYPE" hidden="1">'[4]QRE''s'!$D$99:$R$99</definedName>
    <definedName name="_30__123Graph_FQRE_S_BY_CO." hidden="1">'[4]QRE Charts'!$D$306:$R$306</definedName>
    <definedName name="_31__123Graph_FSUPPLIES_BY_B_U" hidden="1">'[4]QRE Charts'!$D$254:$Q$254</definedName>
    <definedName name="_32__123Graph_FWAGES_BY_B_U" hidden="1">'[4]QRE Charts'!$D$228:$R$228</definedName>
    <definedName name="_33__123Graph_XCONTRACT_BY_B_U" hidden="1">'[4]QRE Charts'!$D$222:$R$222</definedName>
    <definedName name="_34__123Graph_XQRE_S_BY_CO." hidden="1">'[4]QRE Charts'!$D$222:$R$222</definedName>
    <definedName name="_35__123Graph_XQRE_S_BY_TYPE" hidden="1">'[4]QRE Charts'!$D$222:$R$222</definedName>
    <definedName name="_36__123Graph_XSUPPLIES_BY_B_U" hidden="1">'[4]QRE Charts'!$D$222:$R$222</definedName>
    <definedName name="_37__123Graph_XTAX_CREDIT" hidden="1">'[4]QRE Charts'!$C$332:$C$342</definedName>
    <definedName name="_4__123Graph_ASENS_COMPARISON" hidden="1">'[4]QRE Charts'!$E$365:$O$365</definedName>
    <definedName name="_5__123Graph_ASUPPLIES_BY_B_U" hidden="1">'[4]QRE Charts'!$D$249:$Q$249</definedName>
    <definedName name="_6__123Graph_ATAX_CREDIT" hidden="1">'[4]QRE Charts'!$D$332:$D$342</definedName>
    <definedName name="_7__123Graph_AWAGES_BY_B_U" hidden="1">'[4]QRE Charts'!$D$223:$R$223</definedName>
    <definedName name="_8__123Graph_BCONTRACT_BY_B_U" hidden="1">'[4]QRE Charts'!$D$276:$Q$276</definedName>
    <definedName name="_9__123Graph_BQRE_S_BY_CO." hidden="1">'[4]QRE Charts'!$D$302:$R$302</definedName>
    <definedName name="_Fill" hidden="1">#REF!</definedName>
    <definedName name="_xlnm._FilterDatabase" hidden="1">'[5]3 - 2004 Budg Recap'!$A$5:$K$16</definedName>
    <definedName name="_j1" hidden="1">{"PRINT",#N/A,TRUE,"APPA";"PRINT",#N/A,TRUE,"APS";"PRINT",#N/A,TRUE,"BHPL";"PRINT",#N/A,TRUE,"BHPL2";"PRINT",#N/A,TRUE,"CDWR";"PRINT",#N/A,TRUE,"EWEB";"PRINT",#N/A,TRUE,"LADWP";"PRINT",#N/A,TRUE,"NEVBASE"}</definedName>
    <definedName name="_j2" hidden="1">{"PRINT",#N/A,TRUE,"APPA";"PRINT",#N/A,TRUE,"APS";"PRINT",#N/A,TRUE,"BHPL";"PRINT",#N/A,TRUE,"BHPL2";"PRINT",#N/A,TRUE,"CDWR";"PRINT",#N/A,TRUE,"EWEB";"PRINT",#N/A,TRUE,"LADWP";"PRINT",#N/A,TRUE,"NEVBASE"}</definedName>
    <definedName name="_j3" hidden="1">{"PRINT",#N/A,TRUE,"APPA";"PRINT",#N/A,TRUE,"APS";"PRINT",#N/A,TRUE,"BHPL";"PRINT",#N/A,TRUE,"BHPL2";"PRINT",#N/A,TRUE,"CDWR";"PRINT",#N/A,TRUE,"EWEB";"PRINT",#N/A,TRUE,"LADWP";"PRINT",#N/A,TRUE,"NEVBASE"}</definedName>
    <definedName name="_j4" hidden="1">{"PRINT",#N/A,TRUE,"APPA";"PRINT",#N/A,TRUE,"APS";"PRINT",#N/A,TRUE,"BHPL";"PRINT",#N/A,TRUE,"BHPL2";"PRINT",#N/A,TRUE,"CDWR";"PRINT",#N/A,TRUE,"EWEB";"PRINT",#N/A,TRUE,"LADWP";"PRINT",#N/A,TRUE,"NEVBASE"}</definedName>
    <definedName name="_j5" hidden="1">{"PRINT",#N/A,TRUE,"APPA";"PRINT",#N/A,TRUE,"APS";"PRINT",#N/A,TRUE,"BHPL";"PRINT",#N/A,TRUE,"BHPL2";"PRINT",#N/A,TRUE,"CDWR";"PRINT",#N/A,TRUE,"EWEB";"PRINT",#N/A,TRUE,"LADWP";"PRINT",#N/A,TRUE,"NEVBASE"}</definedName>
    <definedName name="_Key1" hidden="1">#REF!</definedName>
    <definedName name="_Key2" hidden="1">#REF!</definedName>
    <definedName name="_nofill" hidden="1">[6]A!#REF!</definedName>
    <definedName name="_OM1" hidden="1">{#N/A,#N/A,FALSE,"Summary";#N/A,#N/A,FALSE,"SmPlants";#N/A,#N/A,FALSE,"Utah";#N/A,#N/A,FALSE,"Idaho";#N/A,#N/A,FALSE,"Lewis River";#N/A,#N/A,FALSE,"NrthUmpq";#N/A,#N/A,FALSE,"KlamRog"}</definedName>
    <definedName name="_Order1" hidden="1">255</definedName>
    <definedName name="_Order2" hidden="1">255</definedName>
    <definedName name="_Sort" hidden="1">#REF!</definedName>
    <definedName name="_www1" hidden="1">{#N/A,#N/A,FALSE,"schA"}</definedName>
    <definedName name="a" hidden="1">{#N/A,#N/A,FALSE,"Bgt";#N/A,#N/A,FALSE,"Act";#N/A,#N/A,FALSE,"Chrt Data";#N/A,#N/A,FALSE,"Bus Result";#N/A,#N/A,FALSE,"Main Charts";#N/A,#N/A,FALSE,"P&amp;L Ttl";#N/A,#N/A,FALSE,"P&amp;L C_Ttl";#N/A,#N/A,FALSE,"P&amp;L C_Oct";#N/A,#N/A,FALSE,"P&amp;L C_Sep";#N/A,#N/A,FALSE,"1996";#N/A,#N/A,FALSE,"Data"}</definedName>
    <definedName name="Access_Button1" hidden="1">"Headcount_Workbook_Schedules_List"</definedName>
    <definedName name="AccessDatabase" hidden="1">"P:\HR\SharonPlummer\Headcount Workbook.mdb"</definedName>
    <definedName name="adf" hidden="1">{#N/A,#N/A,FALSE,"Summary";#N/A,#N/A,FALSE,"SmPlants";#N/A,#N/A,FALSE,"Utah";#N/A,#N/A,FALSE,"Idaho";#N/A,#N/A,FALSE,"Lewis River";#N/A,#N/A,FALSE,"NrthUmpq";#N/A,#N/A,FALSE,"KlamRog"}</definedName>
    <definedName name="AS2DocOpenMode" hidden="1">"AS2DocumentEdit"</definedName>
    <definedName name="asa" hidden="1">{"Factors Pages 1-2",#N/A,FALSE,"Factors";"Factors Page 3",#N/A,FALSE,"Factors";"Factors Page 4",#N/A,FALSE,"Factors";"Factors Page 5",#N/A,FALSE,"Factors";"Factors Pages 8-27",#N/A,FALSE,"Factors"}</definedName>
    <definedName name="asdf" hidden="1">{#N/A,#N/A,FALSE,"Bgt";#N/A,#N/A,FALSE,"Act";#N/A,#N/A,FALSE,"Chrt Data";#N/A,#N/A,FALSE,"Bus Result";#N/A,#N/A,FALSE,"Main Charts";#N/A,#N/A,FALSE,"P&amp;L Ttl";#N/A,#N/A,FALSE,"P&amp;L C_Ttl";#N/A,#N/A,FALSE,"P&amp;L C_Oct";#N/A,#N/A,FALSE,"P&amp;L C_Sep";#N/A,#N/A,FALSE,"1996";#N/A,#N/A,FALSE,"Data"}</definedName>
    <definedName name="b" hidden="1">{#N/A,#N/A,FALSE,"Actual";#N/A,#N/A,FALSE,"Normalized";#N/A,#N/A,FALSE,"Electric Actual";#N/A,#N/A,FALSE,"Electric Normalized"}</definedName>
    <definedName name="Camas" hidden="1">{#N/A,#N/A,FALSE,"Summary";#N/A,#N/A,FALSE,"SmPlants";#N/A,#N/A,FALSE,"Utah";#N/A,#N/A,FALSE,"Idaho";#N/A,#N/A,FALSE,"Lewis River";#N/A,#N/A,FALSE,"NrthUmpq";#N/A,#N/A,FALSE,"KlamRog"}</definedName>
    <definedName name="cgf" hidden="1">{"PRINT",#N/A,TRUE,"APPA";"PRINT",#N/A,TRUE,"APS";"PRINT",#N/A,TRUE,"BHPL";"PRINT",#N/A,TRUE,"BHPL2";"PRINT",#N/A,TRUE,"CDWR";"PRINT",#N/A,TRUE,"EWEB";"PRINT",#N/A,TRUE,"LADWP";"PRINT",#N/A,TRUE,"NEVBASE"}</definedName>
    <definedName name="cogs" hidden="1">{#N/A,#N/A,FALSE,"NI Sum";#N/A,#N/A,FALSE,"EBITDA";#N/A,#N/A,FALSE,"Cap Ex";#N/A,#N/A,FALSE,"Op CFLO Sum";#N/A,#N/A,FALSE,"NI MEC";#N/A,#N/A,FALSE,"EBITDA MEC";#N/A,#N/A,FALSE,"Cap Ex MEC";#N/A,#N/A,FALSE,"Op CFLO MEC Sum";#N/A,#N/A,FALSE,"NI CE";#N/A,#N/A,FALSE,"EBITDA CE";#N/A,#N/A,FALSE,"Cap Ex CE";#N/A,#N/A,FALSE,"Op CFLO CE"}</definedName>
    <definedName name="combined1" hidden="1">{"YTD-Total",#N/A,TRUE,"Provision";"YTD-Utility",#N/A,TRUE,"Prov Utility";"YTD-NonUtility",#N/A,TRUE,"Prov NonUtility"}</definedName>
    <definedName name="combined1stub" hidden="1">{"YTD-Total",#N/A,TRUE,"Provision";"YTD-Utility",#N/A,TRUE,"Prov Utility";"YTD-NonUtility",#N/A,TRUE,"Prov NonUtility"}</definedName>
    <definedName name="d" hidden="1">{#N/A,#N/A,FALSE,"Bgt";#N/A,#N/A,FALSE,"Act";#N/A,#N/A,FALSE,"Chrt Data";#N/A,#N/A,FALSE,"Bus Result";#N/A,#N/A,FALSE,"Main Charts";#N/A,#N/A,FALSE,"P&amp;L Ttl";#N/A,#N/A,FALSE,"P&amp;L C_Ttl";#N/A,#N/A,FALSE,"P&amp;L C_Oct";#N/A,#N/A,FALSE,"P&amp;L C_Sep";#N/A,#N/A,FALSE,"1996";#N/A,#N/A,FALSE,"Data"}</definedName>
    <definedName name="dana" hidden="1">{#N/A,#N/A,FALSE,"Summary EPS";#N/A,#N/A,FALSE,"1st Qtr Electric";#N/A,#N/A,FALSE,"1st Qtr Australia";#N/A,#N/A,FALSE,"1st Qtr Telecom";#N/A,#N/A,FALSE,"1st QTR Other"}</definedName>
    <definedName name="dana1" hidden="1">{#N/A,#N/A,FALSE,"Summary 1";#N/A,#N/A,FALSE,"Domestic";#N/A,#N/A,FALSE,"Australia";#N/A,#N/A,FALSE,"Other"}</definedName>
    <definedName name="dd" hidden="1">#REF!</definedName>
    <definedName name="dfd" hidden="1">{#N/A,#N/A,FALSE,"CHECKREQ"}</definedName>
    <definedName name="dfdfdfd" hidden="1">{#N/A,#N/A,FALSE,"CHECKREQ"}</definedName>
    <definedName name="DUDE" hidden="1">#REF!</definedName>
    <definedName name="e" hidden="1">{#N/A,#N/A,FALSE,"Loans";#N/A,#N/A,FALSE,"Program Costs";#N/A,#N/A,FALSE,"Measures";#N/A,#N/A,FALSE,"Net Lost Rev";#N/A,#N/A,FALSE,"Incentive"}</definedName>
    <definedName name="energy" hidden="1">{#N/A,#N/A,FALSE,"Bgt";#N/A,#N/A,FALSE,"Act";#N/A,#N/A,FALSE,"Chrt Data";#N/A,#N/A,FALSE,"Bus Result";#N/A,#N/A,FALSE,"Main Charts";#N/A,#N/A,FALSE,"P&amp;L Ttl";#N/A,#N/A,FALSE,"P&amp;L C_Ttl";#N/A,#N/A,FALSE,"P&amp;L C_Oct";#N/A,#N/A,FALSE,"P&amp;L C_Sep";#N/A,#N/A,FALSE,"1996";#N/A,#N/A,FALSE,"Data"}</definedName>
    <definedName name="Energy1" hidden="1">{#N/A,#N/A,FALSE,"Bgt";#N/A,#N/A,FALSE,"Act";#N/A,#N/A,FALSE,"Chrt Data";#N/A,#N/A,FALSE,"Bus Result";#N/A,#N/A,FALSE,"Main Charts";#N/A,#N/A,FALSE,"P&amp;L Ttl";#N/A,#N/A,FALSE,"P&amp;L C_Ttl";#N/A,#N/A,FALSE,"P&amp;L C_Oct";#N/A,#N/A,FALSE,"P&amp;L C_Sep";#N/A,#N/A,FALSE,"1996";#N/A,#N/A,FALSE,"Data"}</definedName>
    <definedName name="energystub" hidden="1">{#N/A,#N/A,FALSE,"Bgt";#N/A,#N/A,FALSE,"Act";#N/A,#N/A,FALSE,"Chrt Data";#N/A,#N/A,FALSE,"Bus Result";#N/A,#N/A,FALSE,"Main Charts";#N/A,#N/A,FALSE,"P&amp;L Ttl";#N/A,#N/A,FALSE,"P&amp;L C_Ttl";#N/A,#N/A,FALSE,"P&amp;L C_Oct";#N/A,#N/A,FALSE,"P&amp;L C_Sep";#N/A,#N/A,FALSE,"1996";#N/A,#N/A,FALSE,"Data"}</definedName>
    <definedName name="enrgy" hidden="1">{#N/A,#N/A,FALSE,"Bgt";#N/A,#N/A,FALSE,"Act";#N/A,#N/A,FALSE,"Chrt Data";#N/A,#N/A,FALSE,"Bus Result";#N/A,#N/A,FALSE,"Main Charts";#N/A,#N/A,FALSE,"P&amp;L Ttl";#N/A,#N/A,FALSE,"P&amp;L C_Ttl";#N/A,#N/A,FALSE,"P&amp;L C_Oct";#N/A,#N/A,FALSE,"P&amp;L C_Sep";#N/A,#N/A,FALSE,"1996";#N/A,#N/A,FALSE,"Data"}</definedName>
    <definedName name="enrgystub" hidden="1">{#N/A,#N/A,FALSE,"Bgt";#N/A,#N/A,FALSE,"Act";#N/A,#N/A,FALSE,"Chrt Data";#N/A,#N/A,FALSE,"Bus Result";#N/A,#N/A,FALSE,"Main Charts";#N/A,#N/A,FALSE,"P&amp;L Ttl";#N/A,#N/A,FALSE,"P&amp;L C_Ttl";#N/A,#N/A,FALSE,"P&amp;L C_Oct";#N/A,#N/A,FALSE,"P&amp;L C_Sep";#N/A,#N/A,FALSE,"1996";#N/A,#N/A,FALSE,"Data"}</definedName>
    <definedName name="extra2" hidden="1">{#N/A,#N/A,FALSE,"Loans";#N/A,#N/A,FALSE,"Program Costs";#N/A,#N/A,FALSE,"Measures";#N/A,#N/A,FALSE,"Net Lost Rev";#N/A,#N/A,FALSE,"Incentive"}</definedName>
    <definedName name="extra3" hidden="1">{#N/A,#N/A,FALSE,"Loans";#N/A,#N/A,FALSE,"Program Costs";#N/A,#N/A,FALSE,"Measures";#N/A,#N/A,FALSE,"Net Lost Rev";#N/A,#N/A,FALSE,"Incentive"}</definedName>
    <definedName name="extra4" hidden="1">{#N/A,#N/A,FALSE,"Loans";#N/A,#N/A,FALSE,"Program Costs";#N/A,#N/A,FALSE,"Measures";#N/A,#N/A,FALSE,"Net Lost Rev";#N/A,#N/A,FALSE,"Incentive"}</definedName>
    <definedName name="extra5" hidden="1">{#N/A,#N/A,FALSE,"Loans";#N/A,#N/A,FALSE,"Program Costs";#N/A,#N/A,FALSE,"Measures";#N/A,#N/A,FALSE,"Net Lost Rev";#N/A,#N/A,FALSE,"Incentive"}</definedName>
    <definedName name="f" hidden="1">{#N/A,#N/A,FALSE,"CHECKREQ"}</definedName>
    <definedName name="fdf" hidden="1">{#N/A,#N/A,FALSE,"CHECKREQ"}</definedName>
    <definedName name="foo" hidden="1">{#N/A,#N/A,FALSE,"Bgt";#N/A,#N/A,FALSE,"Act";#N/A,#N/A,FALSE,"Chrt Data";#N/A,#N/A,FALSE,"Bus Result";#N/A,#N/A,FALSE,"Main Charts";#N/A,#N/A,FALSE,"P&amp;L Ttl";#N/A,#N/A,FALSE,"P&amp;L C_Ttl";#N/A,#N/A,FALSE,"P&amp;L C_Oct";#N/A,#N/A,FALSE,"P&amp;L C_Sep";#N/A,#N/A,FALSE,"1996";#N/A,#N/A,FALSE,"Data"}</definedName>
    <definedName name="foostub" hidden="1">{#N/A,#N/A,FALSE,"Bgt";#N/A,#N/A,FALSE,"Act";#N/A,#N/A,FALSE,"Chrt Data";#N/A,#N/A,FALSE,"Bus Result";#N/A,#N/A,FALSE,"Main Charts";#N/A,#N/A,FALSE,"P&amp;L Ttl";#N/A,#N/A,FALSE,"P&amp;L C_Ttl";#N/A,#N/A,FALSE,"P&amp;L C_Oct";#N/A,#N/A,FALSE,"P&amp;L C_Sep";#N/A,#N/A,FALSE,"1996";#N/A,#N/A,FALSE,"Data"}</definedName>
    <definedName name="friend" hidden="1">{"PRINT",#N/A,TRUE,"APPA";"PRINT",#N/A,TRUE,"APS";"PRINT",#N/A,TRUE,"BHPL";"PRINT",#N/A,TRUE,"BHPL2";"PRINT",#N/A,TRUE,"CDWR";"PRINT",#N/A,TRUE,"EWEB";"PRINT",#N/A,TRUE,"LADWP";"PRINT",#N/A,TRUE,"NEVBASE"}</definedName>
    <definedName name="g" hidden="1">{#N/A,#N/A,FALSE,"Summary EPS";#N/A,#N/A,FALSE,"1st Qtr Electric";#N/A,#N/A,FALSE,"1st Qtr Australia";#N/A,#N/A,FALSE,"1st Qtr Telecom";#N/A,#N/A,FALSE,"1st QTR Other"}</definedName>
    <definedName name="h" hidden="1">{#N/A,#N/A,FALSE,"Summary 1";#N/A,#N/A,FALSE,"Domestic";#N/A,#N/A,FALSE,"Australia";#N/A,#N/A,FALSE,"Other"}</definedName>
    <definedName name="HROptim" hidden="1">{#N/A,#N/A,FALSE,"Summary";#N/A,#N/A,FALSE,"SmPlants";#N/A,#N/A,FALSE,"Utah";#N/A,#N/A,FALSE,"Idaho";#N/A,#N/A,FALSE,"Lewis River";#N/A,#N/A,FALSE,"NrthUmpq";#N/A,#N/A,FALSE,"KlamRog"}</definedName>
    <definedName name="inventory" hidden="1">{#N/A,#N/A,FALSE,"Summary";#N/A,#N/A,FALSE,"SmPlants";#N/A,#N/A,FALSE,"Utah";#N/A,#N/A,FALSE,"Idaho";#N/A,#N/A,FALSE,"Lewis River";#N/A,#N/A,FALSE,"NrthUmpq";#N/A,#N/A,FALSE,"KlamRog"}</definedName>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41088.2720949074</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IRPUpdate2" hidden="1">{#N/A,#N/A,FALSE,"Bgt";#N/A,#N/A,FALSE,"Act";#N/A,#N/A,FALSE,"Chrt Data";#N/A,#N/A,FALSE,"Bus Result";#N/A,#N/A,FALSE,"Main Charts";#N/A,#N/A,FALSE,"P&amp;L Ttl";#N/A,#N/A,FALSE,"P&amp;L C_Ttl";#N/A,#N/A,FALSE,"P&amp;L C_Oct";#N/A,#N/A,FALSE,"P&amp;L C_Sep";#N/A,#N/A,FALSE,"1996";#N/A,#N/A,FALSE,"Data"}</definedName>
    <definedName name="J" hidden="1">#REF!</definedName>
    <definedName name="Jane" hidden="1">{#N/A,#N/A,FALSE,"Expenditures";#N/A,#N/A,FALSE,"Property Placed In-Service";#N/A,#N/A,FALSE,"Removals";#N/A,#N/A,FALSE,"Retirements";#N/A,#N/A,FALSE,"CWIP Balances";#N/A,#N/A,FALSE,"CWIP_Expend_Ratios";#N/A,#N/A,FALSE,"CWIP_Yr_End"}</definedName>
    <definedName name="junk" hidden="1">{"PRINT",#N/A,TRUE,"APPA";"PRINT",#N/A,TRUE,"APS";"PRINT",#N/A,TRUE,"BHPL";"PRINT",#N/A,TRUE,"BHPL2";"PRINT",#N/A,TRUE,"CDWR";"PRINT",#N/A,TRUE,"EWEB";"PRINT",#N/A,TRUE,"LADWP";"PRINT",#N/A,TRUE,"NEVBASE"}</definedName>
    <definedName name="junk1" hidden="1">{"PRINT",#N/A,TRUE,"APPA";"PRINT",#N/A,TRUE,"APS";"PRINT",#N/A,TRUE,"BHPL";"PRINT",#N/A,TRUE,"BHPL2";"PRINT",#N/A,TRUE,"CDWR";"PRINT",#N/A,TRUE,"EWEB";"PRINT",#N/A,TRUE,"LADWP";"PRINT",#N/A,TRUE,"NEVBASE"}</definedName>
    <definedName name="junk2" hidden="1">{"PRINT",#N/A,TRUE,"APPA";"PRINT",#N/A,TRUE,"APS";"PRINT",#N/A,TRUE,"BHPL";"PRINT",#N/A,TRUE,"BHPL2";"PRINT",#N/A,TRUE,"CDWR";"PRINT",#N/A,TRUE,"EWEB";"PRINT",#N/A,TRUE,"LADWP";"PRINT",#N/A,TRUE,"NEVBASE"}</definedName>
    <definedName name="junk3" hidden="1">{"PRINT",#N/A,TRUE,"APPA";"PRINT",#N/A,TRUE,"APS";"PRINT",#N/A,TRUE,"BHPL";"PRINT",#N/A,TRUE,"BHPL2";"PRINT",#N/A,TRUE,"CDWR";"PRINT",#N/A,TRUE,"EWEB";"PRINT",#N/A,TRUE,"LADWP";"PRINT",#N/A,TRUE,"NEVBASE"}</definedName>
    <definedName name="junk4" hidden="1">{"PRINT",#N/A,TRUE,"APPA";"PRINT",#N/A,TRUE,"APS";"PRINT",#N/A,TRUE,"BHPL";"PRINT",#N/A,TRUE,"BHPL2";"PRINT",#N/A,TRUE,"CDWR";"PRINT",#N/A,TRUE,"EWEB";"PRINT",#N/A,TRUE,"LADWP";"PRINT",#N/A,TRUE,"NEVBASE"}</definedName>
    <definedName name="junk5" hidden="1">{"PRINT",#N/A,TRUE,"APPA";"PRINT",#N/A,TRUE,"APS";"PRINT",#N/A,TRUE,"BHPL";"PRINT",#N/A,TRUE,"BHPL2";"PRINT",#N/A,TRUE,"CDWR";"PRINT",#N/A,TRUE,"EWEB";"PRINT",#N/A,TRUE,"LADWP";"PRINT",#N/A,TRUE,"NEVBASE"}</definedName>
    <definedName name="Keep" hidden="1">{"PRINT",#N/A,TRUE,"APPA";"PRINT",#N/A,TRUE,"APS";"PRINT",#N/A,TRUE,"BHPL";"PRINT",#N/A,TRUE,"BHPL2";"PRINT",#N/A,TRUE,"CDWR";"PRINT",#N/A,TRUE,"EWEB";"PRINT",#N/A,TRUE,"LADWP";"PRINT",#N/A,TRUE,"NEVBASE"}</definedName>
    <definedName name="keep2" hidden="1">{"PRINT",#N/A,TRUE,"APPA";"PRINT",#N/A,TRUE,"APS";"PRINT",#N/A,TRUE,"BHPL";"PRINT",#N/A,TRUE,"BHPL2";"PRINT",#N/A,TRUE,"CDWR";"PRINT",#N/A,TRUE,"EWEB";"PRINT",#N/A,TRUE,"LADWP";"PRINT",#N/A,TRUE,"NEVBASE"}</definedName>
    <definedName name="limcount" hidden="1">1</definedName>
    <definedName name="ListOffset" hidden="1">1</definedName>
    <definedName name="Master" hidden="1">{#N/A,#N/A,FALSE,"Actual";#N/A,#N/A,FALSE,"Normalized";#N/A,#N/A,FALSE,"Electric Actual";#N/A,#N/A,FALSE,"Electric Normalized"}</definedName>
    <definedName name="Masterstub" hidden="1">{#N/A,#N/A,FALSE,"Actual";#N/A,#N/A,FALSE,"Normalized";#N/A,#N/A,FALSE,"Electric Actual";#N/A,#N/A,FALSE,"Electric Normalized"}</definedName>
    <definedName name="Miller" hidden="1">{#N/A,#N/A,FALSE,"Expenditures";#N/A,#N/A,FALSE,"Property Placed In-Service";#N/A,#N/A,FALSE,"CWIP Balances"}</definedName>
    <definedName name="mmm" hidden="1">{"PRINT",#N/A,TRUE,"APPA";"PRINT",#N/A,TRUE,"APS";"PRINT",#N/A,TRUE,"BHPL";"PRINT",#N/A,TRUE,"BHPL2";"PRINT",#N/A,TRUE,"CDWR";"PRINT",#N/A,TRUE,"EWEB";"PRINT",#N/A,TRUE,"LADWP";"PRINT",#N/A,TRUE,"NEVBASE"}</definedName>
    <definedName name="n" hidden="1">[6]A!#REF!</definedName>
    <definedName name="new" hidden="1">{#N/A,#N/A,TRUE,"Section6";#N/A,#N/A,TRUE,"OHcycles";#N/A,#N/A,TRUE,"OHtiming";#N/A,#N/A,TRUE,"OHcosts";#N/A,#N/A,TRUE,"GTdegradation";#N/A,#N/A,TRUE,"GTperformance";#N/A,#N/A,TRUE,"GraphEquip"}</definedName>
    <definedName name="newcogs" hidden="1">{#N/A,#N/A,FALSE,"NI Sum";#N/A,#N/A,FALSE,"EBITDA";#N/A,#N/A,FALSE,"Cap Ex";#N/A,#N/A,FALSE,"Op CFLO Sum";#N/A,#N/A,FALSE,"NI MEC";#N/A,#N/A,FALSE,"EBITDA MEC";#N/A,#N/A,FALSE,"Cap Ex MEC";#N/A,#N/A,FALSE,"Op CFLO MEC Sum";#N/A,#N/A,FALSE,"NI CE";#N/A,#N/A,FALSE,"EBITDA CE";#N/A,#N/A,FALSE,"Cap Ex CE";#N/A,#N/A,FALSE,"Op CFLO CE"}</definedName>
    <definedName name="OHSch10YR" hidden="1">{#N/A,#N/A,FALSE,"Summary";#N/A,#N/A,FALSE,"SmPlants";#N/A,#N/A,FALSE,"Utah";#N/A,#N/A,FALSE,"Idaho";#N/A,#N/A,FALSE,"Lewis River";#N/A,#N/A,FALSE,"NrthUmpq";#N/A,#N/A,FALSE,"KlamRog"}</definedName>
    <definedName name="om" hidden="1">{#N/A,#N/A,FALSE,"Summary";#N/A,#N/A,FALSE,"SmPlants";#N/A,#N/A,FALSE,"Utah";#N/A,#N/A,FALSE,"Idaho";#N/A,#N/A,FALSE,"Lewis River";#N/A,#N/A,FALSE,"NrthUmpq";#N/A,#N/A,FALSE,"KlamRog"}</definedName>
    <definedName name="others" hidden="1">{"Factors Pages 1-2",#N/A,FALSE,"Factors";"Factors Page 3",#N/A,FALSE,"Factors";"Factors Page 4",#N/A,FALSE,"Factors";"Factors Page 5",#N/A,FALSE,"Factors";"Factors Pages 8-27",#N/A,FALSE,"Factors"}</definedName>
    <definedName name="pete" hidden="1">{#N/A,#N/A,FALSE,"Bgt";#N/A,#N/A,FALSE,"Act";#N/A,#N/A,FALSE,"Chrt Data";#N/A,#N/A,FALSE,"Bus Result";#N/A,#N/A,FALSE,"Main Charts";#N/A,#N/A,FALSE,"P&amp;L Ttl";#N/A,#N/A,FALSE,"P&amp;L C_Ttl";#N/A,#N/A,FALSE,"P&amp;L C_Oct";#N/A,#N/A,FALSE,"P&amp;L C_Sep";#N/A,#N/A,FALSE,"1996";#N/A,#N/A,FALSE,"Data"}</definedName>
    <definedName name="petestub" hidden="1">{#N/A,#N/A,FALSE,"Bgt";#N/A,#N/A,FALSE,"Act";#N/A,#N/A,FALSE,"Chrt Data";#N/A,#N/A,FALSE,"Bus Result";#N/A,#N/A,FALSE,"Main Charts";#N/A,#N/A,FALSE,"P&amp;L Ttl";#N/A,#N/A,FALSE,"P&amp;L C_Ttl";#N/A,#N/A,FALSE,"P&amp;L C_Oct";#N/A,#N/A,FALSE,"P&amp;L C_Sep";#N/A,#N/A,FALSE,"1996";#N/A,#N/A,FALSE,"Data"}</definedName>
    <definedName name="PricingInfo" hidden="1">[7]Inputs!#REF!</definedName>
    <definedName name="_xlnm.Print_Area" localSheetId="0">'15.4'!$A$1:$J$61</definedName>
    <definedName name="_xlnm.Print_Area" localSheetId="1">'15.4.1'!$A$1:$J$61</definedName>
    <definedName name="_xlnm.Print_Area" localSheetId="2">'15.4.2'!$A$1:$G$68</definedName>
    <definedName name="q" hidden="1">#REF!</definedName>
    <definedName name="qqq" hidden="1">{#N/A,#N/A,FALSE,"schA"}</definedName>
    <definedName name="retail" hidden="1">{#N/A,#N/A,FALSE,"Loans";#N/A,#N/A,FALSE,"Program Costs";#N/A,#N/A,FALSE,"Measures";#N/A,#N/A,FALSE,"Net Lost Rev";#N/A,#N/A,FALSE,"Incentive"}</definedName>
    <definedName name="retail_CC" hidden="1">{#N/A,#N/A,FALSE,"Loans";#N/A,#N/A,FALSE,"Program Costs";#N/A,#N/A,FALSE,"Measures";#N/A,#N/A,FALSE,"Net Lost Rev";#N/A,#N/A,FALSE,"Incentive"}</definedName>
    <definedName name="retail_CC1" hidden="1">{#N/A,#N/A,FALSE,"Loans";#N/A,#N/A,FALSE,"Program Costs";#N/A,#N/A,FALSE,"Measures";#N/A,#N/A,FALSE,"Net Lost Rev";#N/A,#N/A,FALSE,"Incentive"}</definedName>
    <definedName name="retail_CC1stub" hidden="1">{#N/A,#N/A,FALSE,"Loans";#N/A,#N/A,FALSE,"Program Costs";#N/A,#N/A,FALSE,"Measures";#N/A,#N/A,FALSE,"Net Lost Rev";#N/A,#N/A,FALSE,"Incentive"}</definedName>
    <definedName name="retail_CCstub" hidden="1">{#N/A,#N/A,FALSE,"Loans";#N/A,#N/A,FALSE,"Program Costs";#N/A,#N/A,FALSE,"Measures";#N/A,#N/A,FALSE,"Net Lost Rev";#N/A,#N/A,FALSE,"Incentive"}</definedName>
    <definedName name="retailstub" hidden="1">{#N/A,#N/A,FALSE,"Loans";#N/A,#N/A,FALSE,"Program Costs";#N/A,#N/A,FALSE,"Measures";#N/A,#N/A,FALSE,"Net Lost Rev";#N/A,#N/A,FALSE,"Incentive"}</definedName>
    <definedName name="rrr" hidden="1">{"PRINT",#N/A,TRUE,"APPA";"PRINT",#N/A,TRUE,"APS";"PRINT",#N/A,TRUE,"BHPL";"PRINT",#N/A,TRUE,"BHPL2";"PRINT",#N/A,TRUE,"CDWR";"PRINT",#N/A,TRUE,"EWEB";"PRINT",#N/A,TRUE,"LADWP";"PRINT",#N/A,TRUE,"NEVBASE"}</definedName>
    <definedName name="SAPBEXrevision" hidden="1">1</definedName>
    <definedName name="SAPBEXsysID" hidden="1">"BWP"</definedName>
    <definedName name="SAPBEXwbID" hidden="1">"3X9515H6NMHHR47UHVC5TXHCB"</definedName>
    <definedName name="shit" hidden="1">{"PRINT",#N/A,TRUE,"APPA";"PRINT",#N/A,TRUE,"APS";"PRINT",#N/A,TRUE,"BHPL";"PRINT",#N/A,TRUE,"BHPL2";"PRINT",#N/A,TRUE,"CDWR";"PRINT",#N/A,TRUE,"EWEB";"PRINT",#N/A,TRUE,"LADWP";"PRINT",#N/A,TRUE,"NEVBASE"}</definedName>
    <definedName name="SpecMaint" hidden="1">{#N/A,#N/A,FALSE,"Summary";#N/A,#N/A,FALSE,"SmPlants";#N/A,#N/A,FALSE,"Utah";#N/A,#N/A,FALSE,"Idaho";#N/A,#N/A,FALSE,"Lewis River";#N/A,#N/A,FALSE,"NrthUmpq";#N/A,#N/A,FALSE,"KlamRog"}</definedName>
    <definedName name="spippw" hidden="1">{#N/A,#N/A,FALSE,"Actual";#N/A,#N/A,FALSE,"Normalized";#N/A,#N/A,FALSE,"Electric Actual";#N/A,#N/A,FALSE,"Electric Normalized"}</definedName>
    <definedName name="spippw1" hidden="1">{#N/A,#N/A,FALSE,"Actual";#N/A,#N/A,FALSE,"Normalized";#N/A,#N/A,FALSE,"Electric Actual";#N/A,#N/A,FALSE,"Electric Normalized"}</definedName>
    <definedName name="spippwstub" hidden="1">{#N/A,#N/A,FALSE,"Actual";#N/A,#N/A,FALSE,"Normalized";#N/A,#N/A,FALSE,"Electric Actual";#N/A,#N/A,FALSE,"Electric Normalized"}</definedName>
    <definedName name="standard1" hidden="1">{"YTD-Total",#N/A,FALSE,"Provision"}</definedName>
    <definedName name="standard1stub" hidden="1">{"YTD-Total",#N/A,FALSE,"Provision"}</definedName>
    <definedName name="TC_BAG" hidden="1">#REF!</definedName>
    <definedName name="test" hidden="1">{#N/A,#N/A,FALSE,"Summary EPS";#N/A,#N/A,FALSE,"1st Qtr Electric";#N/A,#N/A,FALSE,"1st Qtr Australia";#N/A,#N/A,FALSE,"1st Qtr Telecom";#N/A,#N/A,FALSE,"1st QTR Other"}</definedName>
    <definedName name="UNI_FILT_OFFSPEC" hidden="1">2</definedName>
    <definedName name="UNI_FILT_ONSPEC" hidden="1">1</definedName>
    <definedName name="UNI_NOTHING" hidden="1">0</definedName>
    <definedName name="UNI_PRES_FILTER" hidden="1">1</definedName>
    <definedName name="UNI_PRES_HEADINGS" hidden="1">16</definedName>
    <definedName name="UNI_PRES_INVERT" hidden="1">2</definedName>
    <definedName name="UNI_PRES_MATRIX" hidden="1">4</definedName>
    <definedName name="UNI_PRES_MERGED" hidden="1">8</definedName>
    <definedName name="UNI_PRES_OUTLIERS" hidden="1">32</definedName>
    <definedName name="UNI_RET_ATTRIB" hidden="1">64</definedName>
    <definedName name="UNI_RET_CONF" hidden="1">32</definedName>
    <definedName name="UNI_RET_DESC" hidden="1">4</definedName>
    <definedName name="UNI_RET_EQUIP" hidden="1">1</definedName>
    <definedName name="UNI_RET_OFFSPEC" hidden="1">512</definedName>
    <definedName name="UNI_RET_ONSPEC" hidden="1">256</definedName>
    <definedName name="UNI_RET_PROP" hidden="1">32</definedName>
    <definedName name="UNI_RET_PROPDESC" hidden="1">64</definedName>
    <definedName name="UNI_RET_SMPLPNT" hidden="1">4</definedName>
    <definedName name="UNI_RET_SPECMAX" hidden="1">2048</definedName>
    <definedName name="UNI_RET_SPECMIN" hidden="1">1024</definedName>
    <definedName name="UNI_RET_TAG" hidden="1">1</definedName>
    <definedName name="UNI_RET_TESTTIME" hidden="1">128</definedName>
    <definedName name="UNI_RET_TIME" hidden="1">8</definedName>
    <definedName name="UNI_RET_UNIT" hidden="1">2</definedName>
    <definedName name="UNI_RET_VALUE" hidden="1">16</definedName>
    <definedName name="w" hidden="1">#REF!</definedName>
    <definedName name="wrn.1996._.Hydro._.5._.Year._.Forecast._.Budget." hidden="1">{#N/A,#N/A,FALSE,"Summary";#N/A,#N/A,FALSE,"SmPlants";#N/A,#N/A,FALSE,"Utah";#N/A,#N/A,FALSE,"Idaho";#N/A,#N/A,FALSE,"Lewis River";#N/A,#N/A,FALSE,"NrthUmpq";#N/A,#N/A,FALSE,"KlamRog"}</definedName>
    <definedName name="wrn.Adj._.Back_Up." hidden="1">{"Page 3.4.1",#N/A,FALSE,"Totals";"Page 3.4.2",#N/A,FALSE,"Totals"}</definedName>
    <definedName name="wrn.Aging._.and._.Trend._.Analysis." hidden="1">{#N/A,#N/A,FALSE,"Aging Summary";#N/A,#N/A,FALSE,"Ratio Analysis";#N/A,#N/A,FALSE,"Test 120 Day Accts";#N/A,#N/A,FALSE,"Tickmarks"}</definedName>
    <definedName name="wrn.ALL." hidden="1">{#N/A,#N/A,FALSE,"Summary EPS";#N/A,#N/A,FALSE,"1st Qtr Electric";#N/A,#N/A,FALSE,"1st Qtr Australia";#N/A,#N/A,FALSE,"1st Qtr Telecom";#N/A,#N/A,FALSE,"1st QTR Other"}</definedName>
    <definedName name="wrn.All._.BSs._.and._.JEs." hidden="1">{#N/A,#N/A,FALSE,"Top level";#N/A,#N/A,FALSE,"Top level JEs";#N/A,#N/A,FALSE,"PHI";#N/A,#N/A,FALSE,"PHI JEs";#N/A,#N/A,FALSE,"PacifiCorp";#N/A,#N/A,FALSE,"PacifiCorp JEs";#N/A,#N/A,FALSE,"PGHC";#N/A,#N/A,FALSE,"PGHC JEs";#N/A,#N/A,FALSE,"Domestic"}</definedName>
    <definedName name="wrn.All._.ISs._.and._.JEs." hidden="1">{#N/A,#N/A,FALSE,"Top level MTD";#N/A,#N/A,FALSE,"PHI MTD";#N/A,#N/A,FALSE,"PacifiCorp MTD";#N/A,#N/A,FALSE,"PGHC MTD";#N/A,#N/A,FALSE,"Top level QTD";#N/A,#N/A,FALSE,"PHI QTD";#N/A,#N/A,FALSE,"PacifiCorp QTD";#N/A,#N/A,FALSE,"PGHC QTD";#N/A,#N/A,FALSE,"Top level YTD";#N/A,#N/A,FALSE,"PHI YTD";#N/A,#N/A,FALSE,"PacifiCorp YTD";#N/A,#N/A,FALSE,"PGHC YTD"}</definedName>
    <definedName name="wrn.All._.other._.months." hidden="1">{#N/A,#N/A,FALSE,"Top level MTD";#N/A,#N/A,FALSE,"PHI MTD";#N/A,#N/A,FALSE,"PacifiCorp MTD";#N/A,#N/A,FALSE,"PGHC MTD";#N/A,#N/A,FALSE,"Top level YTD";#N/A,#N/A,FALSE,"PHI YTD";#N/A,#N/A,FALSE,"PacifiCorp YTD";#N/A,#N/A,FALSE,"PGHC YTD"}</definedName>
    <definedName name="wrn.All._.pages." hidden="1">{#N/A,#N/A,FALSE,"Summary 1";#N/A,#N/A,FALSE,"Domestic";#N/A,#N/A,FALSE,"Australia";#N/A,#N/A,FALSE,"Other"}</definedName>
    <definedName name="wrn.all._.pages.1" hidden="1">{#N/A,#N/A,FALSE,"Summary 1";#N/A,#N/A,FALSE,"Domestic";#N/A,#N/A,FALSE,"Australia";#N/A,#N/A,FALSE,"Other"}</definedName>
    <definedName name="wrn.All._.pages.stub" hidden="1">{#N/A,#N/A,FALSE,"Summary 1";#N/A,#N/A,FALSE,"Domestic";#N/A,#N/A,FALSE,"Australia";#N/A,#N/A,FALSE,"Other"}</definedName>
    <definedName name="wrn.all.1" hidden="1">{#N/A,#N/A,FALSE,"Summary EPS";#N/A,#N/A,FALSE,"1st Qtr Electric";#N/A,#N/A,FALSE,"1st Qtr Australia";#N/A,#N/A,FALSE,"1st Qtr Telecom";#N/A,#N/A,FALSE,"1st QTR Other"}</definedName>
    <definedName name="wrn.ALLstub" hidden="1">{#N/A,#N/A,FALSE,"Summary EPS";#N/A,#N/A,FALSE,"1st Qtr Electric";#N/A,#N/A,FALSE,"1st Qtr Australia";#N/A,#N/A,FALSE,"1st Qtr Telecom";#N/A,#N/A,FALSE,"1st QTR Other"}</definedName>
    <definedName name="wrn.BUS._.RPT." hidden="1">{#N/A,#N/A,FALSE,"P&amp;L Ttl";#N/A,#N/A,FALSE,"P&amp;L C_Ttl New";#N/A,#N/A,FALSE,"Bus Res";#N/A,#N/A,FALSE,"Chrts";#N/A,#N/A,FALSE,"pcf";#N/A,#N/A,FALSE,"pcr ";#N/A,#N/A,FALSE,"Exp Stmt ";#N/A,#N/A,FALSE,"Exp Stmt BU";#N/A,#N/A,FALSE,"Cap";#N/A,#N/A,FALSE,"IT Ytd"}</definedName>
    <definedName name="wrn.BUS._.RPT.1" hidden="1">{#N/A,#N/A,FALSE,"P&amp;L Ttl";#N/A,#N/A,FALSE,"P&amp;L C_Ttl New";#N/A,#N/A,FALSE,"Bus Res";#N/A,#N/A,FALSE,"Chrts";#N/A,#N/A,FALSE,"pcf";#N/A,#N/A,FALSE,"pcr ";#N/A,#N/A,FALSE,"Exp Stmt ";#N/A,#N/A,FALSE,"Exp Stmt BU";#N/A,#N/A,FALSE,"Cap";#N/A,#N/A,FALSE,"IT Ytd"}</definedName>
    <definedName name="wrn.BUS._.RPT.stub" hidden="1">{#N/A,#N/A,FALSE,"P&amp;L Ttl";#N/A,#N/A,FALSE,"P&amp;L C_Ttl New";#N/A,#N/A,FALSE,"Bus Res";#N/A,#N/A,FALSE,"Chrts";#N/A,#N/A,FALSE,"pcf";#N/A,#N/A,FALSE,"pcr ";#N/A,#N/A,FALSE,"Exp Stmt ";#N/A,#N/A,FALSE,"Exp Stmt BU";#N/A,#N/A,FALSE,"Cap";#N/A,#N/A,FALSE,"IT Ytd"}</definedName>
    <definedName name="wrn.CHECK." hidden="1">{#N/A,#N/A,FALSE,"CHECKREQ"}</definedName>
    <definedName name="wrn.Combined._.YTD." hidden="1">{"YTD-Total",#N/A,TRUE,"Provision";"YTD-Utility",#N/A,TRUE,"Prov Utility";"YTD-NonUtility",#N/A,TRUE,"Prov NonUtility"}</definedName>
    <definedName name="wrn.Combined._.YTD.stub" hidden="1">{"YTD-Total",#N/A,TRUE,"Provision";"YTD-Utility",#N/A,TRUE,"Prov Utility";"YTD-NonUtility",#N/A,TRUE,"Prov NonUtility"}</definedName>
    <definedName name="wrn.ConsolGrossGrp." hidden="1">{"Conol gross povision grouped",#N/A,FALSE,"Consol Gross";"Consol Gross Grouped",#N/A,FALSE,"Consol Gross"}</definedName>
    <definedName name="wrn.ConsolGrossGrp.stub" hidden="1">{"Conol gross povision grouped",#N/A,FALSE,"Consol Gross";"Consol Gross Grouped",#N/A,FALSE,"Consol Gross"}</definedName>
    <definedName name="wrn.Cover." hidden="1">{#N/A,#N/A,TRUE,"Cover";#N/A,#N/A,TRUE,"Contents"}</definedName>
    <definedName name="wrn.CoverContents." hidden="1">{#N/A,#N/A,FALSE,"Cover";#N/A,#N/A,FALSE,"Contents"}</definedName>
    <definedName name="wrn.ECR." hidden="1">{#N/A,#N/A,FALSE,"schA"}</definedName>
    <definedName name="wrn.El._.Paso._.Offshore." hidden="1">{#N/A,#N/A,TRUE,"EPEsum";#N/A,#N/A,TRUE,"Approve1";#N/A,#N/A,TRUE,"Approve2";#N/A,#N/A,TRUE,"Approve3";#N/A,#N/A,TRUE,"EPE1";#N/A,#N/A,TRUE,"EPE2";#N/A,#N/A,TRUE,"CashCompare";#N/A,#N/A,TRUE,"XIRR";#N/A,#N/A,TRUE,"EPEloan";#N/A,#N/A,TRUE,"GraphEPE";#N/A,#N/A,TRUE,"OrgChart";#N/A,#N/A,TRUE,"SA08B"}</definedName>
    <definedName name="wrn.Exec._.Summary." hidden="1">{#N/A,#N/A,FALSE,"Output Ass";#N/A,#N/A,FALSE,"Sum Tot";#N/A,#N/A,FALSE,"Ex Sum Year";#N/A,#N/A,FALSE,"Sum Qtr"}</definedName>
    <definedName name="wrn.Exec._.Summary.1" hidden="1">{#N/A,#N/A,FALSE,"Output Ass";#N/A,#N/A,FALSE,"Sum Tot";#N/A,#N/A,FALSE,"Ex Sum Year";#N/A,#N/A,FALSE,"Sum Qtr"}</definedName>
    <definedName name="wrn.Factors._.Tab._.10." hidden="1">{"Factors Pages 1-2",#N/A,FALSE,"Factors";"Factors Page 3",#N/A,FALSE,"Factors";"Factors Page 4",#N/A,FALSE,"Factors";"Factors Page 5",#N/A,FALSE,"Factors";"Factors Pages 8-27",#N/A,FALSE,"Factors"}</definedName>
    <definedName name="wrn.full._.report." hidden="1">{"print_su",#N/A,TRUE,"bond_size1";"print_cf",#N/A,TRUE,"bond_size1";"print_sads",#N/A,TRUE,"bond_size1";"print_capi",#N/A,TRUE,"bond_size1";"print_ads",#N/A,TRUE,"bond_size1";"print_bp",#N/A,TRUE,"bond_size1";"print_nds",#N/A,TRUE,"bond_size1";"print_yield",#N/A,TRUE,"bond_size1"}</definedName>
    <definedName name="wrn.full._.report.1" hidden="1">{"print_su",#N/A,TRUE,"bond_size1";"print_cf",#N/A,TRUE,"bond_size1";"print_sads",#N/A,TRUE,"bond_size1";"print_capi",#N/A,TRUE,"bond_size1";"print_ads",#N/A,TRUE,"bond_size1";"print_bp",#N/A,TRUE,"bond_size1";"print_nds",#N/A,TRUE,"bond_size1";"print_yield",#N/A,TRUE,"bond_size1"}</definedName>
    <definedName name="wrn.Full._.View." hidden="1">{"FullView",#N/A,FALSE,"Consltd-For contngcy"}</definedName>
    <definedName name="wrn.Full._.View.stub" hidden="1">{"FullView",#N/A,FALSE,"Consltd-For contngcy"}</definedName>
    <definedName name="wrn.GLReport." hidden="1">{#N/A,#N/A,FALSE,"Forecast";#N/A,#N/A,FALSE,"SumWBS";#N/A,#N/A,FALSE,"SumGL";#N/A,#N/A,FALSE,"Klam";#N/A,#N/A,FALSE,"Yale";#N/A,#N/A,FALSE,"Merw";#N/A,#N/A,FALSE,"Swif";#N/A,#N/A,FALSE,"Umpq";#N/A,#N/A,FALSE,"Powe";#N/A,#N/A,FALSE,"PDDec";#N/A,#N/A,FALSE,"Bigf";#N/A,#N/A,FALSE,"Cond";#N/A,#N/A,FALSE,"Grac";#N/A,#N/A,FALSE,"Onei";#N/A,#N/A,FALSE,"Amer";#N/A,#N/A,FALSE,"Soda";#N/A,#N/A,FALSE,"Pros"}</definedName>
    <definedName name="wrn.life." hidden="1">{"life_te",#N/A,TRUE,"life";"duration_te",#N/A,TRUE,"duration";"life_ab",#N/A,TRUE,"life";"duration_ab",#N/A,TRUE,"duration";"life_fed_tax",#N/A,TRUE,"life";"duration_tax",#N/A,TRUE,"duration";"life_tax",#N/A,TRUE,"life";"life_fed",#N/A,TRUE,"life";"duration_cd_fed",#N/A,TRUE,"duration"}</definedName>
    <definedName name="wrn.life.1" hidden="1">{"life_te",#N/A,TRUE,"life";"duration_te",#N/A,TRUE,"duration";"life_ab",#N/A,TRUE,"life";"duration_ab",#N/A,TRUE,"duration";"life_fed_tax",#N/A,TRUE,"life";"duration_tax",#N/A,TRUE,"duration";"life_tax",#N/A,TRUE,"life";"life_fed",#N/A,TRUE,"life";"duration_cd_fed",#N/A,TRUE,"duration"}</definedName>
    <definedName name="wrn.Open._.Issues._.Only." hidden="1">{"Open issues Only",#N/A,FALSE,"TIMELINE"}</definedName>
    <definedName name="wrn.Open._.Issues._.Only.stub" hidden="1">{"Open issues Only",#N/A,FALSE,"TIMELINE"}</definedName>
    <definedName name="wrn.OR._.Carring._.Charge._.JV.1stub" hidden="1">{#N/A,#N/A,FALSE,"Loans";#N/A,#N/A,FALSE,"Program Costs";#N/A,#N/A,FALSE,"Measures";#N/A,#N/A,FALSE,"Net Lost Rev";#N/A,#N/A,FALSE,"Incentive"}</definedName>
    <definedName name="wrn.OR._.Carrying._.Charge._.JV." hidden="1">{#N/A,#N/A,FALSE,"Loans";#N/A,#N/A,FALSE,"Program Costs";#N/A,#N/A,FALSE,"Measures";#N/A,#N/A,FALSE,"Net Lost Rev";#N/A,#N/A,FALSE,"Incentive"}</definedName>
    <definedName name="wrn.OR._.Carrying._.Charge._.JV.1" hidden="1">{#N/A,#N/A,FALSE,"Loans";#N/A,#N/A,FALSE,"Program Costs";#N/A,#N/A,FALSE,"Measures";#N/A,#N/A,FALSE,"Net Lost Rev";#N/A,#N/A,FALSE,"Incentive"}</definedName>
    <definedName name="wrn.OR._.Carrying._.Charge._.JV.stub" hidden="1">{#N/A,#N/A,FALSE,"Loans";#N/A,#N/A,FALSE,"Program Costs";#N/A,#N/A,FALSE,"Measures";#N/A,#N/A,FALSE,"Net Lost Rev";#N/A,#N/A,FALSE,"Incentive"}</definedName>
    <definedName name="wrn.pages." hidden="1">{#N/A,#N/A,FALSE,"Bgt";#N/A,#N/A,FALSE,"Act";#N/A,#N/A,FALSE,"Chrt Data";#N/A,#N/A,FALSE,"Bus Result";#N/A,#N/A,FALSE,"Main Charts";#N/A,#N/A,FALSE,"P&amp;L Ttl";#N/A,#N/A,FALSE,"P&amp;L C_Ttl";#N/A,#N/A,FALSE,"P&amp;L C_Oct";#N/A,#N/A,FALSE,"P&amp;L C_Sep";#N/A,#N/A,FALSE,"1996";#N/A,#N/A,FALSE,"Data"}</definedName>
    <definedName name="wrn.pages.1" hidden="1">{#N/A,#N/A,FALSE,"Bgt";#N/A,#N/A,FALSE,"Act";#N/A,#N/A,FALSE,"Chrt Data";#N/A,#N/A,FALSE,"Bus Result";#N/A,#N/A,FALSE,"Main Charts";#N/A,#N/A,FALSE,"P&amp;L Ttl";#N/A,#N/A,FALSE,"P&amp;L C_Ttl";#N/A,#N/A,FALSE,"P&amp;L C_Oct";#N/A,#N/A,FALSE,"P&amp;L C_Sep";#N/A,#N/A,FALSE,"1996";#N/A,#N/A,FALSE,"Data"}</definedName>
    <definedName name="wrn.pages.stub" hidden="1">{#N/A,#N/A,FALSE,"Bgt";#N/A,#N/A,FALSE,"Act";#N/A,#N/A,FALSE,"Chrt Data";#N/A,#N/A,FALSE,"Bus Result";#N/A,#N/A,FALSE,"Main Charts";#N/A,#N/A,FALSE,"P&amp;L Ttl";#N/A,#N/A,FALSE,"P&amp;L C_Ttl";#N/A,#N/A,FALSE,"P&amp;L C_Oct";#N/A,#N/A,FALSE,"P&amp;L C_Sep";#N/A,#N/A,FALSE,"1996";#N/A,#N/A,FALSE,"Data"}</definedName>
    <definedName name="wrn.partial." hidden="1">{"summary",#N/A,TRUE,"summary";"su_annual",#N/A,TRUE,"project";"su_quarter",#N/A,TRUE,"project";"cf_ann1",#N/A,TRUE,"cf_sum";"cf_ann2",#N/A,TRUE,"cf_sum";"nonrailom",#N/A,TRUE,"nonrailo&amp;m";"chart",#N/A,TRUE,"chart";"parity",#N/A,TRUE,"parity";"federal_loan",#N/A,TRUE,"federal_loan";"fed_loan2",#N/A,TRUE,"fed_loan_adj";"ds_sum",#N/A,TRUE,"combbond";"benefit_amt",#N/A,TRUE,"bond_siz1";"life_te",#N/A,TRUE,"life";"duration_te",#N/A,TRUE,"duration";"life_fed_tax",#N/A,TRUE,"life";"duration_tax",#N/A,TRUE,"duration";"su_recon",#N/A,TRUE,"cfdraw_proof"}</definedName>
    <definedName name="wrn.partial.1" hidden="1">{"summary",#N/A,TRUE,"summary";"su_annual",#N/A,TRUE,"project";"su_quarter",#N/A,TRUE,"project";"cf_ann1",#N/A,TRUE,"cf_sum";"cf_ann2",#N/A,TRUE,"cf_sum";"nonrailom",#N/A,TRUE,"nonrailo&amp;m";"chart",#N/A,TRUE,"chart";"parity",#N/A,TRUE,"parity";"federal_loan",#N/A,TRUE,"federal_loan";"fed_loan2",#N/A,TRUE,"fed_loan_adj";"ds_sum",#N/A,TRUE,"combbond";"benefit_amt",#N/A,TRUE,"bond_siz1";"life_te",#N/A,TRUE,"life";"duration_te",#N/A,TRUE,"duration";"life_fed_tax",#N/A,TRUE,"life";"duration_tax",#N/A,TRUE,"duration";"su_recon",#N/A,TRUE,"cfdraw_proof"}</definedName>
    <definedName name="wrn.Payment._.View." hidden="1">{#N/A,#N/A,FALSE,"Consltd-For contngcy";"PaymentView",#N/A,FALSE,"Consltd-For contngcy"}</definedName>
    <definedName name="wrn.Payments._.View.stub" hidden="1">{#N/A,#N/A,FALSE,"Consltd-For contngcy";"PaymentView",#N/A,FALSE,"Consltd-For contngcy"}</definedName>
    <definedName name="wrn.PFSreconview." hidden="1">{"PFS recon view",#N/A,FALSE,"Hyperion Proof"}</definedName>
    <definedName name="wrn.PFSreconview.stub" hidden="1">{"PFS recon view",#N/A,FALSE,"Hyperion Proof"}</definedName>
    <definedName name="wrn.PGHCreconview." hidden="1">{"PGHC recon view",#N/A,FALSE,"Hyperion Proof"}</definedName>
    <definedName name="wrn.PGHCreconview.stub" hidden="1">{"PGHC recon view",#N/A,FALSE,"Hyperion Proof"}</definedName>
    <definedName name="wrn.PHI._.all._.other._.months." hidden="1">{#N/A,#N/A,FALSE,"PHI MTD";#N/A,#N/A,FALSE,"PHI YTD"}</definedName>
    <definedName name="wrn.PHI._.only." hidden="1">{#N/A,#N/A,FALSE,"PHI"}</definedName>
    <definedName name="wrn.PHI._.Sept._.Dec._.March." hidden="1">{#N/A,#N/A,FALSE,"PHI MTD";#N/A,#N/A,FALSE,"PHI QTD";#N/A,#N/A,FALSE,"PHI YTD"}</definedName>
    <definedName name="wrn.PPMCoCodeView." hidden="1">{"PPM Co Code View",#N/A,FALSE,"Comp Codes"}</definedName>
    <definedName name="wrn.PPMCoCodeView.stub" hidden="1">{"PPM Co Code View",#N/A,FALSE,"Comp Codes"}</definedName>
    <definedName name="wrn.PPMreconview." hidden="1">{"PPM Recon View",#N/A,FALSE,"Hyperion Proof"}</definedName>
    <definedName name="wrn.PPMreconview.stub" hidden="1">{"PPM Recon View",#N/A,FALSE,"Hyperion Proof"}</definedName>
    <definedName name="wrn.print._.reports." hidden="1">{#N/A,#N/A,FALSE,"NI Sum";#N/A,#N/A,FALSE,"EBITDA";#N/A,#N/A,FALSE,"Cap Ex";#N/A,#N/A,FALSE,"Op CFLO Sum";#N/A,#N/A,FALSE,"NI MEC";#N/A,#N/A,FALSE,"EBITDA MEC";#N/A,#N/A,FALSE,"Cap Ex MEC";#N/A,#N/A,FALSE,"Op CFLO MEC Sum";#N/A,#N/A,FALSE,"NI CE";#N/A,#N/A,FALSE,"EBITDA CE";#N/A,#N/A,FALSE,"Cap Ex CE";#N/A,#N/A,FALSE,"Op CFLO CE"}</definedName>
    <definedName name="wrn.PRINT._.SOURCE._.DATA." hidden="1">{"DATA_SET",#N/A,FALSE,"HOURLY SPREAD"}</definedName>
    <definedName name="wrn.PrintHistory." hidden="1">{#N/A,#N/A,FALSE,"6004";#N/A,#N/A,FALSE,"6006";#N/A,#N/A,FALSE,"6011";#N/A,#N/A,FALSE,"6019";#N/A,#N/A,FALSE,"6024";#N/A,#N/A,FALSE,"6030";#N/A,#N/A,FALSE,"6031";#N/A,#N/A,FALSE,"6035";#N/A,#N/A,FALSE,"6037";#N/A,#N/A,FALSE,"6051";#N/A,#N/A,FALSE,"6052";#N/A,#N/A,FALSE,"6056";#N/A,#N/A,FALSE,"6057";#N/A,#N/A,FALSE,"6058";#N/A,#N/A,FALSE,"6063";#N/A,#N/A,FALSE,"6087";#N/A,#N/A,FALSE,"6090";#N/A,#N/A,FALSE,"6091";#N/A,#N/A,FALSE,"6092";#N/A,#N/A,FALSE,"6094";#N/A,#N/A,FALSE,"6095";#N/A,#N/A,FALSE,"6097";#N/A,#N/A,FALSE,"6098";#N/A,#N/A,FALSE,"6114";#N/A,#N/A,FALSE,"6118";#N/A,#N/A,FALSE,"6213";#N/A,#N/A,FALSE,"6234";#N/A,#N/A,FALSE,"6236"}</definedName>
    <definedName name="wrn.PrintOther." hidden="1">{#N/A,#N/A,FALSE,"Cover";#N/A,#N/A,FALSE,"ProjectSelector";#N/A,#N/A,FALSE,"ProjectTable";#N/A,#N/A,FALSE,"SanGorgonio";#N/A,#N/A,FALSE,"Tehachapi";#N/A,#N/A,FALSE,"Results";#N/A,#N/A,FALSE,"ReplaceForecast"}</definedName>
    <definedName name="wrn.ProofElectricOnly." hidden="1">{"Electric Only",#N/A,FALSE,"Hyperion Proof"}</definedName>
    <definedName name="wrn.ProofElectricOnly.stub" hidden="1">{"Electric Only",#N/A,FALSE,"Hyperion Proof"}</definedName>
    <definedName name="wrn.ProofTotal." hidden="1">{"Proof Total",#N/A,FALSE,"Hyperion Proof"}</definedName>
    <definedName name="wrn.ProofTotal.stub" hidden="1">{"Proof Total",#N/A,FALSE,"Hyperion Proof"}</definedName>
    <definedName name="wrn.Reformat._.only." hidden="1">{#N/A,#N/A,FALSE,"Dec 1999 mapping"}</definedName>
    <definedName name="wrn.Reformat._.only.1" hidden="1">{#N/A,#N/A,FALSE,"Dec 1999 mapping"}</definedName>
    <definedName name="wrn.Reformat._.only.stub" hidden="1">{#N/A,#N/A,FALSE,"Dec 1999 mapping"}</definedName>
    <definedName name="wrn.SALES._.VAR._.95._.BUDGET." hidden="1">{"PRINT",#N/A,TRUE,"APPA";"PRINT",#N/A,TRUE,"APS";"PRINT",#N/A,TRUE,"BHPL";"PRINT",#N/A,TRUE,"BHPL2";"PRINT",#N/A,TRUE,"CDWR";"PRINT",#N/A,TRUE,"EWEB";"PRINT",#N/A,TRUE,"LADWP";"PRINT",#N/A,TRUE,"NEVBASE"}</definedName>
    <definedName name="wrn.Section1." hidden="1">{#N/A,#N/A,TRUE,"Section1";"SavingsTop",#N/A,TRUE,"SumSavings";#N/A,#N/A,TRUE,"GraphSum";"SavingsAll",#N/A,TRUE,"SumSavings";#N/A,#N/A,TRUE,"Inputs";#N/A,#N/A,TRUE,"Scenarios";#N/A,#N/A,TRUE,"LineLoss";#N/A,#N/A,TRUE,"Summary";#N/A,#N/A,TRUE,"TermSummary";#N/A,#N/A,TRUE,"NetRates";#N/A,#N/A,TRUE,"PPAtypes"}</definedName>
    <definedName name="wrn.Section1Summaries." hidden="1">{#N/A,#N/A,TRUE,"Section1";#N/A,#N/A,TRUE,"SumF";#N/A,#N/A,TRUE,"FigExchange";#N/A,#N/A,TRUE,"Escalation";#N/A,#N/A,TRUE,"GraphEscalate";#N/A,#N/A,TRUE,"Scenarios"}</definedName>
    <definedName name="wrn.Section2." hidden="1">{#N/A,#N/A,TRUE,"Section2";#N/A,#N/A,TRUE,"OverPymt";#N/A,#N/A,TRUE,"Energy";#N/A,#N/A,TRUE,"EnergyDiff1";#N/A,#N/A,TRUE,"EnergyDiff2";#N/A,#N/A,TRUE,"CapPerformance";#N/A,#N/A,TRUE,"BonusPerformance";#N/A,#N/A,TRUE,"BonusFormula";#N/A,#N/A,TRUE,"GraphPymt"}</definedName>
    <definedName name="wrn.Section2TotalProjectCost." hidden="1">{#N/A,#N/A,TRUE,"Section2";#N/A,#N/A,TRUE,"TPCestimate";#N/A,#N/A,TRUE,"SumTPC";#N/A,#N/A,TRUE,"ConstrLoan";#N/A,#N/A,TRUE,"FigBalance";#N/A,#N/A,TRUE,"DEV27air";#N/A,#N/A,TRUE,"Graph27air";#N/A,#N/A,TRUE,"PreOp"}</definedName>
    <definedName name="wrn.Section3." hidden="1">{#N/A,#N/A,TRUE,"Section3";#N/A,#N/A,TRUE,"BaseYear";#N/A,#N/A,TRUE,"GenHistory";#N/A,#N/A,TRUE,"GenGraph";#N/A,#N/A,TRUE,"MonthCompare";#N/A,#N/A,TRUE,"HourHistory";#N/A,#N/A,TRUE,"PayHistory";#N/A,#N/A,TRUE,"PayGraphs";#N/A,#N/A,TRUE,"ReplaceForecast";#N/A,#N/A,TRUE,"PPAforecast";#N/A,#N/A,TRUE,"OLSier"}</definedName>
    <definedName name="wrn.Section3PowerPlantCompany." hidden="1">{#N/A,#N/A,TRUE,"Section3";#N/A,#N/A,TRUE,"Tax";#N/A,#N/A,TRUE,"Dividend";#N/A,#N/A,TRUE,"Depreciation";#N/A,#N/A,TRUE,"Balance";#N/A,#N/A,TRUE,"SaleGain";#N/A,#N/A,TRUE,"RevExp";#N/A,#N/A,TRUE,"PIG";#N/A,#N/A,TRUE,"GraphPlant"}</definedName>
    <definedName name="wrn.Section4." hidden="1">{#N/A,#N/A,TRUE,"Section4";#N/A,#N/A,TRUE,"Tariffwksht";#N/A,#N/A,TRUE,"TariffINFO";#N/A,#N/A,TRUE,"Generation";#N/A,#N/A,TRUE,"PPAsum";#N/A,#N/A,TRUE,"PPApayments";#N/A,#N/A,TRUE,"RevExp";#N/A,#N/A,TRUE,"GraphRevenue";#N/A,#N/A,TRUE,"GraphRevExp"}</definedName>
    <definedName name="wrn.Section4Revenue." hidden="1">{#N/A,#N/A,TRUE,"Section4";#N/A,#N/A,TRUE,"PPAtable";#N/A,#N/A,TRUE,"RFPtable";#N/A,#N/A,TRUE,"RevCap";#N/A,#N/A,TRUE,"RevOther";#N/A,#N/A,TRUE,"RevGas";#N/A,#N/A,TRUE,"GraphRev"}</definedName>
    <definedName name="wrn.Section5." hidden="1">{#N/A,#N/A,TRUE,"Section5";#N/A,#N/A,TRUE,"Coal";#N/A,#N/A,TRUE,"Fuel";#N/A,#N/A,TRUE,"OMwksht";#N/A,#N/A,TRUE,"VOM";#N/A,#N/A,TRUE,"FOM";#N/A,#N/A,TRUE,"Debt";#N/A,#N/A,TRUE,"LoanSchedules";#N/A,#N/A,TRUE,"GraphExp";#N/A,#N/A,TRUE,"Conversions"}</definedName>
    <definedName name="wrn.Section6Equipment." hidden="1">{#N/A,#N/A,TRUE,"Section6";#N/A,#N/A,TRUE,"OHcycles";#N/A,#N/A,TRUE,"OHtiming";#N/A,#N/A,TRUE,"OHcosts";#N/A,#N/A,TRUE,"GTdegradation";#N/A,#N/A,TRUE,"GTperformance";#N/A,#N/A,TRUE,"GraphEquip"}</definedName>
    <definedName name="wrn.Section7DebtService." hidden="1">{#N/A,#N/A,TRUE,"Section7";#N/A,#N/A,TRUE,"DebtService";#N/A,#N/A,TRUE,"LoanSchedules";#N/A,#N/A,TRUE,"GraphDebt"}</definedName>
    <definedName name="wrn.Sept._.Dec._.March._.IS." hidden="1">{#N/A,#N/A,FALSE,"Top level MTD";#N/A,#N/A,FALSE,"PHI MTD";#N/A,#N/A,FALSE,"PacifiCorp MTD";#N/A,#N/A,FALSE,"PGHC MTD";#N/A,#N/A,FALSE,"Top level QTD";#N/A,#N/A,FALSE,"PHI QTD";#N/A,#N/A,FALSE,"PacifiCorp QTD";#N/A,#N/A,FALSE,"PGHC QTD";#N/A,#N/A,FALSE,"Top level YTD";#N/A,#N/A,FALSE,"PHI YTD";#N/A,#N/A,FALSE,"PacifiCorp YTD";#N/A,#N/A,FALSE,"PGHC YTD"}</definedName>
    <definedName name="wrn.SponsorSection." hidden="1">{#N/A,#N/A,TRUE,"Cover";#N/A,#N/A,TRUE,"Contents";#N/A,#N/A,TRUE,"Organization";#N/A,#N/A,TRUE,"SumSponsor";#N/A,#N/A,TRUE,"Plant1";#N/A,#N/A,TRUE,"Plant2";#N/A,#N/A,TRUE,"Sponsors";#N/A,#N/A,TRUE,"ElPaso1";#N/A,#N/A,TRUE,"GraphSponsor"}</definedName>
    <definedName name="wrn.Standard." hidden="1">{"YTD-Total",#N/A,FALSE,"Provision"}</definedName>
    <definedName name="wrn.Standard._.NonUtility._.Only." hidden="1">{"YTD-NonUtility",#N/A,FALSE,"Prov NonUtility"}</definedName>
    <definedName name="wrn.Standard._.NonUtility._.Only.stub" hidden="1">{"YTD-NonUtility",#N/A,FALSE,"Prov NonUtility"}</definedName>
    <definedName name="wrn.Standard._.Utility._.Only." hidden="1">{"YTD-Utility",#N/A,FALSE,"Prov Utility"}</definedName>
    <definedName name="wrn.Standard._.Utility._.Only.stub" hidden="1">{"YTD-Utility",#N/A,FALSE,"Prov Utility"}</definedName>
    <definedName name="wrn.Standard.stub" hidden="1">{"YTD-Total",#N/A,FALSE,"Provision"}</definedName>
    <definedName name="wrn.Summary." hidden="1">{#N/A,#N/A,FALSE,"Sum Qtr";#N/A,#N/A,FALSE,"Oper Sum";#N/A,#N/A,FALSE,"Land Sales";#N/A,#N/A,FALSE,"Finance";#N/A,#N/A,FALSE,"Oper Ass"}</definedName>
    <definedName name="wrn.Summary._.View." hidden="1">{#N/A,#N/A,FALSE,"Consltd-For contngcy"}</definedName>
    <definedName name="wrn.Summary._.View.stub" hidden="1">{#N/A,#N/A,FALSE,"Consltd-For contngcy"}</definedName>
    <definedName name="wrn.Summary.1" hidden="1">{#N/A,#N/A,FALSE,"Sum Qtr";#N/A,#N/A,FALSE,"Oper Sum";#N/A,#N/A,FALSE,"Land Sales";#N/A,#N/A,FALSE,"Finance";#N/A,#N/A,FALSE,"Oper Ass"}</definedName>
    <definedName name="wrn.Total._.Summary." hidden="1">{"Total Summary",#N/A,FALSE,"Summary"}</definedName>
    <definedName name="wrn.UK._.Conversion._.Only." hidden="1">{#N/A,#N/A,FALSE,"Dec 1999 UK Continuing Ops"}</definedName>
    <definedName name="wrn.UK._.Conversion._.Only.stub" hidden="1">{#N/A,#N/A,FALSE,"Dec 1999 UK Continuing Ops"}</definedName>
    <definedName name="wrn.USIM_Data."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_Abbrev." hidden="1">{#N/A,#N/A,FALSE,"Expenditures";#N/A,#N/A,FALSE,"Property Placed In-Service";#N/A,#N/A,FALSE,"Removals";#N/A,#N/A,FALSE,"Retirements";#N/A,#N/A,FALSE,"CWIP Balances";#N/A,#N/A,FALSE,"CWIP_Expend_Ratios";#N/A,#N/A,FALSE,"CWIP_Yr_End"}</definedName>
    <definedName name="wrn.USIM_Data_Abbrev3." hidden="1">{#N/A,#N/A,FALSE,"Expenditures";#N/A,#N/A,FALSE,"Property Placed In-Service";#N/A,#N/A,FALSE,"CWIP Balances"}</definedName>
    <definedName name="wrn.YearEnd." hidden="1">{"Factors Pages 1-2",#N/A,FALSE,"Variables";"Factors Page 3",#N/A,FALSE,"Variables";"Factors Page 4",#N/A,FALSE,"Variables";"Factors Page 5",#N/A,FALSE,"Variables";"YE Pages 7-26",#N/A,FALSE,"Variables"}</definedName>
    <definedName name="www" hidden="1">{#N/A,#N/A,FALSE,"schA"}</definedName>
    <definedName name="x" hidden="1">{"YTD-Total",#N/A,TRUE,"Provision";"YTD-Utility",#N/A,TRUE,"Prov Utility";"YTD-NonUtility",#N/A,TRUE,"Prov NonUtility"}</definedName>
    <definedName name="xxx" hidden="1">{"YTD-Utility",#N/A,FALSE,"Prov Utility"}</definedName>
    <definedName name="y" hidden="1">#REF!</definedName>
    <definedName name="Z" hidden="1">#REF!</definedName>
    <definedName name="Z_01844156_6462_4A28_9785_1A86F4D0C834_.wvu.PrintTitles" hidden="1">#REF!</definedName>
    <definedName name="Z_0812E158_60AF_4748_9D60_BA152A363DB4_.wvu.FilterData" hidden="1">#REF!</definedName>
    <definedName name="Z_1391A18D_EA4F_4636_B998_2633FD3B2094_.wvu.Cols" hidden="1">#REF!</definedName>
    <definedName name="Z_1391A18D_EA4F_4636_B998_2633FD3B2094_.wvu.PrintTitles" hidden="1">#REF!</definedName>
    <definedName name="Z_16D5E97F_8C9B_487E_BF16_975792C15482_.wvu.FilterData" hidden="1">#REF!</definedName>
    <definedName name="Z_19CC6C2C_A028_4AC4_AE84_DBD820044B98_.wvu.FilterData" hidden="1">#REF!</definedName>
    <definedName name="Z_1ADFA915_E517_44CA_AE12_B3FCA710D98D_.wvu.FilterData" hidden="1">#REF!</definedName>
    <definedName name="Z_233462A6_B1D7_4155_85D9_7E2A95D78004_.wvu.FilterData" hidden="1">#REF!</definedName>
    <definedName name="Z_233462A6_B1D7_4155_85D9_7E2A95D78004_.wvu.PrintArea" hidden="1">#REF!</definedName>
    <definedName name="Z_4F0AB477_042A_4B6F_AB97_4706B152AB31_.wvu.FilterData" hidden="1">#REF!</definedName>
    <definedName name="Z_598DCEB6_772F_4B9C_903A_2EDBEEB33CF4_.wvu.FilterData" hidden="1">#REF!</definedName>
    <definedName name="Z_5E979AE2_0492_4168_B562_C1FAA5DFFE07_.wvu.FilterData" hidden="1">#REF!</definedName>
    <definedName name="Z_5FB4782B_7B0D_4E01_AC8B_69DBE0A52BEC_.wvu.FilterData" hidden="1">#REF!</definedName>
    <definedName name="Z_6D0E5842_E50D_423C_AB06_3367F9C4A2D8_.wvu.PrintArea" hidden="1">#REF!</definedName>
    <definedName name="Z_6D0E5842_E50D_423C_AB06_3367F9C4A2D8_.wvu.PrintTitles" hidden="1">#REF!</definedName>
    <definedName name="Z_8134085D_C2A5_4927_AA1A_7FC7CF5BC66B_.wvu.FilterData" hidden="1">#REF!</definedName>
    <definedName name="Z_8D231058_2525_481C_9D5C_44C05AC41C4A_.wvu.FilterData" hidden="1">#REF!</definedName>
    <definedName name="Z_933CED9D_0EC4_445D_8384_0CF8DA995EDF_.wvu.FilterData" hidden="1">#REF!</definedName>
    <definedName name="Z_A521AD5C_6A6C_48B7_95FC_73371C2B1D6C_.wvu.FilterData" hidden="1">#REF!</definedName>
    <definedName name="Z_AACC722C_7223_4A60_9EDA_0E100C6000E7_.wvu.PrintArea" hidden="1">#REF!</definedName>
    <definedName name="Z_AACC722C_7223_4A60_9EDA_0E100C6000E7_.wvu.PrintTitles" hidden="1">#REF!</definedName>
    <definedName name="Z_B5949F76_D4A6_408D_B4D9_E074BEB7FBBC_.wvu.FilterData" hidden="1">#REF!</definedName>
    <definedName name="Z_BF75FF89_03D8_4DB8_AE0E_0E2B86BFB998_.wvu.PrintTitles" hidden="1">#REF!</definedName>
    <definedName name="Z_BF75FF89_03D8_4DB8_AE0E_0E2B86BFB998_.wvu.Rows" hidden="1">'[8]Report Distribution'!#REF!</definedName>
    <definedName name="Z_C9973EFB_CE14_44BB_BC9B_98FD9E1841AA_.wvu.FilterData" hidden="1">#REF!</definedName>
    <definedName name="Z_DA1DE6F9_80DB_4FE8_B495_733E4DF8BE60_.wvu.Cols" hidden="1">#REF!</definedName>
    <definedName name="Z_DA1DE6F9_80DB_4FE8_B495_733E4DF8BE60_.wvu.PrintTitles" hidden="1">#REF!</definedName>
    <definedName name="Z_DE0117F4_0A48_47D9_9D64_C85E2A23A245_.wvu.PrintTitles" hidden="1">#REF!</definedName>
    <definedName name="Z_DE0117F4_0A48_47D9_9D64_C85E2A23A245_.wvu.Rows" hidden="1">#REF!</definedName>
    <definedName name="zz" hidden="1">#REF!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3" i="39" l="1"/>
  <c r="I34" i="40" l="1"/>
  <c r="I33" i="40"/>
  <c r="I32" i="40"/>
  <c r="I31" i="40"/>
  <c r="I30" i="40"/>
  <c r="I28" i="40"/>
  <c r="I27" i="40"/>
  <c r="I26" i="40"/>
  <c r="I24" i="40"/>
  <c r="I23" i="40"/>
  <c r="I22" i="40"/>
  <c r="I20" i="40"/>
  <c r="I19" i="40"/>
  <c r="I18" i="40"/>
  <c r="I16" i="40"/>
  <c r="I15" i="40"/>
  <c r="I14" i="40"/>
  <c r="I12" i="40"/>
  <c r="I11" i="40"/>
  <c r="I10" i="40"/>
  <c r="I16" i="7"/>
  <c r="I14" i="7"/>
  <c r="I12" i="7"/>
  <c r="I11" i="7"/>
  <c r="I10" i="7"/>
  <c r="E34" i="39" l="1"/>
  <c r="F25" i="7" s="1"/>
  <c r="E47" i="39"/>
  <c r="C48" i="39"/>
  <c r="E42" i="39"/>
  <c r="F28" i="7" s="1"/>
  <c r="C36" i="39"/>
  <c r="E35" i="39"/>
  <c r="F26" i="7" s="1"/>
  <c r="F38" i="7" l="1"/>
  <c r="I38" i="7" s="1"/>
  <c r="I26" i="7"/>
  <c r="F40" i="7"/>
  <c r="I40" i="7" s="1"/>
  <c r="I28" i="7"/>
  <c r="F37" i="7"/>
  <c r="I37" i="7" s="1"/>
  <c r="I25" i="7"/>
  <c r="D18" i="39" l="1"/>
  <c r="F18" i="7" s="1"/>
  <c r="I18" i="7" s="1"/>
  <c r="D17" i="39"/>
  <c r="F17" i="7" s="1"/>
  <c r="I17" i="7" s="1"/>
  <c r="E45" i="39" l="1"/>
  <c r="F27" i="39" l="1"/>
  <c r="F55" i="39" s="1"/>
  <c r="D36" i="39" l="1"/>
  <c r="D48" i="39" l="1"/>
  <c r="E58" i="39"/>
  <c r="D13" i="39" l="1"/>
  <c r="F13" i="7" s="1"/>
  <c r="I13" i="7" s="1"/>
  <c r="D16" i="39"/>
  <c r="F16" i="7" s="1"/>
  <c r="D15" i="39"/>
  <c r="F15" i="7" s="1"/>
  <c r="I15" i="7" s="1"/>
  <c r="D11" i="39"/>
  <c r="F11" i="7" s="1"/>
  <c r="D12" i="39"/>
  <c r="F12" i="7" s="1"/>
  <c r="I19" i="7" l="1"/>
  <c r="C27" i="39"/>
  <c r="C55" i="39" s="1"/>
  <c r="E30" i="39" l="1"/>
  <c r="D14" i="39" l="1"/>
  <c r="F14" i="7" s="1"/>
  <c r="C67" i="39"/>
  <c r="E66" i="39"/>
  <c r="E59" i="39"/>
  <c r="E60" i="39"/>
  <c r="E61" i="39"/>
  <c r="F44" i="7" s="1"/>
  <c r="I44" i="7" s="1"/>
  <c r="E62" i="39"/>
  <c r="E63" i="39"/>
  <c r="E64" i="39"/>
  <c r="E65" i="39"/>
  <c r="D67" i="39" l="1"/>
  <c r="E67" i="39"/>
  <c r="E46" i="39"/>
  <c r="E44" i="39"/>
  <c r="E43" i="39"/>
  <c r="E33" i="39"/>
  <c r="F24" i="7" s="1"/>
  <c r="E31" i="39"/>
  <c r="E32" i="39"/>
  <c r="F23" i="7" s="1"/>
  <c r="E41" i="39"/>
  <c r="E40" i="39"/>
  <c r="F36" i="7" l="1"/>
  <c r="I36" i="7" s="1"/>
  <c r="I24" i="7"/>
  <c r="F35" i="7"/>
  <c r="I35" i="7" s="1"/>
  <c r="I23" i="7"/>
  <c r="E36" i="39"/>
  <c r="F27" i="7"/>
  <c r="E48" i="39"/>
  <c r="F31" i="7"/>
  <c r="F22" i="7"/>
  <c r="F30" i="7"/>
  <c r="F29" i="7"/>
  <c r="F41" i="7" l="1"/>
  <c r="I41" i="7" s="1"/>
  <c r="I29" i="7"/>
  <c r="F42" i="7"/>
  <c r="I42" i="7" s="1"/>
  <c r="I30" i="7"/>
  <c r="F34" i="7"/>
  <c r="I34" i="7" s="1"/>
  <c r="I22" i="7"/>
  <c r="F39" i="7"/>
  <c r="I39" i="7" s="1"/>
  <c r="I27" i="7"/>
  <c r="F43" i="7"/>
  <c r="I43" i="7" s="1"/>
  <c r="I31" i="7"/>
  <c r="F21" i="7"/>
  <c r="F33" i="7" l="1"/>
  <c r="I33" i="7" s="1"/>
  <c r="I21" i="7"/>
  <c r="E20" i="39" l="1"/>
  <c r="D10" i="39" l="1"/>
  <c r="F10" i="7" s="1"/>
  <c r="F19" i="7" s="1"/>
  <c r="C20" i="39" l="1"/>
  <c r="D19" i="39" l="1"/>
  <c r="D20" i="39" s="1"/>
</calcChain>
</file>

<file path=xl/sharedStrings.xml><?xml version="1.0" encoding="utf-8"?>
<sst xmlns="http://schemas.openxmlformats.org/spreadsheetml/2006/main" count="361" uniqueCount="119">
  <si>
    <t>PAGE</t>
  </si>
  <si>
    <t>TOTAL</t>
  </si>
  <si>
    <t>ACCOUNT</t>
  </si>
  <si>
    <t>Type</t>
  </si>
  <si>
    <t>COMPANY</t>
  </si>
  <si>
    <t>FACTOR</t>
  </si>
  <si>
    <t>FACTOR %</t>
  </si>
  <si>
    <t>ALLOCATED</t>
  </si>
  <si>
    <t>REF#</t>
  </si>
  <si>
    <t>Description of Adjustment:</t>
  </si>
  <si>
    <t>SG</t>
  </si>
  <si>
    <t>SO</t>
  </si>
  <si>
    <t>GPS</t>
  </si>
  <si>
    <t>SNP</t>
  </si>
  <si>
    <t>SNPD</t>
  </si>
  <si>
    <t>CIAC</t>
  </si>
  <si>
    <t>TAXDEPR</t>
  </si>
  <si>
    <t>DITBAL</t>
  </si>
  <si>
    <t>OTHER</t>
  </si>
  <si>
    <t>SCHMDEXP</t>
  </si>
  <si>
    <t>CA</t>
  </si>
  <si>
    <t>OR</t>
  </si>
  <si>
    <t>WA</t>
  </si>
  <si>
    <t>UT</t>
  </si>
  <si>
    <t>SCHMAT</t>
  </si>
  <si>
    <t>SCHMDT</t>
  </si>
  <si>
    <t>Oregon</t>
  </si>
  <si>
    <t>Washington</t>
  </si>
  <si>
    <t>California</t>
  </si>
  <si>
    <t>Utah</t>
  </si>
  <si>
    <t>Wyoming</t>
  </si>
  <si>
    <t>Idaho</t>
  </si>
  <si>
    <t>Adjustment to Tax:</t>
  </si>
  <si>
    <t>Other</t>
  </si>
  <si>
    <t>Total Company</t>
  </si>
  <si>
    <t>Repair Deduction</t>
  </si>
  <si>
    <t>Rounding</t>
  </si>
  <si>
    <t>Book Tax Difference</t>
  </si>
  <si>
    <t>STATE Allocation</t>
  </si>
  <si>
    <t>#</t>
  </si>
  <si>
    <t>Adjustment</t>
  </si>
  <si>
    <t>Adjusted Utility</t>
  </si>
  <si>
    <t>Book Depreciation</t>
  </si>
  <si>
    <t>Tax Depreciation</t>
  </si>
  <si>
    <t>Capitalization of Test Energy</t>
  </si>
  <si>
    <t>**</t>
  </si>
  <si>
    <t>AFUDC - Debt</t>
  </si>
  <si>
    <t>AFUDC - Equity</t>
  </si>
  <si>
    <t>Total</t>
  </si>
  <si>
    <t>U FERC</t>
  </si>
  <si>
    <t>FERC</t>
  </si>
  <si>
    <t>Schedule M Adjustment</t>
  </si>
  <si>
    <t>Deferred Income Tax Expense</t>
  </si>
  <si>
    <t>Ref</t>
  </si>
  <si>
    <t>Capitalized Labor &amp; Benefits Costs</t>
  </si>
  <si>
    <t>105.120 &amp; Other</t>
  </si>
  <si>
    <t>Book Capitalized Depreciation</t>
  </si>
  <si>
    <t>105.141 - Debt</t>
  </si>
  <si>
    <t>105.141 - Equity</t>
  </si>
  <si>
    <t>Avoided Costs</t>
  </si>
  <si>
    <t>Basis Adj 105.142</t>
  </si>
  <si>
    <t>Tax Gain / (Loss) on Prop. Disposition</t>
  </si>
  <si>
    <t>Description - ADIT</t>
  </si>
  <si>
    <t>Description - Schedule M Items</t>
  </si>
  <si>
    <t>Schedule M Additions:</t>
  </si>
  <si>
    <t>Schedule M Deductions:</t>
  </si>
  <si>
    <t>Description - Deferred Income Tax Expense</t>
  </si>
  <si>
    <t>Wyoming - P</t>
  </si>
  <si>
    <t>Wyoming - U</t>
  </si>
  <si>
    <t>Flow-through:</t>
  </si>
  <si>
    <t>Per Tax Model</t>
  </si>
  <si>
    <t>Per PowerTax</t>
  </si>
  <si>
    <t>Removal Costs</t>
  </si>
  <si>
    <t>Base Period*</t>
  </si>
  <si>
    <t>Accumulated Deferred Income Taxes (CA)</t>
  </si>
  <si>
    <t>Accumulated Deferred Income Taxes (IDU)</t>
  </si>
  <si>
    <t>Accumulated Deferred Income Taxes (OR)</t>
  </si>
  <si>
    <t>Accumulated Deferred Income Taxes (OTHER)</t>
  </si>
  <si>
    <t>Accumulated Deferred Income Taxes (UT)</t>
  </si>
  <si>
    <t>Accumulated Deferred Income Taxes (WA)</t>
  </si>
  <si>
    <t>Accumulated Deferred Income Taxes (WY)</t>
  </si>
  <si>
    <t>Accumulated Deferred Income Taxes (DITBAL)</t>
  </si>
  <si>
    <t>Accumulated Deferred Income Taxes (SG)</t>
  </si>
  <si>
    <t>Total Schedule M Additions</t>
  </si>
  <si>
    <t>Total Schedule M Deductions</t>
  </si>
  <si>
    <t>ADIT Balance</t>
  </si>
  <si>
    <t>Book Gain/Loss on Prop. Disposition</t>
  </si>
  <si>
    <t>Reimbursements</t>
  </si>
  <si>
    <t>Incremental</t>
  </si>
  <si>
    <t>WIJAM</t>
  </si>
  <si>
    <t>PacifiCorp</t>
  </si>
  <si>
    <t>15.4.1</t>
  </si>
  <si>
    <t>December 2024</t>
  </si>
  <si>
    <t>CAGW</t>
  </si>
  <si>
    <t>CAGE</t>
  </si>
  <si>
    <t>Ref. 15.4</t>
  </si>
  <si>
    <t>December 2025</t>
  </si>
  <si>
    <t>WIJAM Book Depreciation - 2025</t>
  </si>
  <si>
    <t>WIJAM Tax Depreciation - 2025</t>
  </si>
  <si>
    <t>WIJAM ADIT - 2025</t>
  </si>
  <si>
    <t>Washington 2023 General Rate Case</t>
  </si>
  <si>
    <t>WASHINGTON</t>
  </si>
  <si>
    <t>Situs</t>
  </si>
  <si>
    <t>PowerTax ADIT Balance Adjustment - Year 2</t>
  </si>
  <si>
    <t>PRO</t>
  </si>
  <si>
    <t xml:space="preserve"> </t>
  </si>
  <si>
    <t xml:space="preserve">PAGE </t>
  </si>
  <si>
    <t>15.4.2</t>
  </si>
  <si>
    <t xml:space="preserve">This adjustment reflects the accumulated deferred income tax balances for property on a jurisdictional basis as maintained in the PowerTax System for the 12 months ending December 31, 2025, and updates the related tax depreciation and book depreciation schedule m items and associated deferred income tax expense for the 12 months ending December 31, 2025.   This adjustment also includes the calendar year 2025 tax impacts of adjustments for the Labor Day Fire Restoration Capital Removal and WIJAM Transmission reallocation.
 </t>
  </si>
  <si>
    <t>(cont.) PowerTax ADIT Balance Adjustment - Year 2</t>
  </si>
  <si>
    <t>WY-ALL</t>
  </si>
  <si>
    <t>ID</t>
  </si>
  <si>
    <t>Remove Wildfire Res. - Tax Depr. 2025</t>
  </si>
  <si>
    <t>Remove Wildfire Res. - DIT Exp 2025</t>
  </si>
  <si>
    <t>Remove Wildfire Res. - ADIT 2025</t>
  </si>
  <si>
    <t>Deferred Income Tax Expense - Flowthru</t>
  </si>
  <si>
    <t>WIJAM DIT Expense - 41110 - 2025</t>
  </si>
  <si>
    <t>WIJAM DIT Expense - 41010 - 2025</t>
  </si>
  <si>
    <t>Remove Wildfire Res. - Bk Depr.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</si>
</sst>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1">
    <numFmt numFmtId="5" formatCode="&quot;$&quot;#,##0_);\(&quot;$&quot;#,##0\)"/>
    <numFmt numFmtId="41" formatCode="_(* #,##0_);_(* \(#,##0\);_(* &quot;-&quot;_);_(@_)"/>
    <numFmt numFmtId="44" formatCode="_(&quot;$&quot;* #,##0.00_);_(&quot;$&quot;* \(#,##0.00\);_(&quot;$&quot;* &quot;-&quot;??_);_(@_)"/>
    <numFmt numFmtId="43" formatCode="_(* #,##0.00_);_(* \(#,##0.00\);_(* &quot;-&quot;??_);_(@_)"/>
    <numFmt numFmtId="164" formatCode="_(* #,##0_);_(* \(#,##0\);_(* &quot;-&quot;??_);_(@_)"/>
    <numFmt numFmtId="165" formatCode="0.0000%"/>
    <numFmt numFmtId="166" formatCode="0.000_);\(0.000\)"/>
    <numFmt numFmtId="167" formatCode="0.0"/>
    <numFmt numFmtId="168" formatCode="###,000"/>
    <numFmt numFmtId="169" formatCode="_-* #,##0\ &quot;F&quot;_-;\-* #,##0\ &quot;F&quot;_-;_-* &quot;-&quot;\ &quot;F&quot;_-;_-@_-"/>
    <numFmt numFmtId="170" formatCode="_(* #,##0.00_);[Red]_(* \(#,##0.00\);_(* &quot;-&quot;??_);_(@_)"/>
    <numFmt numFmtId="171" formatCode="&quot;$&quot;###0;[Red]\(&quot;$&quot;###0\)"/>
    <numFmt numFmtId="172" formatCode="&quot;$&quot;#,##0\ ;\(&quot;$&quot;#,##0\)"/>
    <numFmt numFmtId="173" formatCode="########\-###\-###"/>
    <numFmt numFmtId="174" formatCode="#,##0.000;[Red]\-#,##0.000"/>
    <numFmt numFmtId="175" formatCode="#,##0.0_);\(#,##0.0\);\-\ ;"/>
    <numFmt numFmtId="176" formatCode="#,##0.0000"/>
    <numFmt numFmtId="177" formatCode="mmm\ dd\,\ yyyy"/>
    <numFmt numFmtId="178" formatCode="General_)"/>
    <numFmt numFmtId="179" formatCode="0.000"/>
    <numFmt numFmtId="180" formatCode="0.000%"/>
  </numFmts>
  <fonts count="75">
    <font>
      <sz val="12"/>
      <name val="Times New Roman"/>
    </font>
    <font>
      <sz val="11"/>
      <color theme="1"/>
      <name val="Calibri"/>
      <family val="2"/>
      <scheme val="minor"/>
    </font>
    <font>
      <sz val="11"/>
      <color theme="1"/>
      <name val="Calibri"/>
      <family val="2"/>
      <scheme val="minor"/>
    </font>
    <font>
      <sz val="11"/>
      <color theme="1"/>
      <name val="Calibri"/>
      <family val="2"/>
      <scheme val="minor"/>
    </font>
    <font>
      <sz val="12"/>
      <name val="Times New Roman"/>
      <family val="1"/>
    </font>
    <font>
      <sz val="10"/>
      <color indexed="8"/>
      <name val="Arial"/>
      <family val="2"/>
    </font>
    <font>
      <sz val="10"/>
      <name val="Arial"/>
      <family val="2"/>
    </font>
    <font>
      <b/>
      <sz val="10"/>
      <name val="Arial"/>
      <family val="2"/>
    </font>
    <font>
      <u/>
      <sz val="10"/>
      <name val="Arial"/>
      <family val="2"/>
    </font>
    <font>
      <sz val="10"/>
      <color theme="1"/>
      <name val="Arial"/>
      <family val="2"/>
    </font>
    <font>
      <b/>
      <sz val="10"/>
      <color theme="1"/>
      <name val="Arial"/>
      <family val="2"/>
    </font>
    <font>
      <sz val="10"/>
      <name val="Arial"/>
      <family val="2"/>
    </font>
    <font>
      <b/>
      <sz val="12"/>
      <name val="Arial"/>
      <family val="2"/>
    </font>
    <font>
      <sz val="7"/>
      <name val="Arial"/>
      <family val="2"/>
    </font>
    <font>
      <sz val="10"/>
      <name val="Arial"/>
      <family val="2"/>
    </font>
    <font>
      <sz val="12"/>
      <name val="Arial"/>
      <family val="2"/>
    </font>
    <font>
      <sz val="8"/>
      <name val="Arial"/>
      <family val="2"/>
    </font>
    <font>
      <b/>
      <sz val="8"/>
      <name val="Arial"/>
      <family val="2"/>
    </font>
    <font>
      <sz val="8"/>
      <color indexed="12"/>
      <name val="Arial"/>
      <family val="2"/>
    </font>
    <font>
      <sz val="10"/>
      <color indexed="10"/>
      <name val="Arial"/>
      <family val="2"/>
    </font>
    <font>
      <b/>
      <sz val="10"/>
      <color indexed="8"/>
      <name val="Arial"/>
      <family val="2"/>
    </font>
    <font>
      <b/>
      <sz val="18"/>
      <name val="Arial"/>
      <family val="2"/>
    </font>
    <font>
      <b/>
      <sz val="14"/>
      <name val="Arial"/>
      <family val="2"/>
    </font>
    <font>
      <b/>
      <sz val="10"/>
      <color indexed="63"/>
      <name val="Arial"/>
      <family val="2"/>
    </font>
    <font>
      <sz val="8"/>
      <color indexed="62"/>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sz val="10"/>
      <name val="Courier"/>
      <family val="3"/>
    </font>
    <font>
      <sz val="10"/>
      <color indexed="8"/>
      <name val="Helv"/>
    </font>
    <font>
      <sz val="10"/>
      <color indexed="24"/>
      <name val="Courier New"/>
      <family val="3"/>
    </font>
    <font>
      <sz val="10"/>
      <name val="Helv"/>
    </font>
    <font>
      <sz val="10"/>
      <name val="MS Sans Serif"/>
      <family val="2"/>
    </font>
    <font>
      <sz val="8"/>
      <name val="Helv"/>
    </font>
    <font>
      <i/>
      <sz val="11"/>
      <color indexed="23"/>
      <name val="Calibri"/>
      <family val="2"/>
    </font>
    <font>
      <sz val="11"/>
      <color indexed="17"/>
      <name val="Calibri"/>
      <family val="2"/>
    </font>
    <font>
      <b/>
      <sz val="16"/>
      <name val="Times New Roman"/>
      <family val="1"/>
    </font>
    <font>
      <b/>
      <sz val="12"/>
      <color indexed="24"/>
      <name val="Times New Roman"/>
      <family val="1"/>
    </font>
    <font>
      <sz val="10"/>
      <color indexed="24"/>
      <name val="Times New Roman"/>
      <family val="1"/>
    </font>
    <font>
      <b/>
      <sz val="11"/>
      <color indexed="56"/>
      <name val="Calibri"/>
      <family val="2"/>
    </font>
    <font>
      <b/>
      <i/>
      <sz val="8"/>
      <color indexed="18"/>
      <name val="Helv"/>
    </font>
    <font>
      <sz val="11"/>
      <color indexed="52"/>
      <name val="Calibri"/>
      <family val="2"/>
    </font>
    <font>
      <sz val="11"/>
      <color indexed="60"/>
      <name val="Calibri"/>
      <family val="2"/>
    </font>
    <font>
      <sz val="11"/>
      <color indexed="8"/>
      <name val="TimesNewRomanPS"/>
    </font>
    <font>
      <sz val="11"/>
      <name val="TimesNewRomanPS"/>
    </font>
    <font>
      <b/>
      <sz val="11"/>
      <color indexed="63"/>
      <name val="Calibri"/>
      <family val="2"/>
    </font>
    <font>
      <sz val="10"/>
      <color indexed="11"/>
      <name val="Geneva"/>
      <family val="2"/>
    </font>
    <font>
      <b/>
      <sz val="10"/>
      <color indexed="39"/>
      <name val="Arial"/>
      <family val="2"/>
    </font>
    <font>
      <b/>
      <sz val="12"/>
      <color indexed="8"/>
      <name val="Arial"/>
      <family val="2"/>
    </font>
    <font>
      <sz val="8"/>
      <color indexed="18"/>
      <name val="Arial"/>
      <family val="2"/>
    </font>
    <font>
      <b/>
      <sz val="8"/>
      <color indexed="8"/>
      <name val="Arial"/>
      <family val="2"/>
    </font>
    <font>
      <sz val="10"/>
      <color indexed="39"/>
      <name val="Arial"/>
      <family val="2"/>
    </font>
    <font>
      <sz val="12"/>
      <name val="Arial MT"/>
    </font>
    <font>
      <b/>
      <sz val="18"/>
      <color indexed="56"/>
      <name val="Cambria"/>
      <family val="2"/>
    </font>
    <font>
      <sz val="10"/>
      <name val="LinePrinter"/>
    </font>
    <font>
      <sz val="11"/>
      <color indexed="10"/>
      <name val="Calibri"/>
      <family val="2"/>
    </font>
    <font>
      <sz val="10"/>
      <color rgb="FF9C0006"/>
      <name val="Arial"/>
      <family val="2"/>
    </font>
    <font>
      <u/>
      <sz val="10"/>
      <color theme="10"/>
      <name val="Arial"/>
      <family val="2"/>
    </font>
    <font>
      <sz val="8"/>
      <color rgb="FF000000"/>
      <name val="Arial"/>
      <family val="2"/>
    </font>
    <font>
      <sz val="8"/>
      <color rgb="FF1F497D"/>
      <name val="Verdana"/>
      <family val="2"/>
    </font>
    <font>
      <b/>
      <sz val="8"/>
      <color rgb="FF1F497D"/>
      <name val="Verdana"/>
      <family val="2"/>
    </font>
    <font>
      <sz val="8"/>
      <color rgb="FF000000"/>
      <name val="Verdana"/>
      <family val="2"/>
    </font>
    <font>
      <i/>
      <sz val="8"/>
      <color rgb="FF000000"/>
      <name val="Verdana"/>
      <family val="2"/>
    </font>
    <font>
      <i/>
      <sz val="8"/>
      <color rgb="FF1F497D"/>
      <name val="Verdana"/>
      <family val="2"/>
    </font>
    <font>
      <b/>
      <i/>
      <sz val="8"/>
      <color rgb="FF1F497D"/>
      <name val="Verdana"/>
      <family val="2"/>
    </font>
    <font>
      <b/>
      <i/>
      <sz val="8"/>
      <color rgb="FF000000"/>
      <name val="Verdana"/>
      <family val="2"/>
    </font>
    <font>
      <b/>
      <sz val="8"/>
      <color rgb="FF00CC00"/>
      <name val="Verdana"/>
      <family val="2"/>
    </font>
    <font>
      <b/>
      <sz val="8"/>
      <color rgb="FF33CC33"/>
      <name val="Verdana"/>
      <family val="2"/>
    </font>
    <font>
      <b/>
      <sz val="8"/>
      <color rgb="FFFF9900"/>
      <name val="Verdana"/>
      <family val="2"/>
    </font>
    <font>
      <b/>
      <sz val="8"/>
      <color rgb="FFFF0000"/>
      <name val="Verdana"/>
      <family val="2"/>
    </font>
    <font>
      <sz val="11"/>
      <color indexed="8"/>
      <name val="Calibri"/>
      <family val="2"/>
      <scheme val="minor"/>
    </font>
    <font>
      <sz val="11"/>
      <color theme="1"/>
      <name val="Arial"/>
      <family val="2"/>
    </font>
    <font>
      <u/>
      <sz val="11"/>
      <color theme="10"/>
      <name val="Calibri"/>
      <family val="2"/>
      <scheme val="minor"/>
    </font>
  </fonts>
  <fills count="62">
    <fill>
      <patternFill patternType="none"/>
    </fill>
    <fill>
      <patternFill patternType="gray125"/>
    </fill>
    <fill>
      <patternFill patternType="solid">
        <fgColor rgb="FFFFC7CE"/>
      </patternFill>
    </fill>
    <fill>
      <patternFill patternType="solid">
        <fgColor rgb="FFFFFFCC"/>
      </patternFill>
    </fill>
    <fill>
      <patternFill patternType="solid">
        <fgColor indexed="47"/>
      </patternFill>
    </fill>
    <fill>
      <patternFill patternType="solid">
        <fgColor indexed="31"/>
      </patternFill>
    </fill>
    <fill>
      <patternFill patternType="solid">
        <fgColor indexed="29"/>
      </patternFill>
    </fill>
    <fill>
      <patternFill patternType="solid">
        <fgColor indexed="45"/>
      </patternFill>
    </fill>
    <fill>
      <patternFill patternType="solid">
        <fgColor indexed="26"/>
      </patternFill>
    </fill>
    <fill>
      <patternFill patternType="solid">
        <fgColor indexed="42"/>
      </patternFill>
    </fill>
    <fill>
      <patternFill patternType="solid">
        <fgColor indexed="46"/>
      </patternFill>
    </fill>
    <fill>
      <patternFill patternType="solid">
        <fgColor indexed="27"/>
      </patternFill>
    </fill>
    <fill>
      <patternFill patternType="solid">
        <fgColor indexed="22"/>
      </patternFill>
    </fill>
    <fill>
      <patternFill patternType="solid">
        <fgColor indexed="44"/>
      </patternFill>
    </fill>
    <fill>
      <patternFill patternType="solid">
        <fgColor indexed="43"/>
      </patternFill>
    </fill>
    <fill>
      <patternFill patternType="solid">
        <fgColor indexed="11"/>
      </patternFill>
    </fill>
    <fill>
      <patternFill patternType="solid">
        <fgColor indexed="51"/>
      </patternFill>
    </fill>
    <fill>
      <patternFill patternType="solid">
        <fgColor indexed="49"/>
      </patternFill>
    </fill>
    <fill>
      <patternFill patternType="solid">
        <fgColor indexed="30"/>
      </patternFill>
    </fill>
    <fill>
      <patternFill patternType="solid">
        <fgColor indexed="36"/>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2"/>
        <bgColor indexed="64"/>
      </patternFill>
    </fill>
    <fill>
      <patternFill patternType="solid">
        <fgColor indexed="26"/>
        <bgColor indexed="64"/>
      </patternFill>
    </fill>
    <fill>
      <patternFill patternType="solid">
        <fgColor indexed="55"/>
        <bgColor indexed="64"/>
      </patternFill>
    </fill>
    <fill>
      <patternFill patternType="solid">
        <fgColor indexed="43"/>
        <bgColor indexed="64"/>
      </patternFill>
    </fill>
    <fill>
      <patternFill patternType="solid">
        <fgColor indexed="40"/>
        <bgColor indexed="64"/>
      </patternFill>
    </fill>
    <fill>
      <patternFill patternType="solid">
        <fgColor indexed="50"/>
      </patternFill>
    </fill>
    <fill>
      <patternFill patternType="lightUp">
        <fgColor indexed="48"/>
        <bgColor indexed="41"/>
      </patternFill>
    </fill>
    <fill>
      <patternFill patternType="solid">
        <fgColor indexed="41"/>
      </patternFill>
    </fill>
    <fill>
      <patternFill patternType="solid">
        <fgColor indexed="54"/>
        <bgColor indexed="64"/>
      </patternFill>
    </fill>
    <fill>
      <patternFill patternType="solid">
        <fgColor indexed="40"/>
      </patternFill>
    </fill>
    <fill>
      <patternFill patternType="solid">
        <fgColor indexed="9"/>
        <bgColor indexed="41"/>
      </patternFill>
    </fill>
    <fill>
      <patternFill patternType="solid">
        <fgColor indexed="9"/>
        <bgColor indexed="40"/>
      </patternFill>
    </fill>
    <fill>
      <patternFill patternType="solid">
        <fgColor indexed="44"/>
        <bgColor indexed="64"/>
      </patternFill>
    </fill>
    <fill>
      <patternFill patternType="solid">
        <fgColor indexed="41"/>
        <bgColor indexed="64"/>
      </patternFill>
    </fill>
    <fill>
      <patternFill patternType="solid">
        <fgColor indexed="9"/>
        <bgColor indexed="64"/>
      </patternFill>
    </fill>
    <fill>
      <patternFill patternType="solid">
        <fgColor indexed="9"/>
        <bgColor indexed="15"/>
      </patternFill>
    </fill>
    <fill>
      <patternFill patternType="lightGray"/>
    </fill>
    <fill>
      <patternFill patternType="solid">
        <fgColor indexed="62"/>
        <bgColor indexed="64"/>
      </patternFill>
    </fill>
    <fill>
      <patternFill patternType="solid">
        <fgColor indexed="14"/>
        <bgColor indexed="64"/>
      </patternFill>
    </fill>
    <fill>
      <patternFill patternType="solid">
        <fgColor rgb="FFDBE5F1"/>
        <bgColor rgb="FF000000"/>
      </patternFill>
    </fill>
    <fill>
      <patternFill patternType="solid">
        <fgColor rgb="FFFFFFFF"/>
        <bgColor rgb="FF000000"/>
      </patternFill>
    </fill>
    <fill>
      <patternFill patternType="solid">
        <fgColor rgb="FFE9EFF7"/>
        <bgColor rgb="FF000000"/>
      </patternFill>
    </fill>
    <fill>
      <patternFill patternType="solid">
        <fgColor rgb="FFF1F5FB"/>
        <bgColor rgb="FF000000"/>
      </patternFill>
    </fill>
    <fill>
      <patternFill patternType="solid">
        <fgColor rgb="FFC6F9C1"/>
        <bgColor rgb="FF000000"/>
      </patternFill>
    </fill>
    <fill>
      <patternFill patternType="solid">
        <fgColor rgb="FFABEDA5"/>
        <bgColor rgb="FF000000"/>
      </patternFill>
    </fill>
    <fill>
      <patternFill patternType="solid">
        <fgColor rgb="FF94D88F"/>
        <bgColor rgb="FF000000"/>
      </patternFill>
    </fill>
    <fill>
      <patternFill patternType="solid">
        <fgColor rgb="FFFFFDBF"/>
        <bgColor rgb="FF000000"/>
      </patternFill>
    </fill>
    <fill>
      <patternFill patternType="solid">
        <fgColor rgb="FFFFFB8C"/>
        <bgColor rgb="FF000000"/>
      </patternFill>
    </fill>
    <fill>
      <patternFill patternType="solid">
        <fgColor rgb="FFFFF843"/>
        <bgColor rgb="FF000000"/>
      </patternFill>
    </fill>
    <fill>
      <patternFill patternType="solid">
        <fgColor rgb="FFFFC7CE"/>
        <bgColor rgb="FF000000"/>
      </patternFill>
    </fill>
    <fill>
      <patternFill patternType="solid">
        <fgColor rgb="FFFF988C"/>
        <bgColor rgb="FF000000"/>
      </patternFill>
    </fill>
    <fill>
      <patternFill patternType="solid">
        <fgColor rgb="FFFF6758"/>
        <bgColor rgb="FF000000"/>
      </patternFill>
    </fill>
    <fill>
      <patternFill patternType="solid">
        <fgColor rgb="FFB7CFE8"/>
        <bgColor rgb="FF000000"/>
      </patternFill>
    </fill>
    <fill>
      <patternFill patternType="solid">
        <fgColor rgb="FFC3D6EB"/>
        <bgColor rgb="FF000000"/>
      </patternFill>
    </fill>
    <fill>
      <patternFill patternType="solid">
        <fgColor rgb="FFDBE5F2"/>
        <bgColor rgb="FF000000"/>
      </patternFill>
    </fill>
    <fill>
      <patternFill patternType="solid">
        <fgColor rgb="FFDBE5F1"/>
        <bgColor rgb="FFFFFFFF"/>
      </patternFill>
    </fill>
  </fills>
  <borders count="48">
    <border>
      <left/>
      <right/>
      <top/>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top style="thin">
        <color indexed="64"/>
      </top>
      <bottom style="double">
        <color indexed="64"/>
      </bottom>
      <diagonal/>
    </border>
    <border>
      <left/>
      <right/>
      <top/>
      <bottom style="thin">
        <color indexed="64"/>
      </bottom>
      <diagonal/>
    </border>
    <border>
      <left style="thin">
        <color indexed="48"/>
      </left>
      <right style="thin">
        <color indexed="48"/>
      </right>
      <top style="thin">
        <color indexed="48"/>
      </top>
      <bottom style="thin">
        <color indexed="48"/>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style="thin">
        <color theme="0" tint="-0.24994659260841701"/>
      </top>
      <bottom style="thin">
        <color theme="0" tint="-0.24994659260841701"/>
      </bottom>
      <diagonal/>
    </border>
    <border>
      <left style="thin">
        <color rgb="FFB2B2B2"/>
      </left>
      <right style="thin">
        <color rgb="FFB2B2B2"/>
      </right>
      <top style="thin">
        <color rgb="FFB2B2B2"/>
      </top>
      <bottom style="thin">
        <color rgb="FFB2B2B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style="medium">
        <color indexed="64"/>
      </top>
      <bottom style="medium">
        <color indexed="64"/>
      </bottom>
      <diagonal/>
    </border>
    <border>
      <left/>
      <right/>
      <top/>
      <bottom style="medium">
        <color indexed="30"/>
      </bottom>
      <diagonal/>
    </border>
    <border>
      <left/>
      <right/>
      <top/>
      <bottom style="double">
        <color indexed="52"/>
      </bottom>
      <diagonal/>
    </border>
    <border>
      <left/>
      <right/>
      <top/>
      <bottom style="hair">
        <color indexed="6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41"/>
      </left>
      <right style="thin">
        <color indexed="48"/>
      </right>
      <top style="medium">
        <color indexed="41"/>
      </top>
      <bottom style="thin">
        <color indexed="48"/>
      </bottom>
      <diagonal/>
    </border>
    <border>
      <left style="thin">
        <color indexed="48"/>
      </left>
      <right style="thin">
        <color indexed="48"/>
      </right>
      <top/>
      <bottom/>
      <diagonal/>
    </border>
    <border>
      <left/>
      <right/>
      <top style="thin">
        <color indexed="64"/>
      </top>
      <bottom style="thick">
        <color indexed="64"/>
      </bottom>
      <diagonal/>
    </border>
    <border>
      <left/>
      <right/>
      <top style="double">
        <color indexed="64"/>
      </top>
      <bottom/>
      <diagonal/>
    </border>
    <border>
      <left/>
      <right/>
      <top/>
      <bottom style="double">
        <color indexed="8"/>
      </bottom>
      <diagonal/>
    </border>
    <border>
      <left/>
      <right/>
      <top/>
      <bottom style="thin">
        <color indexed="8"/>
      </bottom>
      <diagonal/>
    </border>
    <border>
      <left style="thin">
        <color indexed="64"/>
      </left>
      <right style="thin">
        <color indexed="64"/>
      </right>
      <top/>
      <bottom/>
      <diagonal/>
    </border>
    <border>
      <left style="double">
        <color indexed="64"/>
      </left>
      <right style="double">
        <color indexed="64"/>
      </right>
      <top style="double">
        <color indexed="64"/>
      </top>
      <bottom style="double">
        <color indexed="64"/>
      </bottom>
      <diagonal/>
    </border>
    <border>
      <left style="thin">
        <color theme="3" tint="-0.24994659260841701"/>
      </left>
      <right style="thin">
        <color theme="3" tint="-0.24994659260841701"/>
      </right>
      <top style="thin">
        <color theme="3" tint="-0.24994659260841701"/>
      </top>
      <bottom style="thin">
        <color theme="3" tint="-0.24994659260841701"/>
      </bottom>
      <diagonal/>
    </border>
    <border>
      <left style="thin">
        <color theme="3" tint="0.59996337778862885"/>
      </left>
      <right style="thin">
        <color theme="3" tint="0.59996337778862885"/>
      </right>
      <top style="thin">
        <color theme="3" tint="0.59996337778862885"/>
      </top>
      <bottom style="thin">
        <color theme="3" tint="0.59996337778862885"/>
      </bottom>
      <diagonal/>
    </border>
    <border>
      <left style="thin">
        <color rgb="FF808080"/>
      </left>
      <right style="thin">
        <color rgb="FF808080"/>
      </right>
      <top style="thin">
        <color rgb="FF808080"/>
      </top>
      <bottom style="thin">
        <color rgb="FF808080"/>
      </bottom>
      <diagonal/>
    </border>
    <border>
      <left style="thin">
        <color rgb="FF000000"/>
      </left>
      <right style="thin">
        <color rgb="FF000000"/>
      </right>
      <top style="thin">
        <color rgb="FF000000"/>
      </top>
      <bottom style="thin">
        <color rgb="FF000000"/>
      </bottom>
      <diagonal/>
    </border>
    <border>
      <left style="hair">
        <color rgb="FFC0C0C0"/>
      </left>
      <right style="hair">
        <color rgb="FFC0C0C0"/>
      </right>
      <top style="thin">
        <color rgb="FF808080"/>
      </top>
      <bottom style="thin">
        <color rgb="FF808080"/>
      </bottom>
      <diagonal/>
    </border>
    <border>
      <left style="thin">
        <color indexed="64"/>
      </left>
      <right/>
      <top/>
      <bottom/>
      <diagonal/>
    </border>
    <border>
      <left style="thin">
        <color indexed="64"/>
      </left>
      <right/>
      <top style="thin">
        <color indexed="64"/>
      </top>
      <bottom style="double">
        <color indexed="64"/>
      </bottom>
      <diagonal/>
    </border>
    <border>
      <left/>
      <right/>
      <top style="thin">
        <color indexed="64"/>
      </top>
      <bottom style="thin">
        <color indexed="64"/>
      </bottom>
      <diagonal/>
    </border>
    <border>
      <left/>
      <right/>
      <top/>
      <bottom style="medium">
        <color indexed="64"/>
      </bottom>
      <diagonal/>
    </border>
    <border>
      <left/>
      <right style="medium">
        <color indexed="64"/>
      </right>
      <top/>
      <bottom style="medium">
        <color indexed="64"/>
      </bottom>
      <diagonal/>
    </border>
  </borders>
  <cellStyleXfs count="365">
    <xf numFmtId="0" fontId="0" fillId="0" borderId="0"/>
    <xf numFmtId="43" fontId="4" fillId="0" borderId="0" applyFont="0" applyFill="0" applyBorder="0" applyAlignment="0" applyProtection="0"/>
    <xf numFmtId="9" fontId="4" fillId="0" borderId="0" applyFont="0" applyFill="0" applyBorder="0" applyAlignment="0" applyProtection="0"/>
    <xf numFmtId="4" fontId="5" fillId="0" borderId="11" applyNumberFormat="0" applyProtection="0">
      <alignment horizontal="left" vertical="center" indent="1"/>
    </xf>
    <xf numFmtId="4" fontId="5" fillId="0" borderId="11" applyNumberFormat="0" applyProtection="0">
      <alignment horizontal="right" vertical="center"/>
    </xf>
    <xf numFmtId="0" fontId="3" fillId="0" borderId="0"/>
    <xf numFmtId="0" fontId="6" fillId="0" borderId="0"/>
    <xf numFmtId="0" fontId="6" fillId="0" borderId="0"/>
    <xf numFmtId="0" fontId="6" fillId="0" borderId="0"/>
    <xf numFmtId="0" fontId="6" fillId="0" borderId="0"/>
    <xf numFmtId="0" fontId="11" fillId="0" borderId="0"/>
    <xf numFmtId="0" fontId="14" fillId="0" borderId="0"/>
    <xf numFmtId="0" fontId="25" fillId="5" borderId="0" applyNumberFormat="0" applyBorder="0" applyAlignment="0" applyProtection="0"/>
    <xf numFmtId="0" fontId="25" fillId="7" borderId="0" applyNumberFormat="0" applyBorder="0" applyAlignment="0" applyProtection="0"/>
    <xf numFmtId="0" fontId="25" fillId="9" borderId="0" applyNumberFormat="0" applyBorder="0" applyAlignment="0" applyProtection="0"/>
    <xf numFmtId="0" fontId="25" fillId="10" borderId="0" applyNumberFormat="0" applyBorder="0" applyAlignment="0" applyProtection="0"/>
    <xf numFmtId="0" fontId="25" fillId="11" borderId="0" applyNumberFormat="0" applyBorder="0" applyAlignment="0" applyProtection="0"/>
    <xf numFmtId="0" fontId="25" fillId="4" borderId="0" applyNumberFormat="0" applyBorder="0" applyAlignment="0" applyProtection="0"/>
    <xf numFmtId="0" fontId="25" fillId="13" borderId="0" applyNumberFormat="0" applyBorder="0" applyAlignment="0" applyProtection="0"/>
    <xf numFmtId="0" fontId="25" fillId="6" borderId="0" applyNumberFormat="0" applyBorder="0" applyAlignment="0" applyProtection="0"/>
    <xf numFmtId="0" fontId="25" fillId="15" borderId="0" applyNumberFormat="0" applyBorder="0" applyAlignment="0" applyProtection="0"/>
    <xf numFmtId="0" fontId="25" fillId="10" borderId="0" applyNumberFormat="0" applyBorder="0" applyAlignment="0" applyProtection="0"/>
    <xf numFmtId="0" fontId="25" fillId="13" borderId="0" applyNumberFormat="0" applyBorder="0" applyAlignment="0" applyProtection="0"/>
    <xf numFmtId="0" fontId="25" fillId="16" borderId="0" applyNumberFormat="0" applyBorder="0" applyAlignment="0" applyProtection="0"/>
    <xf numFmtId="0" fontId="26" fillId="18" borderId="0" applyNumberFormat="0" applyBorder="0" applyAlignment="0" applyProtection="0"/>
    <xf numFmtId="0" fontId="26" fillId="6" borderId="0" applyNumberFormat="0" applyBorder="0" applyAlignment="0" applyProtection="0"/>
    <xf numFmtId="0" fontId="26" fillId="15" borderId="0" applyNumberFormat="0" applyBorder="0" applyAlignment="0" applyProtection="0"/>
    <xf numFmtId="0" fontId="26" fillId="19" borderId="0" applyNumberFormat="0" applyBorder="0" applyAlignment="0" applyProtection="0"/>
    <xf numFmtId="0" fontId="26" fillId="17" borderId="0" applyNumberFormat="0" applyBorder="0" applyAlignment="0" applyProtection="0"/>
    <xf numFmtId="0" fontId="26" fillId="20" borderId="0" applyNumberFormat="0" applyBorder="0" applyAlignment="0" applyProtection="0"/>
    <xf numFmtId="0" fontId="26" fillId="21" borderId="0" applyNumberFormat="0" applyBorder="0" applyAlignment="0" applyProtection="0"/>
    <xf numFmtId="0" fontId="26" fillId="22" borderId="0" applyNumberFormat="0" applyBorder="0" applyAlignment="0" applyProtection="0"/>
    <xf numFmtId="0" fontId="26" fillId="23" borderId="0" applyNumberFormat="0" applyBorder="0" applyAlignment="0" applyProtection="0"/>
    <xf numFmtId="0" fontId="26" fillId="19" borderId="0" applyNumberFormat="0" applyBorder="0" applyAlignment="0" applyProtection="0"/>
    <xf numFmtId="0" fontId="26" fillId="17" borderId="0" applyNumberFormat="0" applyBorder="0" applyAlignment="0" applyProtection="0"/>
    <xf numFmtId="0" fontId="26" fillId="24" borderId="0" applyNumberFormat="0" applyBorder="0" applyAlignment="0" applyProtection="0"/>
    <xf numFmtId="0" fontId="58" fillId="2" borderId="0" applyNumberFormat="0" applyBorder="0" applyAlignment="0" applyProtection="0"/>
    <xf numFmtId="0" fontId="27" fillId="7" borderId="0" applyNumberFormat="0" applyBorder="0" applyAlignment="0" applyProtection="0"/>
    <xf numFmtId="0" fontId="28" fillId="12" borderId="22" applyNumberFormat="0" applyAlignment="0" applyProtection="0"/>
    <xf numFmtId="0" fontId="29" fillId="25" borderId="23" applyNumberFormat="0" applyAlignment="0" applyProtection="0"/>
    <xf numFmtId="0" fontId="30" fillId="0" borderId="0"/>
    <xf numFmtId="43" fontId="6" fillId="0" borderId="0" applyFont="0" applyFill="0" applyBorder="0" applyAlignment="0" applyProtection="0"/>
    <xf numFmtId="169" fontId="6" fillId="0" borderId="0"/>
    <xf numFmtId="169" fontId="6" fillId="0" borderId="0"/>
    <xf numFmtId="169" fontId="6" fillId="0" borderId="0"/>
    <xf numFmtId="169" fontId="6" fillId="0" borderId="0"/>
    <xf numFmtId="169" fontId="6" fillId="0" borderId="0"/>
    <xf numFmtId="169" fontId="6" fillId="0" borderId="0"/>
    <xf numFmtId="169" fontId="6" fillId="0" borderId="0"/>
    <xf numFmtId="169" fontId="6" fillId="0" borderId="0"/>
    <xf numFmtId="1" fontId="31"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70" fontId="6" fillId="0" borderId="0" applyFont="0" applyFill="0" applyBorder="0" applyAlignment="0" applyProtection="0"/>
    <xf numFmtId="43" fontId="6" fillId="0" borderId="0" applyFont="0" applyFill="0" applyBorder="0" applyAlignment="0" applyProtection="0"/>
    <xf numFmtId="170" fontId="6" fillId="0" borderId="0" applyFont="0" applyFill="0" applyBorder="0" applyAlignment="0" applyProtection="0"/>
    <xf numFmtId="43" fontId="2"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3" fontId="32" fillId="0" borderId="0" applyFont="0" applyFill="0" applyBorder="0" applyAlignment="0" applyProtection="0"/>
    <xf numFmtId="0" fontId="33" fillId="0" borderId="0"/>
    <xf numFmtId="0" fontId="33" fillId="0" borderId="0"/>
    <xf numFmtId="3" fontId="32" fillId="0" borderId="0" applyFont="0" applyFill="0" applyBorder="0" applyAlignment="0" applyProtection="0"/>
    <xf numFmtId="0" fontId="33" fillId="0" borderId="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15" fillId="0" borderId="0" applyFont="0" applyFill="0" applyBorder="0" applyAlignment="0" applyProtection="0"/>
    <xf numFmtId="44" fontId="34" fillId="0" borderId="0" applyFont="0" applyFill="0" applyBorder="0" applyAlignment="0" applyProtection="0"/>
    <xf numFmtId="44" fontId="4" fillId="0" borderId="0" applyFont="0" applyFill="0" applyBorder="0" applyAlignment="0" applyProtection="0"/>
    <xf numFmtId="171" fontId="35" fillId="0" borderId="0" applyFont="0" applyFill="0" applyBorder="0" applyProtection="0">
      <alignment horizontal="right"/>
    </xf>
    <xf numFmtId="5" fontId="33" fillId="0" borderId="0"/>
    <xf numFmtId="172" fontId="32" fillId="0" borderId="0" applyFont="0" applyFill="0" applyBorder="0" applyAlignment="0" applyProtection="0"/>
    <xf numFmtId="0" fontId="32" fillId="0" borderId="0" applyFont="0" applyFill="0" applyBorder="0" applyAlignment="0" applyProtection="0"/>
    <xf numFmtId="0" fontId="33" fillId="0" borderId="0"/>
    <xf numFmtId="0" fontId="32" fillId="0" borderId="0" applyFont="0" applyFill="0" applyBorder="0" applyAlignment="0" applyProtection="0"/>
    <xf numFmtId="0" fontId="36" fillId="0" borderId="0" applyNumberFormat="0" applyFill="0" applyBorder="0" applyAlignment="0" applyProtection="0"/>
    <xf numFmtId="2" fontId="32" fillId="0" borderId="0" applyFont="0" applyFill="0" applyBorder="0" applyAlignment="0" applyProtection="0"/>
    <xf numFmtId="0" fontId="13" fillId="0" borderId="0" applyFont="0" applyFill="0" applyBorder="0" applyAlignment="0" applyProtection="0">
      <alignment horizontal="left"/>
    </xf>
    <xf numFmtId="0" fontId="37" fillId="9" borderId="0" applyNumberFormat="0" applyBorder="0" applyAlignment="0" applyProtection="0"/>
    <xf numFmtId="38" fontId="16" fillId="26" borderId="0" applyNumberFormat="0" applyBorder="0" applyAlignment="0" applyProtection="0"/>
    <xf numFmtId="0" fontId="38" fillId="0" borderId="0"/>
    <xf numFmtId="0" fontId="12" fillId="0" borderId="24" applyNumberFormat="0" applyAlignment="0" applyProtection="0">
      <alignment horizontal="left" vertical="center"/>
    </xf>
    <xf numFmtId="0" fontId="12" fillId="0" borderId="1">
      <alignment horizontal="left" vertical="center"/>
    </xf>
    <xf numFmtId="0" fontId="39" fillId="0" borderId="0" applyNumberFormat="0" applyFill="0" applyBorder="0" applyAlignment="0" applyProtection="0"/>
    <xf numFmtId="0" fontId="40" fillId="0" borderId="0" applyNumberFormat="0" applyFill="0" applyBorder="0" applyAlignment="0" applyProtection="0"/>
    <xf numFmtId="0" fontId="41" fillId="0" borderId="25" applyNumberFormat="0" applyFill="0" applyAlignment="0" applyProtection="0"/>
    <xf numFmtId="0" fontId="41" fillId="0" borderId="0" applyNumberFormat="0" applyFill="0" applyBorder="0" applyAlignment="0" applyProtection="0"/>
    <xf numFmtId="0" fontId="59" fillId="0" borderId="0" applyNumberFormat="0" applyFill="0" applyBorder="0" applyAlignment="0" applyProtection="0"/>
    <xf numFmtId="10" fontId="16" fillId="27" borderId="14" applyNumberFormat="0" applyBorder="0" applyAlignment="0" applyProtection="0"/>
    <xf numFmtId="0" fontId="42" fillId="0" borderId="0" applyNumberFormat="0" applyFill="0" applyBorder="0" applyAlignment="0">
      <protection locked="0"/>
    </xf>
    <xf numFmtId="0" fontId="42" fillId="0" borderId="0" applyNumberFormat="0" applyFill="0" applyBorder="0" applyAlignment="0">
      <protection locked="0"/>
    </xf>
    <xf numFmtId="0" fontId="43" fillId="0" borderId="26" applyNumberFormat="0" applyFill="0" applyAlignment="0" applyProtection="0"/>
    <xf numFmtId="173" fontId="6" fillId="0" borderId="0"/>
    <xf numFmtId="167" fontId="17" fillId="0" borderId="0" applyNumberFormat="0" applyFill="0" applyBorder="0" applyAlignment="0" applyProtection="0"/>
    <xf numFmtId="0" fontId="44" fillId="14" borderId="0" applyNumberFormat="0" applyBorder="0" applyAlignment="0" applyProtection="0"/>
    <xf numFmtId="37" fontId="45" fillId="0" borderId="0" applyNumberFormat="0" applyFill="0" applyBorder="0"/>
    <xf numFmtId="37" fontId="45" fillId="0" borderId="0" applyNumberFormat="0" applyFill="0" applyBorder="0"/>
    <xf numFmtId="0" fontId="16" fillId="0" borderId="27" applyNumberFormat="0" applyBorder="0" applyAlignment="0"/>
    <xf numFmtId="174" fontId="6" fillId="0" borderId="0"/>
    <xf numFmtId="0" fontId="3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6" fillId="0" borderId="0"/>
    <xf numFmtId="0" fontId="2" fillId="0" borderId="0"/>
    <xf numFmtId="0" fontId="2" fillId="0" borderId="0"/>
    <xf numFmtId="0" fontId="2" fillId="0" borderId="0"/>
    <xf numFmtId="0" fontId="2" fillId="0" borderId="0"/>
    <xf numFmtId="0" fontId="2" fillId="0" borderId="0"/>
    <xf numFmtId="0" fontId="6" fillId="0" borderId="0"/>
    <xf numFmtId="0" fontId="6" fillId="0" borderId="0"/>
    <xf numFmtId="0" fontId="2" fillId="0" borderId="0"/>
    <xf numFmtId="0" fontId="2" fillId="0" borderId="0"/>
    <xf numFmtId="0" fontId="6" fillId="0" borderId="0"/>
    <xf numFmtId="0" fontId="46" fillId="0" borderId="0"/>
    <xf numFmtId="0" fontId="6" fillId="0" borderId="0"/>
    <xf numFmtId="0" fontId="2" fillId="0" borderId="0"/>
    <xf numFmtId="0" fontId="4" fillId="0" borderId="0"/>
    <xf numFmtId="0" fontId="2" fillId="0" borderId="0"/>
    <xf numFmtId="0" fontId="2" fillId="0" borderId="0"/>
    <xf numFmtId="0" fontId="2" fillId="0" borderId="0"/>
    <xf numFmtId="0" fontId="9" fillId="0" borderId="0"/>
    <xf numFmtId="0" fontId="2" fillId="0" borderId="0"/>
    <xf numFmtId="0" fontId="2" fillId="0" borderId="0"/>
    <xf numFmtId="0" fontId="2" fillId="0" borderId="0"/>
    <xf numFmtId="0" fontId="2" fillId="0" borderId="0"/>
    <xf numFmtId="0" fontId="2" fillId="0" borderId="0"/>
    <xf numFmtId="0" fontId="6" fillId="0" borderId="0"/>
    <xf numFmtId="0" fontId="2" fillId="0" borderId="0"/>
    <xf numFmtId="0" fontId="4" fillId="0" borderId="0"/>
    <xf numFmtId="0" fontId="2" fillId="0" borderId="0"/>
    <xf numFmtId="0" fontId="2" fillId="0" borderId="0"/>
    <xf numFmtId="0" fontId="2" fillId="0" borderId="0"/>
    <xf numFmtId="0" fontId="2" fillId="0" borderId="0"/>
    <xf numFmtId="0" fontId="2" fillId="0" borderId="0"/>
    <xf numFmtId="0" fontId="6" fillId="0" borderId="0"/>
    <xf numFmtId="0" fontId="2" fillId="0" borderId="0"/>
    <xf numFmtId="0" fontId="2" fillId="0" borderId="0"/>
    <xf numFmtId="0" fontId="2" fillId="0" borderId="0"/>
    <xf numFmtId="0" fontId="2" fillId="0" borderId="0"/>
    <xf numFmtId="0" fontId="6" fillId="0" borderId="0"/>
    <xf numFmtId="0" fontId="6" fillId="0" borderId="0"/>
    <xf numFmtId="0" fontId="2" fillId="0" borderId="0"/>
    <xf numFmtId="0" fontId="6" fillId="0" borderId="0"/>
    <xf numFmtId="41" fontId="6" fillId="0" borderId="0"/>
    <xf numFmtId="0" fontId="2" fillId="0" borderId="0"/>
    <xf numFmtId="41" fontId="6" fillId="0" borderId="0"/>
    <xf numFmtId="0" fontId="2" fillId="0" borderId="0"/>
    <xf numFmtId="0" fontId="2" fillId="0" borderId="0"/>
    <xf numFmtId="0" fontId="6" fillId="0" borderId="0"/>
    <xf numFmtId="0" fontId="6" fillId="0" borderId="0"/>
    <xf numFmtId="0" fontId="6" fillId="0" borderId="0"/>
    <xf numFmtId="0" fontId="6" fillId="0" borderId="0"/>
    <xf numFmtId="0" fontId="6" fillId="0" borderId="0"/>
    <xf numFmtId="0" fontId="6" fillId="0" borderId="0"/>
    <xf numFmtId="0" fontId="2" fillId="0" borderId="0"/>
    <xf numFmtId="0" fontId="6" fillId="0" borderId="0"/>
    <xf numFmtId="0" fontId="2" fillId="0" borderId="0"/>
    <xf numFmtId="0" fontId="2" fillId="0" borderId="0"/>
    <xf numFmtId="0" fontId="2" fillId="0" borderId="0"/>
    <xf numFmtId="0" fontId="6" fillId="0" borderId="0"/>
    <xf numFmtId="0" fontId="2" fillId="0" borderId="0"/>
    <xf numFmtId="0" fontId="2"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2" fillId="0" borderId="0"/>
    <xf numFmtId="0" fontId="6" fillId="0" borderId="0"/>
    <xf numFmtId="0" fontId="6" fillId="0" borderId="0"/>
    <xf numFmtId="0" fontId="6" fillId="0" borderId="0"/>
    <xf numFmtId="0" fontId="6" fillId="0" borderId="0"/>
    <xf numFmtId="0" fontId="2" fillId="0" borderId="0"/>
    <xf numFmtId="0" fontId="6" fillId="0" borderId="0"/>
    <xf numFmtId="0" fontId="2" fillId="0" borderId="0"/>
    <xf numFmtId="0" fontId="6" fillId="0" borderId="0"/>
    <xf numFmtId="0" fontId="34" fillId="0" borderId="0"/>
    <xf numFmtId="0" fontId="6" fillId="0" borderId="0"/>
    <xf numFmtId="0" fontId="4" fillId="0" borderId="0"/>
    <xf numFmtId="0" fontId="2" fillId="0" borderId="0"/>
    <xf numFmtId="37" fontId="33" fillId="0" borderId="0"/>
    <xf numFmtId="0" fontId="6" fillId="8" borderId="28" applyNumberFormat="0" applyFont="0" applyAlignment="0" applyProtection="0"/>
    <xf numFmtId="0" fontId="6" fillId="8" borderId="28" applyNumberFormat="0" applyFont="0" applyAlignment="0" applyProtection="0"/>
    <xf numFmtId="0" fontId="2" fillId="3" borderId="21" applyNumberFormat="0" applyFont="0" applyAlignment="0" applyProtection="0"/>
    <xf numFmtId="0" fontId="2" fillId="3" borderId="21" applyNumberFormat="0" applyFont="0" applyAlignment="0" applyProtection="0"/>
    <xf numFmtId="0" fontId="2" fillId="3" borderId="21" applyNumberFormat="0" applyFont="0" applyAlignment="0" applyProtection="0"/>
    <xf numFmtId="0" fontId="2" fillId="3" borderId="21" applyNumberFormat="0" applyFont="0" applyAlignment="0" applyProtection="0"/>
    <xf numFmtId="0" fontId="2" fillId="3" borderId="21" applyNumberFormat="0" applyFont="0" applyAlignment="0" applyProtection="0"/>
    <xf numFmtId="175" fontId="4" fillId="0" borderId="0" applyFont="0" applyFill="0" applyBorder="0" applyProtection="0"/>
    <xf numFmtId="0" fontId="47" fillId="12" borderId="29" applyNumberFormat="0" applyAlignment="0" applyProtection="0"/>
    <xf numFmtId="12" fontId="12" fillId="28" borderId="8">
      <alignment horizontal="left"/>
    </xf>
    <xf numFmtId="0" fontId="33" fillId="0" borderId="0"/>
    <xf numFmtId="0" fontId="33" fillId="0" borderId="0"/>
    <xf numFmtId="9" fontId="6" fillId="0" borderId="0" applyFont="0" applyFill="0" applyBorder="0" applyAlignment="0" applyProtection="0"/>
    <xf numFmtId="10" fontId="6" fillId="0" borderId="0" applyFont="0" applyFill="0" applyBorder="0" applyAlignment="0" applyProtection="0"/>
    <xf numFmtId="9" fontId="34" fillId="0" borderId="0" applyFont="0" applyFill="0" applyBorder="0" applyAlignment="0" applyProtection="0"/>
    <xf numFmtId="9" fontId="6" fillId="0" borderId="0" applyFont="0" applyFill="0" applyBorder="0" applyAlignment="0" applyProtection="0"/>
    <xf numFmtId="9" fontId="15" fillId="0" borderId="0" applyFont="0" applyFill="0" applyBorder="0" applyAlignment="0" applyProtection="0"/>
    <xf numFmtId="9" fontId="34" fillId="0" borderId="0" applyFont="0" applyFill="0" applyBorder="0" applyAlignment="0" applyProtection="0"/>
    <xf numFmtId="9" fontId="6" fillId="0" borderId="0" applyFont="0" applyFill="0" applyBorder="0" applyAlignment="0" applyProtection="0"/>
    <xf numFmtId="9" fontId="2" fillId="0" borderId="0" applyFont="0" applyFill="0" applyBorder="0" applyAlignment="0" applyProtection="0"/>
    <xf numFmtId="9" fontId="6" fillId="0" borderId="0" applyFont="0" applyFill="0" applyBorder="0" applyAlignment="0" applyProtection="0"/>
    <xf numFmtId="9" fontId="48" fillId="0" borderId="0"/>
    <xf numFmtId="4" fontId="20" fillId="14" borderId="11" applyNumberFormat="0" applyProtection="0">
      <alignment vertical="center"/>
    </xf>
    <xf numFmtId="4" fontId="49" fillId="29" borderId="11" applyNumberFormat="0" applyProtection="0">
      <alignment vertical="center"/>
    </xf>
    <xf numFmtId="4" fontId="20" fillId="29" borderId="11" applyNumberFormat="0" applyProtection="0">
      <alignment vertical="center"/>
    </xf>
    <xf numFmtId="0" fontId="20" fillId="29" borderId="11" applyNumberFormat="0" applyProtection="0">
      <alignment horizontal="left" vertical="top" indent="1"/>
    </xf>
    <xf numFmtId="4" fontId="20" fillId="30" borderId="0" applyNumberFormat="0" applyProtection="0">
      <alignment horizontal="left" vertical="center" indent="1"/>
    </xf>
    <xf numFmtId="4" fontId="20" fillId="30" borderId="11" applyNumberFormat="0" applyProtection="0"/>
    <xf numFmtId="4" fontId="20" fillId="30" borderId="17" applyNumberFormat="0" applyProtection="0">
      <alignment vertical="center"/>
    </xf>
    <xf numFmtId="4" fontId="5" fillId="7" borderId="11" applyNumberFormat="0" applyProtection="0">
      <alignment horizontal="right" vertical="center"/>
    </xf>
    <xf numFmtId="4" fontId="5" fillId="6" borderId="11" applyNumberFormat="0" applyProtection="0">
      <alignment horizontal="right" vertical="center"/>
    </xf>
    <xf numFmtId="4" fontId="5" fillId="22" borderId="11" applyNumberFormat="0" applyProtection="0">
      <alignment horizontal="right" vertical="center"/>
    </xf>
    <xf numFmtId="4" fontId="5" fillId="16" borderId="11" applyNumberFormat="0" applyProtection="0">
      <alignment horizontal="right" vertical="center"/>
    </xf>
    <xf numFmtId="4" fontId="5" fillId="20" borderId="11" applyNumberFormat="0" applyProtection="0">
      <alignment horizontal="right" vertical="center"/>
    </xf>
    <xf numFmtId="4" fontId="5" fillId="24" borderId="11" applyNumberFormat="0" applyProtection="0">
      <alignment horizontal="right" vertical="center"/>
    </xf>
    <xf numFmtId="4" fontId="5" fillId="23" borderId="11" applyNumberFormat="0" applyProtection="0">
      <alignment horizontal="right" vertical="center"/>
    </xf>
    <xf numFmtId="4" fontId="5" fillId="31" borderId="11" applyNumberFormat="0" applyProtection="0">
      <alignment horizontal="right" vertical="center"/>
    </xf>
    <xf numFmtId="4" fontId="5" fillId="15" borderId="11" applyNumberFormat="0" applyProtection="0">
      <alignment horizontal="right" vertical="center"/>
    </xf>
    <xf numFmtId="4" fontId="20" fillId="32" borderId="30" applyNumberFormat="0" applyProtection="0">
      <alignment horizontal="left" vertical="center" indent="1"/>
    </xf>
    <xf numFmtId="4" fontId="5" fillId="33" borderId="0" applyNumberFormat="0" applyProtection="0">
      <alignment horizontal="left" vertical="center" indent="1"/>
    </xf>
    <xf numFmtId="4" fontId="5" fillId="33" borderId="0" applyNumberFormat="0" applyProtection="0">
      <alignment horizontal="left" indent="1"/>
    </xf>
    <xf numFmtId="4" fontId="50" fillId="34" borderId="0" applyNumberFormat="0" applyProtection="0">
      <alignment horizontal="left" vertical="center" indent="1"/>
    </xf>
    <xf numFmtId="4" fontId="5" fillId="35" borderId="11" applyNumberFormat="0" applyProtection="0">
      <alignment horizontal="right" vertical="center"/>
    </xf>
    <xf numFmtId="4" fontId="24" fillId="0" borderId="0" applyNumberFormat="0" applyProtection="0">
      <alignment horizontal="left" vertical="center" indent="1"/>
    </xf>
    <xf numFmtId="4" fontId="51" fillId="36" borderId="0" applyNumberFormat="0" applyProtection="0">
      <alignment horizontal="left" indent="1"/>
    </xf>
    <xf numFmtId="4" fontId="52" fillId="0" borderId="0" applyNumberFormat="0" applyProtection="0">
      <alignment horizontal="left" vertical="center" indent="1"/>
    </xf>
    <xf numFmtId="4" fontId="52" fillId="37" borderId="0" applyNumberFormat="0" applyProtection="0"/>
    <xf numFmtId="0" fontId="6" fillId="34" borderId="11" applyNumberFormat="0" applyProtection="0">
      <alignment horizontal="left" vertical="center" indent="1"/>
    </xf>
    <xf numFmtId="0" fontId="6" fillId="34" borderId="11" applyNumberFormat="0" applyProtection="0">
      <alignment horizontal="left" vertical="top" indent="1"/>
    </xf>
    <xf numFmtId="0" fontId="6" fillId="30" borderId="11" applyNumberFormat="0" applyProtection="0">
      <alignment horizontal="left" vertical="center" indent="1"/>
    </xf>
    <xf numFmtId="0" fontId="6" fillId="30" borderId="11" applyNumberFormat="0" applyProtection="0">
      <alignment horizontal="left" vertical="top" indent="1"/>
    </xf>
    <xf numFmtId="0" fontId="6" fillId="38" borderId="11" applyNumberFormat="0" applyProtection="0">
      <alignment horizontal="left" vertical="center" indent="1"/>
    </xf>
    <xf numFmtId="0" fontId="6" fillId="38" borderId="11" applyNumberFormat="0" applyProtection="0">
      <alignment horizontal="left" vertical="top" indent="1"/>
    </xf>
    <xf numFmtId="0" fontId="6" fillId="39" borderId="11" applyNumberFormat="0" applyProtection="0">
      <alignment horizontal="left" vertical="center" indent="1"/>
    </xf>
    <xf numFmtId="0" fontId="6" fillId="39" borderId="11" applyNumberFormat="0" applyProtection="0">
      <alignment horizontal="left" vertical="top" indent="1"/>
    </xf>
    <xf numFmtId="4" fontId="5" fillId="27" borderId="11" applyNumberFormat="0" applyProtection="0">
      <alignment vertical="center"/>
    </xf>
    <xf numFmtId="4" fontId="53" fillId="27" borderId="11" applyNumberFormat="0" applyProtection="0">
      <alignment vertical="center"/>
    </xf>
    <xf numFmtId="4" fontId="5" fillId="27" borderId="11" applyNumberFormat="0" applyProtection="0">
      <alignment horizontal="left" vertical="center" indent="1"/>
    </xf>
    <xf numFmtId="0" fontId="5" fillId="27" borderId="11" applyNumberFormat="0" applyProtection="0">
      <alignment horizontal="left" vertical="top" indent="1"/>
    </xf>
    <xf numFmtId="4" fontId="5" fillId="40" borderId="31" applyNumberFormat="0" applyProtection="0">
      <alignment horizontal="right" vertical="center"/>
    </xf>
    <xf numFmtId="4" fontId="5" fillId="0" borderId="11" applyNumberFormat="0" applyProtection="0">
      <alignment horizontal="right" vertical="center"/>
    </xf>
    <xf numFmtId="4" fontId="53" fillId="33" borderId="11" applyNumberFormat="0" applyProtection="0">
      <alignment horizontal="right" vertical="center"/>
    </xf>
    <xf numFmtId="4" fontId="5" fillId="0" borderId="11" applyNumberFormat="0" applyProtection="0">
      <alignment horizontal="left" vertical="center" indent="1"/>
    </xf>
    <xf numFmtId="4" fontId="5" fillId="40" borderId="11" applyNumberFormat="0" applyProtection="0">
      <alignment horizontal="left" vertical="center" indent="1"/>
    </xf>
    <xf numFmtId="0" fontId="5" fillId="30" borderId="11" applyNumberFormat="0" applyProtection="0">
      <alignment horizontal="center" vertical="top"/>
    </xf>
    <xf numFmtId="0" fontId="5" fillId="30" borderId="11" applyNumberFormat="0" applyProtection="0">
      <alignment horizontal="left" vertical="top"/>
    </xf>
    <xf numFmtId="4" fontId="21" fillId="0" borderId="0" applyNumberFormat="0" applyProtection="0">
      <alignment horizontal="left" vertical="center"/>
    </xf>
    <xf numFmtId="4" fontId="22" fillId="41" borderId="0" applyNumberFormat="0" applyProtection="0">
      <alignment horizontal="left"/>
    </xf>
    <xf numFmtId="4" fontId="19" fillId="33" borderId="11" applyNumberFormat="0" applyProtection="0">
      <alignment horizontal="right" vertical="center"/>
    </xf>
    <xf numFmtId="0" fontId="60" fillId="0" borderId="38" applyNumberFormat="0" applyFont="0" applyFill="0" applyAlignment="0" applyProtection="0"/>
    <xf numFmtId="168" fontId="61" fillId="0" borderId="39" applyNumberFormat="0" applyProtection="0">
      <alignment horizontal="right" vertical="center"/>
    </xf>
    <xf numFmtId="168" fontId="62" fillId="0" borderId="40" applyNumberFormat="0" applyProtection="0">
      <alignment horizontal="right" vertical="center"/>
    </xf>
    <xf numFmtId="0" fontId="62" fillId="45" borderId="38" applyNumberFormat="0" applyAlignment="0" applyProtection="0">
      <alignment horizontal="left" vertical="center" indent="1"/>
    </xf>
    <xf numFmtId="0" fontId="63" fillId="46" borderId="40" applyNumberFormat="0" applyAlignment="0" applyProtection="0">
      <alignment horizontal="left" vertical="center" indent="1"/>
    </xf>
    <xf numFmtId="0" fontId="63" fillId="46" borderId="40" applyNumberFormat="0" applyAlignment="0" applyProtection="0">
      <alignment horizontal="left" vertical="center" indent="1"/>
    </xf>
    <xf numFmtId="0" fontId="64" fillId="0" borderId="41" applyNumberFormat="0" applyFill="0" applyBorder="0" applyAlignment="0" applyProtection="0"/>
    <xf numFmtId="0" fontId="64" fillId="46" borderId="40" applyNumberFormat="0" applyAlignment="0" applyProtection="0">
      <alignment horizontal="left" vertical="center" indent="1"/>
    </xf>
    <xf numFmtId="0" fontId="64" fillId="46" borderId="40" applyNumberFormat="0" applyAlignment="0" applyProtection="0">
      <alignment horizontal="left" vertical="center" indent="1"/>
    </xf>
    <xf numFmtId="168" fontId="65" fillId="47" borderId="39" applyNumberFormat="0" applyBorder="0" applyProtection="0">
      <alignment horizontal="right" vertical="center"/>
    </xf>
    <xf numFmtId="168" fontId="66" fillId="47" borderId="40" applyNumberFormat="0" applyBorder="0" applyProtection="0">
      <alignment horizontal="right" vertical="center"/>
    </xf>
    <xf numFmtId="0" fontId="64" fillId="48" borderId="40" applyNumberFormat="0" applyAlignment="0" applyProtection="0">
      <alignment horizontal="left" vertical="center" indent="1"/>
    </xf>
    <xf numFmtId="168" fontId="66" fillId="48" borderId="40" applyNumberFormat="0" applyProtection="0">
      <alignment horizontal="right" vertical="center"/>
    </xf>
    <xf numFmtId="0" fontId="67" fillId="0" borderId="41" applyBorder="0" applyAlignment="0" applyProtection="0"/>
    <xf numFmtId="168" fontId="68" fillId="49" borderId="42" applyNumberFormat="0" applyBorder="0" applyAlignment="0" applyProtection="0">
      <alignment horizontal="right" vertical="center" indent="1"/>
    </xf>
    <xf numFmtId="168" fontId="69" fillId="50" borderId="42" applyNumberFormat="0" applyBorder="0" applyAlignment="0" applyProtection="0">
      <alignment horizontal="right" vertical="center" indent="1"/>
    </xf>
    <xf numFmtId="168" fontId="69" fillId="51" borderId="42" applyNumberFormat="0" applyBorder="0" applyAlignment="0" applyProtection="0">
      <alignment horizontal="right" vertical="center" indent="1"/>
    </xf>
    <xf numFmtId="168" fontId="70" fillId="52" borderId="42" applyNumberFormat="0" applyBorder="0" applyAlignment="0" applyProtection="0">
      <alignment horizontal="right" vertical="center" indent="1"/>
    </xf>
    <xf numFmtId="168" fontId="70" fillId="53" borderId="42" applyNumberFormat="0" applyBorder="0" applyAlignment="0" applyProtection="0">
      <alignment horizontal="right" vertical="center" indent="1"/>
    </xf>
    <xf numFmtId="168" fontId="70" fillId="54" borderId="42" applyNumberFormat="0" applyBorder="0" applyAlignment="0" applyProtection="0">
      <alignment horizontal="right" vertical="center" indent="1"/>
    </xf>
    <xf numFmtId="168" fontId="71" fillId="55" borderId="42" applyNumberFormat="0" applyBorder="0" applyAlignment="0" applyProtection="0">
      <alignment horizontal="right" vertical="center" indent="1"/>
    </xf>
    <xf numFmtId="168" fontId="71" fillId="56" borderId="42" applyNumberFormat="0" applyBorder="0" applyAlignment="0" applyProtection="0">
      <alignment horizontal="right" vertical="center" indent="1"/>
    </xf>
    <xf numFmtId="168" fontId="71" fillId="57" borderId="42" applyNumberFormat="0" applyBorder="0" applyAlignment="0" applyProtection="0">
      <alignment horizontal="right" vertical="center" indent="1"/>
    </xf>
    <xf numFmtId="0" fontId="63" fillId="58" borderId="38" applyNumberFormat="0" applyAlignment="0" applyProtection="0">
      <alignment horizontal="left" vertical="center" indent="1"/>
    </xf>
    <xf numFmtId="0" fontId="63" fillId="59" borderId="38" applyNumberFormat="0" applyAlignment="0" applyProtection="0">
      <alignment horizontal="left" vertical="center" indent="1"/>
    </xf>
    <xf numFmtId="0" fontId="63" fillId="60" borderId="38" applyNumberFormat="0" applyAlignment="0" applyProtection="0">
      <alignment horizontal="left" vertical="center" indent="1"/>
    </xf>
    <xf numFmtId="0" fontId="63" fillId="47" borderId="38" applyNumberFormat="0" applyAlignment="0" applyProtection="0">
      <alignment horizontal="left" vertical="center" indent="1"/>
    </xf>
    <xf numFmtId="0" fontId="63" fillId="48" borderId="40" applyNumberFormat="0" applyAlignment="0" applyProtection="0">
      <alignment horizontal="left" vertical="center" indent="1"/>
    </xf>
    <xf numFmtId="168" fontId="61" fillId="47" borderId="39" applyNumberFormat="0" applyBorder="0" applyProtection="0">
      <alignment horizontal="right" vertical="center"/>
    </xf>
    <xf numFmtId="168" fontId="62" fillId="47" borderId="40" applyNumberFormat="0" applyBorder="0" applyProtection="0">
      <alignment horizontal="right" vertical="center"/>
    </xf>
    <xf numFmtId="168" fontId="61" fillId="61" borderId="38" applyNumberFormat="0" applyAlignment="0" applyProtection="0">
      <alignment horizontal="left" vertical="center" indent="1"/>
    </xf>
    <xf numFmtId="0" fontId="62" fillId="45" borderId="40" applyNumberFormat="0" applyAlignment="0" applyProtection="0">
      <alignment horizontal="left" vertical="center" indent="1"/>
    </xf>
    <xf numFmtId="0" fontId="63" fillId="48" borderId="40" applyNumberFormat="0" applyAlignment="0" applyProtection="0">
      <alignment horizontal="left" vertical="center" indent="1"/>
    </xf>
    <xf numFmtId="168" fontId="62" fillId="48" borderId="40" applyNumberFormat="0" applyProtection="0">
      <alignment horizontal="right" vertical="center"/>
    </xf>
    <xf numFmtId="37" fontId="54" fillId="42" borderId="0" applyNumberFormat="0" applyFont="0" applyBorder="0" applyAlignment="0" applyProtection="0"/>
    <xf numFmtId="176" fontId="6" fillId="0" borderId="16">
      <alignment horizontal="justify" vertical="top" wrapText="1"/>
    </xf>
    <xf numFmtId="0" fontId="6" fillId="0" borderId="0">
      <alignment horizontal="left" wrapText="1"/>
    </xf>
    <xf numFmtId="2" fontId="6" fillId="0" borderId="0" applyFill="0" applyBorder="0" applyProtection="0">
      <alignment horizontal="right"/>
    </xf>
    <xf numFmtId="14" fontId="23" fillId="43" borderId="32" applyProtection="0">
      <alignment horizontal="right"/>
    </xf>
    <xf numFmtId="0" fontId="23" fillId="0" borderId="0" applyNumberFormat="0" applyFill="0" applyBorder="0" applyProtection="0">
      <alignment horizontal="left"/>
    </xf>
    <xf numFmtId="177" fontId="6" fillId="0" borderId="0" applyFill="0" applyBorder="0" applyAlignment="0" applyProtection="0">
      <alignment wrapText="1"/>
    </xf>
    <xf numFmtId="0" fontId="7" fillId="0" borderId="0" applyNumberFormat="0" applyFill="0" applyBorder="0">
      <alignment horizontal="center" wrapText="1"/>
    </xf>
    <xf numFmtId="0" fontId="7" fillId="0" borderId="0" applyNumberFormat="0" applyFill="0" applyBorder="0">
      <alignment horizontal="center" wrapText="1"/>
    </xf>
    <xf numFmtId="0" fontId="55" fillId="0" borderId="0" applyNumberFormat="0" applyFill="0" applyBorder="0" applyAlignment="0" applyProtection="0"/>
    <xf numFmtId="0" fontId="7" fillId="0" borderId="14">
      <alignment horizontal="center" vertical="center" wrapText="1"/>
    </xf>
    <xf numFmtId="0" fontId="32" fillId="0" borderId="33" applyNumberFormat="0" applyFont="0" applyFill="0" applyAlignment="0" applyProtection="0"/>
    <xf numFmtId="0" fontId="33" fillId="0" borderId="34"/>
    <xf numFmtId="178" fontId="56" fillId="0" borderId="0">
      <alignment horizontal="left"/>
    </xf>
    <xf numFmtId="0" fontId="33" fillId="0" borderId="35"/>
    <xf numFmtId="38" fontId="5" fillId="0" borderId="36" applyFill="0" applyBorder="0" applyAlignment="0" applyProtection="0">
      <protection locked="0"/>
    </xf>
    <xf numFmtId="37" fontId="16" fillId="29" borderId="0" applyNumberFormat="0" applyBorder="0" applyAlignment="0" applyProtection="0"/>
    <xf numFmtId="37" fontId="16" fillId="0" borderId="0"/>
    <xf numFmtId="37" fontId="16" fillId="29" borderId="0" applyNumberFormat="0" applyBorder="0" applyAlignment="0" applyProtection="0"/>
    <xf numFmtId="3" fontId="18" fillId="44" borderId="37" applyProtection="0"/>
    <xf numFmtId="0" fontId="57" fillId="0" borderId="0" applyNumberFormat="0" applyFill="0" applyBorder="0" applyAlignment="0" applyProtection="0"/>
    <xf numFmtId="9" fontId="6" fillId="0" borderId="0" applyFont="0" applyFill="0" applyBorder="0" applyAlignment="0" applyProtection="0"/>
    <xf numFmtId="9" fontId="72"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0" fontId="6" fillId="0" borderId="0"/>
    <xf numFmtId="43" fontId="1" fillId="0" borderId="0" applyFont="0" applyFill="0" applyBorder="0" applyAlignment="0" applyProtection="0"/>
    <xf numFmtId="0" fontId="1" fillId="0" borderId="0"/>
    <xf numFmtId="9" fontId="1" fillId="0" borderId="0" applyFont="0" applyFill="0" applyBorder="0" applyAlignment="0" applyProtection="0"/>
    <xf numFmtId="43" fontId="6" fillId="0" borderId="0" applyFont="0" applyFill="0" applyBorder="0" applyAlignment="0" applyProtection="0"/>
    <xf numFmtId="0" fontId="73" fillId="0" borderId="0"/>
    <xf numFmtId="0" fontId="73" fillId="0" borderId="0"/>
    <xf numFmtId="9" fontId="1" fillId="0" borderId="0" applyFont="0" applyFill="0" applyBorder="0" applyAlignment="0" applyProtection="0"/>
    <xf numFmtId="0" fontId="9" fillId="0" borderId="0"/>
    <xf numFmtId="0" fontId="1" fillId="0" borderId="0"/>
    <xf numFmtId="9" fontId="1" fillId="0" borderId="0" applyFont="0" applyFill="0" applyBorder="0" applyAlignment="0" applyProtection="0"/>
    <xf numFmtId="0" fontId="74" fillId="0" borderId="0" applyNumberFormat="0" applyFill="0" applyBorder="0" applyAlignment="0" applyProtection="0"/>
    <xf numFmtId="9" fontId="1" fillId="0" borderId="0" applyFont="0" applyFill="0" applyBorder="0" applyAlignment="0" applyProtection="0"/>
  </cellStyleXfs>
  <cellXfs count="117">
    <xf numFmtId="0" fontId="0" fillId="0" borderId="0" xfId="0"/>
    <xf numFmtId="0" fontId="6" fillId="0" borderId="0" xfId="0" applyFont="1"/>
    <xf numFmtId="0" fontId="6" fillId="0" borderId="0" xfId="0" applyFont="1" applyBorder="1"/>
    <xf numFmtId="0" fontId="6" fillId="0" borderId="0" xfId="0" applyFont="1" applyFill="1" applyBorder="1"/>
    <xf numFmtId="0" fontId="7" fillId="0" borderId="0" xfId="0" applyFont="1"/>
    <xf numFmtId="0" fontId="6" fillId="0" borderId="0" xfId="0" applyFont="1" applyAlignment="1">
      <alignment horizontal="center"/>
    </xf>
    <xf numFmtId="0" fontId="6" fillId="0" borderId="0" xfId="0" applyNumberFormat="1" applyFont="1" applyAlignment="1">
      <alignment horizontal="center"/>
    </xf>
    <xf numFmtId="0" fontId="8" fillId="0" borderId="0" xfId="0" applyNumberFormat="1" applyFont="1" applyAlignment="1">
      <alignment horizontal="center"/>
    </xf>
    <xf numFmtId="0" fontId="6" fillId="0" borderId="0" xfId="0" applyFont="1" applyBorder="1" applyAlignment="1">
      <alignment horizontal="center"/>
    </xf>
    <xf numFmtId="41" fontId="6" fillId="0" borderId="0" xfId="1" applyNumberFormat="1" applyFont="1" applyBorder="1" applyAlignment="1">
      <alignment horizontal="center"/>
    </xf>
    <xf numFmtId="0" fontId="6" fillId="0" borderId="0" xfId="0" applyFont="1" applyAlignment="1">
      <alignment horizontal="left"/>
    </xf>
    <xf numFmtId="0" fontId="7" fillId="0" borderId="0" xfId="0" applyFont="1" applyBorder="1"/>
    <xf numFmtId="41" fontId="6" fillId="0" borderId="0" xfId="0" applyNumberFormat="1" applyFont="1" applyBorder="1" applyAlignment="1">
      <alignment horizontal="center"/>
    </xf>
    <xf numFmtId="0" fontId="6" fillId="0" borderId="2" xfId="0" applyFont="1" applyBorder="1"/>
    <xf numFmtId="0" fontId="6" fillId="0" borderId="5" xfId="0" applyFont="1" applyBorder="1"/>
    <xf numFmtId="0" fontId="6" fillId="0" borderId="0" xfId="0" quotePrefix="1" applyFont="1" applyBorder="1" applyAlignment="1">
      <alignment horizontal="left"/>
    </xf>
    <xf numFmtId="3" fontId="6" fillId="0" borderId="0" xfId="0" applyNumberFormat="1" applyFont="1" applyBorder="1" applyAlignment="1">
      <alignment horizontal="center"/>
    </xf>
    <xf numFmtId="0" fontId="6" fillId="0" borderId="7" xfId="0" applyFont="1" applyBorder="1"/>
    <xf numFmtId="0" fontId="6" fillId="0" borderId="0" xfId="0" applyFont="1" applyBorder="1" applyAlignment="1">
      <alignment horizontal="left"/>
    </xf>
    <xf numFmtId="41" fontId="6" fillId="0" borderId="0" xfId="1" applyNumberFormat="1" applyFont="1" applyFill="1" applyBorder="1" applyAlignment="1">
      <alignment horizontal="center"/>
    </xf>
    <xf numFmtId="0" fontId="7" fillId="0" borderId="0" xfId="0" applyFont="1" applyFill="1" applyBorder="1" applyAlignment="1">
      <alignment horizontal="left"/>
    </xf>
    <xf numFmtId="0" fontId="6" fillId="0" borderId="0" xfId="0" applyFont="1" applyFill="1" applyBorder="1" applyAlignment="1">
      <alignment horizontal="center"/>
    </xf>
    <xf numFmtId="165" fontId="6" fillId="0" borderId="0" xfId="2" applyNumberFormat="1" applyFont="1" applyFill="1" applyAlignment="1">
      <alignment horizontal="center"/>
    </xf>
    <xf numFmtId="0" fontId="6" fillId="0" borderId="0" xfId="0" applyFont="1" applyFill="1" applyAlignment="1">
      <alignment horizontal="left"/>
    </xf>
    <xf numFmtId="0" fontId="9" fillId="0" borderId="20" xfId="0" applyFont="1" applyFill="1" applyBorder="1" applyAlignment="1">
      <alignment horizontal="center"/>
    </xf>
    <xf numFmtId="0" fontId="6" fillId="0" borderId="20" xfId="0" applyFont="1" applyFill="1" applyBorder="1" applyAlignment="1">
      <alignment horizontal="center"/>
    </xf>
    <xf numFmtId="0" fontId="10" fillId="0" borderId="0" xfId="0" applyFont="1" applyFill="1"/>
    <xf numFmtId="37" fontId="7" fillId="0" borderId="12" xfId="6" applyNumberFormat="1" applyFont="1" applyFill="1" applyBorder="1" applyAlignment="1">
      <alignment horizontal="centerContinuous"/>
    </xf>
    <xf numFmtId="166" fontId="7" fillId="0" borderId="13" xfId="6" applyNumberFormat="1" applyFont="1" applyFill="1" applyBorder="1" applyAlignment="1">
      <alignment horizontal="center"/>
    </xf>
    <xf numFmtId="37" fontId="7" fillId="0" borderId="1" xfId="6" applyNumberFormat="1" applyFont="1" applyFill="1" applyBorder="1" applyAlignment="1">
      <alignment horizontal="centerContinuous"/>
    </xf>
    <xf numFmtId="37" fontId="7" fillId="0" borderId="13" xfId="6" applyNumberFormat="1" applyFont="1" applyFill="1" applyBorder="1" applyAlignment="1">
      <alignment horizontal="centerContinuous"/>
    </xf>
    <xf numFmtId="37" fontId="7" fillId="0" borderId="14" xfId="6" applyNumberFormat="1" applyFont="1" applyFill="1" applyBorder="1" applyAlignment="1">
      <alignment horizontal="center"/>
    </xf>
    <xf numFmtId="166" fontId="7" fillId="0" borderId="14" xfId="6" applyNumberFormat="1" applyFont="1" applyFill="1" applyBorder="1" applyAlignment="1">
      <alignment horizontal="center"/>
    </xf>
    <xf numFmtId="37" fontId="7" fillId="0" borderId="14" xfId="8" applyNumberFormat="1" applyFont="1" applyFill="1" applyBorder="1" applyAlignment="1">
      <alignment horizontal="center"/>
    </xf>
    <xf numFmtId="37" fontId="7" fillId="0" borderId="14" xfId="9" applyNumberFormat="1" applyFont="1" applyFill="1" applyBorder="1" applyAlignment="1">
      <alignment horizontal="center"/>
    </xf>
    <xf numFmtId="166" fontId="9" fillId="0" borderId="20" xfId="0" applyNumberFormat="1" applyFont="1" applyFill="1" applyBorder="1" applyAlignment="1">
      <alignment horizontal="center"/>
    </xf>
    <xf numFmtId="37" fontId="6" fillId="0" borderId="20" xfId="0" applyNumberFormat="1" applyFont="1" applyFill="1" applyBorder="1"/>
    <xf numFmtId="0" fontId="6" fillId="0" borderId="20" xfId="0" applyFont="1" applyFill="1" applyBorder="1"/>
    <xf numFmtId="0" fontId="7" fillId="0" borderId="1" xfId="0" applyFont="1" applyFill="1" applyBorder="1"/>
    <xf numFmtId="166" fontId="7" fillId="0" borderId="1" xfId="0" applyNumberFormat="1" applyFont="1" applyFill="1" applyBorder="1" applyAlignment="1">
      <alignment horizontal="center"/>
    </xf>
    <xf numFmtId="37" fontId="7" fillId="0" borderId="14" xfId="0" applyNumberFormat="1" applyFont="1" applyFill="1" applyBorder="1"/>
    <xf numFmtId="0" fontId="7" fillId="0" borderId="0" xfId="0" applyFont="1" applyFill="1" applyBorder="1"/>
    <xf numFmtId="0" fontId="7" fillId="0" borderId="14" xfId="0" applyFont="1" applyFill="1" applyBorder="1" applyAlignment="1">
      <alignment horizontal="center"/>
    </xf>
    <xf numFmtId="0" fontId="7" fillId="0" borderId="0" xfId="0" applyFont="1" applyFill="1"/>
    <xf numFmtId="0" fontId="6" fillId="0" borderId="0" xfId="0" applyFont="1" applyFill="1"/>
    <xf numFmtId="0" fontId="6" fillId="0" borderId="0" xfId="0" applyFont="1" applyFill="1" applyAlignment="1">
      <alignment horizontal="center"/>
    </xf>
    <xf numFmtId="0" fontId="8" fillId="0" borderId="0" xfId="0" applyFont="1" applyFill="1" applyAlignment="1">
      <alignment horizontal="center"/>
    </xf>
    <xf numFmtId="164" fontId="6" fillId="0" borderId="0" xfId="1" applyNumberFormat="1" applyFont="1" applyFill="1" applyBorder="1" applyAlignment="1">
      <alignment horizontal="center"/>
    </xf>
    <xf numFmtId="41" fontId="6" fillId="0" borderId="0" xfId="1" applyNumberFormat="1" applyFont="1" applyFill="1" applyAlignment="1">
      <alignment horizontal="center"/>
    </xf>
    <xf numFmtId="0" fontId="10" fillId="0" borderId="14" xfId="0" applyFont="1" applyFill="1" applyBorder="1" applyAlignment="1">
      <alignment horizontal="centerContinuous"/>
    </xf>
    <xf numFmtId="0" fontId="6" fillId="0" borderId="0" xfId="0" applyFont="1" applyFill="1" applyAlignment="1">
      <alignment horizontal="right"/>
    </xf>
    <xf numFmtId="37" fontId="7" fillId="0" borderId="0" xfId="0" applyNumberFormat="1" applyFont="1" applyFill="1" applyBorder="1" applyAlignment="1">
      <alignment horizontal="center"/>
    </xf>
    <xf numFmtId="0" fontId="7" fillId="0" borderId="0" xfId="0" applyFont="1" applyFill="1" applyBorder="1" applyAlignment="1">
      <alignment horizontal="center"/>
    </xf>
    <xf numFmtId="41" fontId="6" fillId="0" borderId="0" xfId="0" applyNumberFormat="1" applyFont="1" applyFill="1" applyBorder="1"/>
    <xf numFmtId="164" fontId="6" fillId="0" borderId="0" xfId="1" applyNumberFormat="1" applyFont="1" applyFill="1" applyBorder="1"/>
    <xf numFmtId="166" fontId="7" fillId="0" borderId="0" xfId="6" applyNumberFormat="1" applyFont="1" applyFill="1" applyBorder="1" applyAlignment="1">
      <alignment horizontal="center"/>
    </xf>
    <xf numFmtId="37" fontId="7" fillId="0" borderId="0" xfId="8" applyNumberFormat="1" applyFont="1" applyFill="1" applyBorder="1" applyAlignment="1">
      <alignment horizontal="center"/>
    </xf>
    <xf numFmtId="166" fontId="6" fillId="0" borderId="0" xfId="6" applyNumberFormat="1" applyFont="1" applyFill="1" applyBorder="1" applyAlignment="1">
      <alignment horizontal="center"/>
    </xf>
    <xf numFmtId="166" fontId="7" fillId="0" borderId="0" xfId="6" applyNumberFormat="1" applyFont="1" applyFill="1" applyBorder="1" applyAlignment="1"/>
    <xf numFmtId="0" fontId="6" fillId="0" borderId="0" xfId="0" applyFont="1" applyFill="1" applyBorder="1" applyAlignment="1"/>
    <xf numFmtId="0" fontId="6" fillId="0" borderId="0" xfId="0" applyFont="1" applyFill="1" applyAlignment="1"/>
    <xf numFmtId="37" fontId="6" fillId="0" borderId="0" xfId="8" applyNumberFormat="1" applyFont="1" applyFill="1" applyBorder="1" applyAlignment="1">
      <alignment horizontal="right"/>
    </xf>
    <xf numFmtId="0" fontId="6" fillId="0" borderId="18" xfId="0" applyFont="1" applyFill="1" applyBorder="1"/>
    <xf numFmtId="37" fontId="7" fillId="0" borderId="43" xfId="6" applyNumberFormat="1" applyFont="1" applyFill="1" applyBorder="1" applyAlignment="1">
      <alignment horizontal="left"/>
    </xf>
    <xf numFmtId="37" fontId="7" fillId="0" borderId="18" xfId="9" applyNumberFormat="1" applyFont="1" applyFill="1" applyBorder="1" applyAlignment="1">
      <alignment horizontal="center"/>
    </xf>
    <xf numFmtId="37" fontId="6" fillId="0" borderId="43" xfId="0" applyNumberFormat="1" applyFont="1" applyBorder="1"/>
    <xf numFmtId="37" fontId="6" fillId="0" borderId="18" xfId="9" applyNumberFormat="1" applyFont="1" applyFill="1" applyBorder="1" applyAlignment="1">
      <alignment horizontal="center"/>
    </xf>
    <xf numFmtId="0" fontId="7" fillId="0" borderId="43" xfId="0" applyFont="1" applyFill="1" applyBorder="1"/>
    <xf numFmtId="0" fontId="6" fillId="0" borderId="43" xfId="0" applyFont="1" applyFill="1" applyBorder="1"/>
    <xf numFmtId="0" fontId="6" fillId="0" borderId="18" xfId="0" applyFont="1" applyFill="1" applyBorder="1" applyAlignment="1">
      <alignment horizontal="center"/>
    </xf>
    <xf numFmtId="0" fontId="6" fillId="0" borderId="10" xfId="0" applyFont="1" applyFill="1" applyBorder="1" applyAlignment="1">
      <alignment horizontal="center"/>
    </xf>
    <xf numFmtId="164" fontId="6" fillId="0" borderId="10" xfId="1" applyNumberFormat="1" applyFont="1" applyFill="1" applyBorder="1"/>
    <xf numFmtId="43" fontId="6" fillId="0" borderId="10" xfId="0" applyNumberFormat="1" applyFont="1" applyFill="1" applyBorder="1"/>
    <xf numFmtId="0" fontId="6" fillId="0" borderId="15" xfId="0" applyFont="1" applyFill="1" applyBorder="1" applyAlignment="1">
      <alignment horizontal="center"/>
    </xf>
    <xf numFmtId="164" fontId="6" fillId="0" borderId="9" xfId="0" applyNumberFormat="1" applyFont="1" applyFill="1" applyBorder="1"/>
    <xf numFmtId="0" fontId="6" fillId="0" borderId="19" xfId="0" applyFont="1" applyFill="1" applyBorder="1"/>
    <xf numFmtId="164" fontId="6" fillId="0" borderId="9" xfId="1" applyNumberFormat="1" applyFont="1" applyFill="1" applyBorder="1"/>
    <xf numFmtId="0" fontId="6" fillId="0" borderId="10" xfId="0" applyFont="1" applyFill="1" applyBorder="1" applyAlignment="1"/>
    <xf numFmtId="0" fontId="6" fillId="0" borderId="10" xfId="0" applyFont="1" applyFill="1" applyBorder="1"/>
    <xf numFmtId="0" fontId="6" fillId="0" borderId="15" xfId="0" applyFont="1" applyFill="1" applyBorder="1"/>
    <xf numFmtId="37" fontId="6" fillId="0" borderId="44" xfId="0" applyNumberFormat="1" applyFont="1" applyBorder="1"/>
    <xf numFmtId="0" fontId="6" fillId="0" borderId="9" xfId="0" applyFont="1" applyFill="1" applyBorder="1" applyAlignment="1">
      <alignment horizontal="center"/>
    </xf>
    <xf numFmtId="37" fontId="7" fillId="0" borderId="43" xfId="6" applyNumberFormat="1" applyFont="1" applyFill="1" applyBorder="1" applyAlignment="1">
      <alignment horizontal="center"/>
    </xf>
    <xf numFmtId="37" fontId="6" fillId="0" borderId="9" xfId="0" applyNumberFormat="1" applyFont="1" applyFill="1" applyBorder="1"/>
    <xf numFmtId="43" fontId="7" fillId="0" borderId="0" xfId="1" applyFont="1" applyFill="1" applyBorder="1"/>
    <xf numFmtId="179" fontId="6" fillId="0" borderId="0" xfId="0" applyNumberFormat="1" applyFont="1" applyFill="1" applyBorder="1" applyAlignment="1">
      <alignment horizontal="center"/>
    </xf>
    <xf numFmtId="167" fontId="6" fillId="0" borderId="0" xfId="0" applyNumberFormat="1" applyFont="1" applyAlignment="1">
      <alignment horizontal="center"/>
    </xf>
    <xf numFmtId="164" fontId="6" fillId="0" borderId="0" xfId="1" applyNumberFormat="1" applyFont="1" applyFill="1" applyBorder="1" applyAlignment="1"/>
    <xf numFmtId="14" fontId="7" fillId="0" borderId="0" xfId="0" quotePrefix="1" applyNumberFormat="1" applyFont="1" applyFill="1" applyAlignment="1">
      <alignment horizontal="center"/>
    </xf>
    <xf numFmtId="14" fontId="7" fillId="0" borderId="0" xfId="0" applyNumberFormat="1" applyFont="1" applyFill="1" applyAlignment="1">
      <alignment horizontal="center"/>
    </xf>
    <xf numFmtId="0" fontId="7" fillId="0" borderId="0" xfId="0" applyFont="1" applyFill="1" applyAlignment="1">
      <alignment horizontal="center"/>
    </xf>
    <xf numFmtId="41" fontId="6" fillId="0" borderId="45" xfId="1" applyNumberFormat="1" applyFont="1" applyFill="1" applyBorder="1" applyAlignment="1">
      <alignment horizontal="center"/>
    </xf>
    <xf numFmtId="164" fontId="7" fillId="0" borderId="9" xfId="1" applyNumberFormat="1" applyFont="1" applyFill="1" applyBorder="1"/>
    <xf numFmtId="164" fontId="7" fillId="0" borderId="9" xfId="0" applyNumberFormat="1" applyFont="1" applyFill="1" applyBorder="1"/>
    <xf numFmtId="0" fontId="7" fillId="0" borderId="0" xfId="0" applyNumberFormat="1" applyFont="1" applyAlignment="1">
      <alignment horizontal="center"/>
    </xf>
    <xf numFmtId="164" fontId="7" fillId="0" borderId="0" xfId="0" applyNumberFormat="1" applyFont="1" applyFill="1" applyBorder="1"/>
    <xf numFmtId="37" fontId="7" fillId="0" borderId="20" xfId="0" applyNumberFormat="1" applyFont="1" applyFill="1" applyBorder="1"/>
    <xf numFmtId="164" fontId="7" fillId="0" borderId="0" xfId="1" applyNumberFormat="1" applyFont="1" applyFill="1" applyBorder="1" applyAlignment="1"/>
    <xf numFmtId="37" fontId="6" fillId="0" borderId="14" xfId="0" applyNumberFormat="1" applyFont="1" applyFill="1" applyBorder="1"/>
    <xf numFmtId="0" fontId="6" fillId="0" borderId="0" xfId="0" applyNumberFormat="1" applyFont="1" applyBorder="1" applyAlignment="1">
      <alignment horizontal="center"/>
    </xf>
    <xf numFmtId="0" fontId="6" fillId="0" borderId="0" xfId="0" applyFont="1" applyAlignment="1">
      <alignment horizontal="right"/>
    </xf>
    <xf numFmtId="180" fontId="6" fillId="0" borderId="0" xfId="2" applyNumberFormat="1" applyFont="1" applyFill="1" applyAlignment="1">
      <alignment horizontal="center"/>
    </xf>
    <xf numFmtId="0" fontId="6" fillId="0" borderId="0" xfId="0" applyFont="1" applyAlignment="1">
      <alignment horizontal="left" vertical="center" readingOrder="1"/>
    </xf>
    <xf numFmtId="2" fontId="6" fillId="0" borderId="0" xfId="0" applyNumberFormat="1" applyFont="1" applyAlignment="1">
      <alignment horizontal="right"/>
    </xf>
    <xf numFmtId="0" fontId="6" fillId="0" borderId="3" xfId="0" applyFont="1" applyBorder="1" applyAlignment="1">
      <alignment wrapText="1"/>
    </xf>
    <xf numFmtId="0" fontId="6" fillId="0" borderId="4" xfId="0" applyFont="1" applyBorder="1" applyAlignment="1">
      <alignment wrapText="1"/>
    </xf>
    <xf numFmtId="0" fontId="6" fillId="0" borderId="0" xfId="0" applyFont="1" applyBorder="1" applyAlignment="1">
      <alignment wrapText="1"/>
    </xf>
    <xf numFmtId="0" fontId="6" fillId="0" borderId="6" xfId="0" applyFont="1" applyBorder="1" applyAlignment="1">
      <alignment wrapText="1"/>
    </xf>
    <xf numFmtId="0" fontId="6" fillId="0" borderId="46" xfId="0" applyFont="1" applyBorder="1" applyAlignment="1">
      <alignment wrapText="1"/>
    </xf>
    <xf numFmtId="0" fontId="6" fillId="0" borderId="47" xfId="0" applyFont="1" applyBorder="1" applyAlignment="1">
      <alignment wrapText="1"/>
    </xf>
    <xf numFmtId="0" fontId="6" fillId="0" borderId="3" xfId="0" applyFont="1" applyBorder="1" applyAlignment="1">
      <alignment horizontal="left" vertical="top" wrapText="1"/>
    </xf>
    <xf numFmtId="0" fontId="6" fillId="0" borderId="4" xfId="0" applyFont="1" applyBorder="1" applyAlignment="1">
      <alignment horizontal="left" vertical="top" wrapText="1"/>
    </xf>
    <xf numFmtId="0" fontId="6" fillId="0" borderId="0" xfId="0" applyFont="1" applyBorder="1" applyAlignment="1">
      <alignment horizontal="left" vertical="top" wrapText="1"/>
    </xf>
    <xf numFmtId="0" fontId="6" fillId="0" borderId="6" xfId="0" applyFont="1" applyBorder="1" applyAlignment="1">
      <alignment horizontal="left" vertical="top" wrapText="1"/>
    </xf>
    <xf numFmtId="0" fontId="6" fillId="0" borderId="46" xfId="0" applyFont="1" applyBorder="1" applyAlignment="1">
      <alignment horizontal="left" vertical="top" wrapText="1"/>
    </xf>
    <xf numFmtId="0" fontId="6" fillId="0" borderId="47" xfId="0" applyFont="1" applyBorder="1" applyAlignment="1">
      <alignment horizontal="left" vertical="top" wrapText="1"/>
    </xf>
    <xf numFmtId="14" fontId="7" fillId="0" borderId="14" xfId="0" applyNumberFormat="1" applyFont="1" applyFill="1" applyBorder="1" applyAlignment="1">
      <alignment horizontal="center"/>
    </xf>
  </cellXfs>
  <cellStyles count="365">
    <cellStyle name="20% - Accent1 2" xfId="12" xr:uid="{00000000-0005-0000-0000-000000000000}"/>
    <cellStyle name="20% - Accent2 2" xfId="13" xr:uid="{00000000-0005-0000-0000-000001000000}"/>
    <cellStyle name="20% - Accent3 2" xfId="14" xr:uid="{00000000-0005-0000-0000-000002000000}"/>
    <cellStyle name="20% - Accent4 2" xfId="15" xr:uid="{00000000-0005-0000-0000-000003000000}"/>
    <cellStyle name="20% - Accent5 2" xfId="16" xr:uid="{00000000-0005-0000-0000-000004000000}"/>
    <cellStyle name="20% - Accent6 2" xfId="17" xr:uid="{00000000-0005-0000-0000-000005000000}"/>
    <cellStyle name="40% - Accent1 2" xfId="18" xr:uid="{00000000-0005-0000-0000-000006000000}"/>
    <cellStyle name="40% - Accent2 2" xfId="19" xr:uid="{00000000-0005-0000-0000-000007000000}"/>
    <cellStyle name="40% - Accent3 2" xfId="20" xr:uid="{00000000-0005-0000-0000-000008000000}"/>
    <cellStyle name="40% - Accent4 2" xfId="21" xr:uid="{00000000-0005-0000-0000-000009000000}"/>
    <cellStyle name="40% - Accent5 2" xfId="22" xr:uid="{00000000-0005-0000-0000-00000A000000}"/>
    <cellStyle name="40% - Accent6 2" xfId="23" xr:uid="{00000000-0005-0000-0000-00000B000000}"/>
    <cellStyle name="60% - Accent1 2" xfId="24" xr:uid="{00000000-0005-0000-0000-00000C000000}"/>
    <cellStyle name="60% - Accent2 2" xfId="25" xr:uid="{00000000-0005-0000-0000-00000D000000}"/>
    <cellStyle name="60% - Accent3 2" xfId="26" xr:uid="{00000000-0005-0000-0000-00000E000000}"/>
    <cellStyle name="60% - Accent4 2" xfId="27" xr:uid="{00000000-0005-0000-0000-00000F000000}"/>
    <cellStyle name="60% - Accent5 2" xfId="28" xr:uid="{00000000-0005-0000-0000-000010000000}"/>
    <cellStyle name="60% - Accent6 2" xfId="29" xr:uid="{00000000-0005-0000-0000-000011000000}"/>
    <cellStyle name="Accent1 2" xfId="30" xr:uid="{00000000-0005-0000-0000-000012000000}"/>
    <cellStyle name="Accent2 2" xfId="31" xr:uid="{00000000-0005-0000-0000-000013000000}"/>
    <cellStyle name="Accent3 2" xfId="32" xr:uid="{00000000-0005-0000-0000-000014000000}"/>
    <cellStyle name="Accent4 2" xfId="33" xr:uid="{00000000-0005-0000-0000-000015000000}"/>
    <cellStyle name="Accent5 2" xfId="34" xr:uid="{00000000-0005-0000-0000-000016000000}"/>
    <cellStyle name="Accent6 2" xfId="35" xr:uid="{00000000-0005-0000-0000-000017000000}"/>
    <cellStyle name="Bad 2" xfId="37" xr:uid="{00000000-0005-0000-0000-000018000000}"/>
    <cellStyle name="Bad 3" xfId="36" xr:uid="{00000000-0005-0000-0000-000019000000}"/>
    <cellStyle name="Calculation 2" xfId="38" xr:uid="{00000000-0005-0000-0000-00001A000000}"/>
    <cellStyle name="Check Cell 2" xfId="39" xr:uid="{00000000-0005-0000-0000-00001B000000}"/>
    <cellStyle name="Column total in dollars" xfId="40" xr:uid="{00000000-0005-0000-0000-00001C000000}"/>
    <cellStyle name="Comma" xfId="1" builtinId="3"/>
    <cellStyle name="Comma  - Style1" xfId="42" xr:uid="{00000000-0005-0000-0000-00001E000000}"/>
    <cellStyle name="Comma  - Style2" xfId="43" xr:uid="{00000000-0005-0000-0000-00001F000000}"/>
    <cellStyle name="Comma  - Style3" xfId="44" xr:uid="{00000000-0005-0000-0000-000020000000}"/>
    <cellStyle name="Comma  - Style4" xfId="45" xr:uid="{00000000-0005-0000-0000-000021000000}"/>
    <cellStyle name="Comma  - Style5" xfId="46" xr:uid="{00000000-0005-0000-0000-000022000000}"/>
    <cellStyle name="Comma  - Style6" xfId="47" xr:uid="{00000000-0005-0000-0000-000023000000}"/>
    <cellStyle name="Comma  - Style7" xfId="48" xr:uid="{00000000-0005-0000-0000-000024000000}"/>
    <cellStyle name="Comma  - Style8" xfId="49" xr:uid="{00000000-0005-0000-0000-000025000000}"/>
    <cellStyle name="Comma (0)" xfId="50" xr:uid="{00000000-0005-0000-0000-000026000000}"/>
    <cellStyle name="Comma [0] 2" xfId="350" xr:uid="{5B649380-E956-4D4B-B0FF-5380C36D4AD9}"/>
    <cellStyle name="Comma [0] 3" xfId="351" xr:uid="{4F317504-50DC-4FF8-90E6-9D2DDFB07564}"/>
    <cellStyle name="Comma 10" xfId="51" xr:uid="{00000000-0005-0000-0000-000028000000}"/>
    <cellStyle name="Comma 10 6" xfId="356" xr:uid="{F3FD93D0-3C5E-438E-9FD4-C5613AB0B5F4}"/>
    <cellStyle name="Comma 11" xfId="52" xr:uid="{00000000-0005-0000-0000-000029000000}"/>
    <cellStyle name="Comma 12" xfId="53" xr:uid="{00000000-0005-0000-0000-00002A000000}"/>
    <cellStyle name="Comma 13" xfId="54" xr:uid="{00000000-0005-0000-0000-00002B000000}"/>
    <cellStyle name="Comma 14" xfId="55" xr:uid="{00000000-0005-0000-0000-00002C000000}"/>
    <cellStyle name="Comma 15" xfId="56" xr:uid="{00000000-0005-0000-0000-00002D000000}"/>
    <cellStyle name="Comma 16" xfId="57" xr:uid="{00000000-0005-0000-0000-00002E000000}"/>
    <cellStyle name="Comma 16 2" xfId="58" xr:uid="{00000000-0005-0000-0000-00002F000000}"/>
    <cellStyle name="Comma 17" xfId="59" xr:uid="{00000000-0005-0000-0000-000030000000}"/>
    <cellStyle name="Comma 18" xfId="60" xr:uid="{00000000-0005-0000-0000-000031000000}"/>
    <cellStyle name="Comma 19" xfId="61" xr:uid="{00000000-0005-0000-0000-000032000000}"/>
    <cellStyle name="Comma 2" xfId="62" xr:uid="{00000000-0005-0000-0000-000033000000}"/>
    <cellStyle name="Comma 2 2" xfId="63" xr:uid="{00000000-0005-0000-0000-000034000000}"/>
    <cellStyle name="Comma 2 2 2" xfId="64" xr:uid="{00000000-0005-0000-0000-000035000000}"/>
    <cellStyle name="Comma 2 3" xfId="65" xr:uid="{00000000-0005-0000-0000-000036000000}"/>
    <cellStyle name="Comma 20" xfId="66" xr:uid="{00000000-0005-0000-0000-000037000000}"/>
    <cellStyle name="Comma 21" xfId="67" xr:uid="{00000000-0005-0000-0000-000038000000}"/>
    <cellStyle name="Comma 22" xfId="68" xr:uid="{00000000-0005-0000-0000-000039000000}"/>
    <cellStyle name="Comma 23" xfId="69" xr:uid="{00000000-0005-0000-0000-00003A000000}"/>
    <cellStyle name="Comma 24" xfId="70" xr:uid="{00000000-0005-0000-0000-00003B000000}"/>
    <cellStyle name="Comma 25" xfId="71" xr:uid="{00000000-0005-0000-0000-00003C000000}"/>
    <cellStyle name="Comma 26" xfId="72" xr:uid="{00000000-0005-0000-0000-00003D000000}"/>
    <cellStyle name="Comma 27" xfId="41" xr:uid="{00000000-0005-0000-0000-00003E000000}"/>
    <cellStyle name="Comma 28" xfId="353" xr:uid="{5C92AD72-86C2-4094-8E5F-641765B52F7B}"/>
    <cellStyle name="Comma 3" xfId="73" xr:uid="{00000000-0005-0000-0000-00003F000000}"/>
    <cellStyle name="Comma 3 2" xfId="74" xr:uid="{00000000-0005-0000-0000-000040000000}"/>
    <cellStyle name="Comma 3 3" xfId="75" xr:uid="{00000000-0005-0000-0000-000041000000}"/>
    <cellStyle name="Comma 4" xfId="76" xr:uid="{00000000-0005-0000-0000-000042000000}"/>
    <cellStyle name="Comma 4 2" xfId="77" xr:uid="{00000000-0005-0000-0000-000043000000}"/>
    <cellStyle name="Comma 4 3" xfId="78" xr:uid="{00000000-0005-0000-0000-000044000000}"/>
    <cellStyle name="Comma 4 3 2" xfId="79" xr:uid="{00000000-0005-0000-0000-000045000000}"/>
    <cellStyle name="Comma 4 4" xfId="80" xr:uid="{00000000-0005-0000-0000-000046000000}"/>
    <cellStyle name="Comma 5" xfId="81" xr:uid="{00000000-0005-0000-0000-000047000000}"/>
    <cellStyle name="Comma 5 2" xfId="82" xr:uid="{00000000-0005-0000-0000-000048000000}"/>
    <cellStyle name="Comma 6" xfId="83" xr:uid="{00000000-0005-0000-0000-000049000000}"/>
    <cellStyle name="Comma 7" xfId="84" xr:uid="{00000000-0005-0000-0000-00004A000000}"/>
    <cellStyle name="Comma 8" xfId="85" xr:uid="{00000000-0005-0000-0000-00004B000000}"/>
    <cellStyle name="Comma 9" xfId="86" xr:uid="{00000000-0005-0000-0000-00004C000000}"/>
    <cellStyle name="Comma0" xfId="87" xr:uid="{00000000-0005-0000-0000-00004D000000}"/>
    <cellStyle name="Comma0 - Style3" xfId="88" xr:uid="{00000000-0005-0000-0000-00004E000000}"/>
    <cellStyle name="Comma0 - Style4" xfId="89" xr:uid="{00000000-0005-0000-0000-00004F000000}"/>
    <cellStyle name="Comma0_5.1 - NPC Adjust March Semi" xfId="90" xr:uid="{00000000-0005-0000-0000-000050000000}"/>
    <cellStyle name="Comma1 - Style1" xfId="91" xr:uid="{00000000-0005-0000-0000-000051000000}"/>
    <cellStyle name="Currency 2" xfId="93" xr:uid="{00000000-0005-0000-0000-000052000000}"/>
    <cellStyle name="Currency 2 2" xfId="94" xr:uid="{00000000-0005-0000-0000-000053000000}"/>
    <cellStyle name="Currency 3" xfId="95" xr:uid="{00000000-0005-0000-0000-000054000000}"/>
    <cellStyle name="Currency 4" xfId="96" xr:uid="{00000000-0005-0000-0000-000055000000}"/>
    <cellStyle name="Currency 5" xfId="97" xr:uid="{00000000-0005-0000-0000-000056000000}"/>
    <cellStyle name="Currency 6" xfId="92" xr:uid="{00000000-0005-0000-0000-000057000000}"/>
    <cellStyle name="Currency No Comma" xfId="98" xr:uid="{00000000-0005-0000-0000-000058000000}"/>
    <cellStyle name="Currency(0)" xfId="99" xr:uid="{00000000-0005-0000-0000-000059000000}"/>
    <cellStyle name="Currency0" xfId="100" xr:uid="{00000000-0005-0000-0000-00005A000000}"/>
    <cellStyle name="Date" xfId="101" xr:uid="{00000000-0005-0000-0000-00005B000000}"/>
    <cellStyle name="Date - Style3" xfId="102" xr:uid="{00000000-0005-0000-0000-00005C000000}"/>
    <cellStyle name="Date_5.1 - NPC Adjust March Semi" xfId="103" xr:uid="{00000000-0005-0000-0000-00005D000000}"/>
    <cellStyle name="Explanatory Text 2" xfId="104" xr:uid="{00000000-0005-0000-0000-00005E000000}"/>
    <cellStyle name="Fixed" xfId="105" xr:uid="{00000000-0005-0000-0000-00005F000000}"/>
    <cellStyle name="General" xfId="106" xr:uid="{00000000-0005-0000-0000-000060000000}"/>
    <cellStyle name="Good 2" xfId="107" xr:uid="{00000000-0005-0000-0000-000061000000}"/>
    <cellStyle name="Grey" xfId="108" xr:uid="{00000000-0005-0000-0000-000062000000}"/>
    <cellStyle name="header" xfId="109" xr:uid="{00000000-0005-0000-0000-000063000000}"/>
    <cellStyle name="Header1" xfId="110" xr:uid="{00000000-0005-0000-0000-000064000000}"/>
    <cellStyle name="Header2" xfId="111" xr:uid="{00000000-0005-0000-0000-000065000000}"/>
    <cellStyle name="Heading 1 2" xfId="112" xr:uid="{00000000-0005-0000-0000-000066000000}"/>
    <cellStyle name="Heading 2 2" xfId="113" xr:uid="{00000000-0005-0000-0000-000067000000}"/>
    <cellStyle name="Heading 3 2" xfId="114" xr:uid="{00000000-0005-0000-0000-000068000000}"/>
    <cellStyle name="Heading 4 2" xfId="115" xr:uid="{00000000-0005-0000-0000-000069000000}"/>
    <cellStyle name="Hyperlink 2" xfId="116" xr:uid="{00000000-0005-0000-0000-00006A000000}"/>
    <cellStyle name="Hyperlink 3" xfId="363" xr:uid="{6CC05145-95CD-45AC-9502-EA15DB60A488}"/>
    <cellStyle name="Input [yellow]" xfId="117" xr:uid="{00000000-0005-0000-0000-00006B000000}"/>
    <cellStyle name="Input 2" xfId="118" xr:uid="{00000000-0005-0000-0000-00006C000000}"/>
    <cellStyle name="Input 2 2" xfId="119" xr:uid="{00000000-0005-0000-0000-00006D000000}"/>
    <cellStyle name="Linked Cell 2" xfId="120" xr:uid="{00000000-0005-0000-0000-00006E000000}"/>
    <cellStyle name="Marathon" xfId="121" xr:uid="{00000000-0005-0000-0000-00006F000000}"/>
    <cellStyle name="MCP" xfId="122" xr:uid="{00000000-0005-0000-0000-000070000000}"/>
    <cellStyle name="Neutral 2" xfId="123" xr:uid="{00000000-0005-0000-0000-000071000000}"/>
    <cellStyle name="nONE" xfId="124" xr:uid="{00000000-0005-0000-0000-000072000000}"/>
    <cellStyle name="nONE 2" xfId="125" xr:uid="{00000000-0005-0000-0000-000073000000}"/>
    <cellStyle name="noninput" xfId="126" xr:uid="{00000000-0005-0000-0000-000074000000}"/>
    <cellStyle name="Normal" xfId="0" builtinId="0"/>
    <cellStyle name="Normal - Style1" xfId="127" xr:uid="{00000000-0005-0000-0000-000076000000}"/>
    <cellStyle name="Normal 10" xfId="128" xr:uid="{00000000-0005-0000-0000-000077000000}"/>
    <cellStyle name="Normal 10 2" xfId="129" xr:uid="{00000000-0005-0000-0000-000078000000}"/>
    <cellStyle name="Normal 10 3" xfId="130" xr:uid="{00000000-0005-0000-0000-000079000000}"/>
    <cellStyle name="Normal 10 4" xfId="131" xr:uid="{00000000-0005-0000-0000-00007A000000}"/>
    <cellStyle name="Normal 10 5" xfId="132" xr:uid="{00000000-0005-0000-0000-00007B000000}"/>
    <cellStyle name="Normal 10 6" xfId="133" xr:uid="{00000000-0005-0000-0000-00007C000000}"/>
    <cellStyle name="Normal 10 7" xfId="134" xr:uid="{00000000-0005-0000-0000-00007D000000}"/>
    <cellStyle name="Normal 10 8" xfId="135" xr:uid="{00000000-0005-0000-0000-00007E000000}"/>
    <cellStyle name="Normal 10 8 2" xfId="136" xr:uid="{00000000-0005-0000-0000-00007F000000}"/>
    <cellStyle name="Normal 11" xfId="137" xr:uid="{00000000-0005-0000-0000-000080000000}"/>
    <cellStyle name="Normal 12" xfId="138" xr:uid="{00000000-0005-0000-0000-000081000000}"/>
    <cellStyle name="Normal 13" xfId="139" xr:uid="{00000000-0005-0000-0000-000082000000}"/>
    <cellStyle name="Normal 14" xfId="140" xr:uid="{00000000-0005-0000-0000-000083000000}"/>
    <cellStyle name="Normal 14 2" xfId="141" xr:uid="{00000000-0005-0000-0000-000084000000}"/>
    <cellStyle name="Normal 15" xfId="5" xr:uid="{00000000-0005-0000-0000-000085000000}"/>
    <cellStyle name="Normal 15 2" xfId="143" xr:uid="{00000000-0005-0000-0000-000086000000}"/>
    <cellStyle name="Normal 15 3" xfId="142" xr:uid="{00000000-0005-0000-0000-000087000000}"/>
    <cellStyle name="Normal 15 4" xfId="360" xr:uid="{65562296-092D-4D27-9F61-C6B41B4384A5}"/>
    <cellStyle name="Normal 16" xfId="144" xr:uid="{00000000-0005-0000-0000-000088000000}"/>
    <cellStyle name="Normal 17" xfId="145" xr:uid="{00000000-0005-0000-0000-000089000000}"/>
    <cellStyle name="Normal 17 2" xfId="146" xr:uid="{00000000-0005-0000-0000-00008A000000}"/>
    <cellStyle name="Normal 18" xfId="8" xr:uid="{00000000-0005-0000-0000-00008B000000}"/>
    <cellStyle name="Normal 18 2" xfId="147" xr:uid="{00000000-0005-0000-0000-00008C000000}"/>
    <cellStyle name="Normal 19" xfId="6" xr:uid="{00000000-0005-0000-0000-00008D000000}"/>
    <cellStyle name="Normal 19 2" xfId="148" xr:uid="{00000000-0005-0000-0000-00008E000000}"/>
    <cellStyle name="Normal 2" xfId="7" xr:uid="{00000000-0005-0000-0000-00008F000000}"/>
    <cellStyle name="Normal 2 2" xfId="149" xr:uid="{00000000-0005-0000-0000-000090000000}"/>
    <cellStyle name="Normal 2 2 2" xfId="150" xr:uid="{00000000-0005-0000-0000-000091000000}"/>
    <cellStyle name="Normal 2 2 3" xfId="151" xr:uid="{00000000-0005-0000-0000-000092000000}"/>
    <cellStyle name="Normal 2 2 4" xfId="152" xr:uid="{00000000-0005-0000-0000-000093000000}"/>
    <cellStyle name="Normal 2 3" xfId="153" xr:uid="{00000000-0005-0000-0000-000094000000}"/>
    <cellStyle name="Normal 2 3 2" xfId="352" xr:uid="{E3A3FFE9-2F76-4534-9FD4-2B68704AF0DE}"/>
    <cellStyle name="Normal 2 3 2 2" xfId="358" xr:uid="{0693FB59-5D47-4D15-9B9E-115C6D7F9E3E}"/>
    <cellStyle name="Normal 2 4" xfId="154" xr:uid="{00000000-0005-0000-0000-000095000000}"/>
    <cellStyle name="Normal 2 5" xfId="155" xr:uid="{00000000-0005-0000-0000-000096000000}"/>
    <cellStyle name="Normal 2 6" xfId="156" xr:uid="{00000000-0005-0000-0000-000097000000}"/>
    <cellStyle name="Normal 2 7" xfId="157" xr:uid="{00000000-0005-0000-0000-000098000000}"/>
    <cellStyle name="Normal 20" xfId="158" xr:uid="{00000000-0005-0000-0000-000099000000}"/>
    <cellStyle name="Normal 20 2" xfId="159" xr:uid="{00000000-0005-0000-0000-00009A000000}"/>
    <cellStyle name="Normal 20 3" xfId="160" xr:uid="{00000000-0005-0000-0000-00009B000000}"/>
    <cellStyle name="Normal 21" xfId="161" xr:uid="{00000000-0005-0000-0000-00009C000000}"/>
    <cellStyle name="Normal 22" xfId="9" xr:uid="{00000000-0005-0000-0000-00009D000000}"/>
    <cellStyle name="Normal 22 2" xfId="163" xr:uid="{00000000-0005-0000-0000-00009E000000}"/>
    <cellStyle name="Normal 22 3" xfId="164" xr:uid="{00000000-0005-0000-0000-00009F000000}"/>
    <cellStyle name="Normal 22 4" xfId="162" xr:uid="{00000000-0005-0000-0000-0000A0000000}"/>
    <cellStyle name="Normal 23" xfId="165" xr:uid="{00000000-0005-0000-0000-0000A1000000}"/>
    <cellStyle name="Normal 23 2" xfId="166" xr:uid="{00000000-0005-0000-0000-0000A2000000}"/>
    <cellStyle name="Normal 23 3" xfId="167" xr:uid="{00000000-0005-0000-0000-0000A3000000}"/>
    <cellStyle name="Normal 24" xfId="168" xr:uid="{00000000-0005-0000-0000-0000A4000000}"/>
    <cellStyle name="Normal 25" xfId="169" xr:uid="{00000000-0005-0000-0000-0000A5000000}"/>
    <cellStyle name="Normal 26" xfId="170" xr:uid="{00000000-0005-0000-0000-0000A6000000}"/>
    <cellStyle name="Normal 26 2" xfId="171" xr:uid="{00000000-0005-0000-0000-0000A7000000}"/>
    <cellStyle name="Normal 26 3" xfId="172" xr:uid="{00000000-0005-0000-0000-0000A8000000}"/>
    <cellStyle name="Normal 27" xfId="173" xr:uid="{00000000-0005-0000-0000-0000A9000000}"/>
    <cellStyle name="Normal 28" xfId="174" xr:uid="{00000000-0005-0000-0000-0000AA000000}"/>
    <cellStyle name="Normal 29" xfId="175" xr:uid="{00000000-0005-0000-0000-0000AB000000}"/>
    <cellStyle name="Normal 3" xfId="176" xr:uid="{00000000-0005-0000-0000-0000AC000000}"/>
    <cellStyle name="Normal 3 2" xfId="177" xr:uid="{00000000-0005-0000-0000-0000AD000000}"/>
    <cellStyle name="Normal 3 2 2" xfId="178" xr:uid="{00000000-0005-0000-0000-0000AE000000}"/>
    <cellStyle name="Normal 3 3" xfId="179" xr:uid="{00000000-0005-0000-0000-0000AF000000}"/>
    <cellStyle name="Normal 3 4" xfId="180" xr:uid="{00000000-0005-0000-0000-0000B0000000}"/>
    <cellStyle name="Normal 3 5" xfId="181" xr:uid="{00000000-0005-0000-0000-0000B1000000}"/>
    <cellStyle name="Normal 3 6" xfId="182" xr:uid="{00000000-0005-0000-0000-0000B2000000}"/>
    <cellStyle name="Normal 30" xfId="183" xr:uid="{00000000-0005-0000-0000-0000B3000000}"/>
    <cellStyle name="Normal 31" xfId="184" xr:uid="{00000000-0005-0000-0000-0000B4000000}"/>
    <cellStyle name="Normal 32" xfId="185" xr:uid="{00000000-0005-0000-0000-0000B5000000}"/>
    <cellStyle name="Normal 33" xfId="186" xr:uid="{00000000-0005-0000-0000-0000B6000000}"/>
    <cellStyle name="Normal 34" xfId="187" xr:uid="{00000000-0005-0000-0000-0000B7000000}"/>
    <cellStyle name="Normal 35" xfId="188" xr:uid="{00000000-0005-0000-0000-0000B8000000}"/>
    <cellStyle name="Normal 36" xfId="189" xr:uid="{00000000-0005-0000-0000-0000B9000000}"/>
    <cellStyle name="Normal 37" xfId="190" xr:uid="{00000000-0005-0000-0000-0000BA000000}"/>
    <cellStyle name="Normal 38" xfId="191" xr:uid="{00000000-0005-0000-0000-0000BB000000}"/>
    <cellStyle name="Normal 39" xfId="192" xr:uid="{00000000-0005-0000-0000-0000BC000000}"/>
    <cellStyle name="Normal 4" xfId="193" xr:uid="{00000000-0005-0000-0000-0000BD000000}"/>
    <cellStyle name="Normal 4 2" xfId="194" xr:uid="{00000000-0005-0000-0000-0000BE000000}"/>
    <cellStyle name="Normal 4 2 2" xfId="357" xr:uid="{8AFF44AA-9F5A-4E30-9E32-F4063382A85B}"/>
    <cellStyle name="Normal 4 3" xfId="195" xr:uid="{00000000-0005-0000-0000-0000BF000000}"/>
    <cellStyle name="Normal 4 4" xfId="196" xr:uid="{00000000-0005-0000-0000-0000C0000000}"/>
    <cellStyle name="Normal 4 5" xfId="197" xr:uid="{00000000-0005-0000-0000-0000C1000000}"/>
    <cellStyle name="Normal 4 6" xfId="198" xr:uid="{00000000-0005-0000-0000-0000C2000000}"/>
    <cellStyle name="Normal 40" xfId="199" xr:uid="{00000000-0005-0000-0000-0000C3000000}"/>
    <cellStyle name="Normal 41" xfId="200" xr:uid="{00000000-0005-0000-0000-0000C4000000}"/>
    <cellStyle name="Normal 42" xfId="201" xr:uid="{00000000-0005-0000-0000-0000C5000000}"/>
    <cellStyle name="Normal 43" xfId="202" xr:uid="{00000000-0005-0000-0000-0000C6000000}"/>
    <cellStyle name="Normal 44" xfId="203" xr:uid="{00000000-0005-0000-0000-0000C7000000}"/>
    <cellStyle name="Normal 45" xfId="204" xr:uid="{00000000-0005-0000-0000-0000C8000000}"/>
    <cellStyle name="Normal 46" xfId="205" xr:uid="{00000000-0005-0000-0000-0000C9000000}"/>
    <cellStyle name="Normal 47" xfId="206" xr:uid="{00000000-0005-0000-0000-0000CA000000}"/>
    <cellStyle name="Normal 48" xfId="207" xr:uid="{00000000-0005-0000-0000-0000CB000000}"/>
    <cellStyle name="Normal 49" xfId="208" xr:uid="{00000000-0005-0000-0000-0000CC000000}"/>
    <cellStyle name="Normal 5" xfId="209" xr:uid="{00000000-0005-0000-0000-0000CD000000}"/>
    <cellStyle name="Normal 5 2" xfId="210" xr:uid="{00000000-0005-0000-0000-0000CE000000}"/>
    <cellStyle name="Normal 50" xfId="211" xr:uid="{00000000-0005-0000-0000-0000CF000000}"/>
    <cellStyle name="Normal 51" xfId="212" xr:uid="{00000000-0005-0000-0000-0000D0000000}"/>
    <cellStyle name="Normal 52" xfId="213" xr:uid="{00000000-0005-0000-0000-0000D1000000}"/>
    <cellStyle name="Normal 53" xfId="214" xr:uid="{00000000-0005-0000-0000-0000D2000000}"/>
    <cellStyle name="Normal 54" xfId="10" xr:uid="{00000000-0005-0000-0000-0000D3000000}"/>
    <cellStyle name="Normal 55" xfId="11" xr:uid="{00000000-0005-0000-0000-0000D4000000}"/>
    <cellStyle name="Normal 56" xfId="354" xr:uid="{D802D1BC-E5B5-41E0-A7B3-AACCA8B6B71D}"/>
    <cellStyle name="Normal 57" xfId="361" xr:uid="{AE91E5FF-2308-4FDF-B238-3EA4A762F427}"/>
    <cellStyle name="Normal 6" xfId="215" xr:uid="{00000000-0005-0000-0000-0000D5000000}"/>
    <cellStyle name="Normal 6 2" xfId="216" xr:uid="{00000000-0005-0000-0000-0000D6000000}"/>
    <cellStyle name="Normal 7" xfId="217" xr:uid="{00000000-0005-0000-0000-0000D7000000}"/>
    <cellStyle name="Normal 7 2" xfId="218" xr:uid="{00000000-0005-0000-0000-0000D8000000}"/>
    <cellStyle name="Normal 8" xfId="219" xr:uid="{00000000-0005-0000-0000-0000D9000000}"/>
    <cellStyle name="Normal 8 2" xfId="220" xr:uid="{00000000-0005-0000-0000-0000DA000000}"/>
    <cellStyle name="Normal 9" xfId="221" xr:uid="{00000000-0005-0000-0000-0000DB000000}"/>
    <cellStyle name="Normal 9 2" xfId="222" xr:uid="{00000000-0005-0000-0000-0000DC000000}"/>
    <cellStyle name="Normal(0)" xfId="223" xr:uid="{00000000-0005-0000-0000-0000DD000000}"/>
    <cellStyle name="Note 2" xfId="224" xr:uid="{00000000-0005-0000-0000-0000DE000000}"/>
    <cellStyle name="Note 2 2" xfId="225" xr:uid="{00000000-0005-0000-0000-0000DF000000}"/>
    <cellStyle name="Note 2 3" xfId="226" xr:uid="{00000000-0005-0000-0000-0000E0000000}"/>
    <cellStyle name="Note 3" xfId="227" xr:uid="{00000000-0005-0000-0000-0000E1000000}"/>
    <cellStyle name="Note 3 2" xfId="228" xr:uid="{00000000-0005-0000-0000-0000E2000000}"/>
    <cellStyle name="Note 4" xfId="229" xr:uid="{00000000-0005-0000-0000-0000E3000000}"/>
    <cellStyle name="Note 4 2" xfId="230" xr:uid="{00000000-0005-0000-0000-0000E4000000}"/>
    <cellStyle name="Number" xfId="231" xr:uid="{00000000-0005-0000-0000-0000E5000000}"/>
    <cellStyle name="Output 2" xfId="232" xr:uid="{00000000-0005-0000-0000-0000E6000000}"/>
    <cellStyle name="Password" xfId="233" xr:uid="{00000000-0005-0000-0000-0000E7000000}"/>
    <cellStyle name="Percen - Style1" xfId="234" xr:uid="{00000000-0005-0000-0000-0000E8000000}"/>
    <cellStyle name="Percen - Style2" xfId="235" xr:uid="{00000000-0005-0000-0000-0000E9000000}"/>
    <cellStyle name="Percent" xfId="2" builtinId="5"/>
    <cellStyle name="Percent [2]" xfId="237" xr:uid="{00000000-0005-0000-0000-0000EB000000}"/>
    <cellStyle name="Percent 2" xfId="238" xr:uid="{00000000-0005-0000-0000-0000EC000000}"/>
    <cellStyle name="Percent 2 2" xfId="239" xr:uid="{00000000-0005-0000-0000-0000ED000000}"/>
    <cellStyle name="Percent 2 2 2" xfId="240" xr:uid="{00000000-0005-0000-0000-0000EE000000}"/>
    <cellStyle name="Percent 2 2 2 4" xfId="348" xr:uid="{00000000-0005-0000-0000-0000EF000000}"/>
    <cellStyle name="Percent 2 2 3" xfId="359" xr:uid="{C40FE8D6-B087-406C-AE7D-6FDA17CAF07D}"/>
    <cellStyle name="Percent 2 2 3 2" xfId="364" xr:uid="{A171A87D-37F5-44F2-A80A-103CDCD338D5}"/>
    <cellStyle name="Percent 2 3" xfId="241" xr:uid="{00000000-0005-0000-0000-0000F0000000}"/>
    <cellStyle name="Percent 2 4" xfId="349" xr:uid="{5652449F-53E6-44EA-8CE4-94D5AFED9939}"/>
    <cellStyle name="Percent 3" xfId="242" xr:uid="{00000000-0005-0000-0000-0000F1000000}"/>
    <cellStyle name="Percent 4" xfId="243" xr:uid="{00000000-0005-0000-0000-0000F2000000}"/>
    <cellStyle name="Percent 5" xfId="244" xr:uid="{00000000-0005-0000-0000-0000F3000000}"/>
    <cellStyle name="Percent 6" xfId="236" xr:uid="{00000000-0005-0000-0000-0000F4000000}"/>
    <cellStyle name="Percent 7" xfId="355" xr:uid="{08CF0C81-8975-4543-B842-26F6527328EA}"/>
    <cellStyle name="Percent 8" xfId="362" xr:uid="{1CD16A08-BA2D-404E-A005-59CA485FF2D0}"/>
    <cellStyle name="Percent(0)" xfId="245" xr:uid="{00000000-0005-0000-0000-0000F5000000}"/>
    <cellStyle name="SAPBEXaggData" xfId="246" xr:uid="{00000000-0005-0000-0000-0000F6000000}"/>
    <cellStyle name="SAPBEXaggDataEmph" xfId="247" xr:uid="{00000000-0005-0000-0000-0000F7000000}"/>
    <cellStyle name="SAPBEXaggItem" xfId="248" xr:uid="{00000000-0005-0000-0000-0000F8000000}"/>
    <cellStyle name="SAPBEXaggItemX" xfId="249" xr:uid="{00000000-0005-0000-0000-0000F9000000}"/>
    <cellStyle name="SAPBEXchaText" xfId="250" xr:uid="{00000000-0005-0000-0000-0000FA000000}"/>
    <cellStyle name="SAPBEXchaText 2" xfId="251" xr:uid="{00000000-0005-0000-0000-0000FB000000}"/>
    <cellStyle name="SAPBEXchaText 3" xfId="252" xr:uid="{00000000-0005-0000-0000-0000FC000000}"/>
    <cellStyle name="SAPBEXexcBad7" xfId="253" xr:uid="{00000000-0005-0000-0000-0000FD000000}"/>
    <cellStyle name="SAPBEXexcBad8" xfId="254" xr:uid="{00000000-0005-0000-0000-0000FE000000}"/>
    <cellStyle name="SAPBEXexcBad9" xfId="255" xr:uid="{00000000-0005-0000-0000-0000FF000000}"/>
    <cellStyle name="SAPBEXexcCritical4" xfId="256" xr:uid="{00000000-0005-0000-0000-000000010000}"/>
    <cellStyle name="SAPBEXexcCritical5" xfId="257" xr:uid="{00000000-0005-0000-0000-000001010000}"/>
    <cellStyle name="SAPBEXexcCritical6" xfId="258" xr:uid="{00000000-0005-0000-0000-000002010000}"/>
    <cellStyle name="SAPBEXexcGood1" xfId="259" xr:uid="{00000000-0005-0000-0000-000003010000}"/>
    <cellStyle name="SAPBEXexcGood2" xfId="260" xr:uid="{00000000-0005-0000-0000-000004010000}"/>
    <cellStyle name="SAPBEXexcGood3" xfId="261" xr:uid="{00000000-0005-0000-0000-000005010000}"/>
    <cellStyle name="SAPBEXfilterDrill" xfId="262" xr:uid="{00000000-0005-0000-0000-000006010000}"/>
    <cellStyle name="SAPBEXfilterItem" xfId="263" xr:uid="{00000000-0005-0000-0000-000007010000}"/>
    <cellStyle name="SAPBEXfilterItem 2" xfId="264" xr:uid="{00000000-0005-0000-0000-000008010000}"/>
    <cellStyle name="SAPBEXfilterText" xfId="265" xr:uid="{00000000-0005-0000-0000-000009010000}"/>
    <cellStyle name="SAPBEXformats" xfId="266" xr:uid="{00000000-0005-0000-0000-00000A010000}"/>
    <cellStyle name="SAPBEXheaderItem" xfId="267" xr:uid="{00000000-0005-0000-0000-00000B010000}"/>
    <cellStyle name="SAPBEXheaderItem 2" xfId="268" xr:uid="{00000000-0005-0000-0000-00000C010000}"/>
    <cellStyle name="SAPBEXheaderText" xfId="269" xr:uid="{00000000-0005-0000-0000-00000D010000}"/>
    <cellStyle name="SAPBEXheaderText 2" xfId="270" xr:uid="{00000000-0005-0000-0000-00000E010000}"/>
    <cellStyle name="SAPBEXHLevel0" xfId="271" xr:uid="{00000000-0005-0000-0000-00000F010000}"/>
    <cellStyle name="SAPBEXHLevel0X" xfId="272" xr:uid="{00000000-0005-0000-0000-000010010000}"/>
    <cellStyle name="SAPBEXHLevel1" xfId="273" xr:uid="{00000000-0005-0000-0000-000011010000}"/>
    <cellStyle name="SAPBEXHLevel1X" xfId="274" xr:uid="{00000000-0005-0000-0000-000012010000}"/>
    <cellStyle name="SAPBEXHLevel2" xfId="275" xr:uid="{00000000-0005-0000-0000-000013010000}"/>
    <cellStyle name="SAPBEXHLevel2X" xfId="276" xr:uid="{00000000-0005-0000-0000-000014010000}"/>
    <cellStyle name="SAPBEXHLevel3" xfId="277" xr:uid="{00000000-0005-0000-0000-000015010000}"/>
    <cellStyle name="SAPBEXHLevel3X" xfId="278" xr:uid="{00000000-0005-0000-0000-000016010000}"/>
    <cellStyle name="SAPBEXresData" xfId="279" xr:uid="{00000000-0005-0000-0000-000017010000}"/>
    <cellStyle name="SAPBEXresDataEmph" xfId="280" xr:uid="{00000000-0005-0000-0000-000018010000}"/>
    <cellStyle name="SAPBEXresItem" xfId="281" xr:uid="{00000000-0005-0000-0000-000019010000}"/>
    <cellStyle name="SAPBEXresItemX" xfId="282" xr:uid="{00000000-0005-0000-0000-00001A010000}"/>
    <cellStyle name="SAPBEXstdData" xfId="4" xr:uid="{00000000-0005-0000-0000-00001B010000}"/>
    <cellStyle name="SAPBEXstdData 2" xfId="284" xr:uid="{00000000-0005-0000-0000-00001C010000}"/>
    <cellStyle name="SAPBEXstdData 3" xfId="283" xr:uid="{00000000-0005-0000-0000-00001D010000}"/>
    <cellStyle name="SAPBEXstdDataEmph" xfId="285" xr:uid="{00000000-0005-0000-0000-00001E010000}"/>
    <cellStyle name="SAPBEXstdItem" xfId="3" xr:uid="{00000000-0005-0000-0000-00001F010000}"/>
    <cellStyle name="SAPBEXstdItem 2" xfId="286" xr:uid="{00000000-0005-0000-0000-000020010000}"/>
    <cellStyle name="SAPBEXstdItem 3" xfId="287" xr:uid="{00000000-0005-0000-0000-000021010000}"/>
    <cellStyle name="SAPBEXstdItemX" xfId="288" xr:uid="{00000000-0005-0000-0000-000022010000}"/>
    <cellStyle name="SAPBEXstdItemX 2" xfId="289" xr:uid="{00000000-0005-0000-0000-000023010000}"/>
    <cellStyle name="SAPBEXtitle" xfId="290" xr:uid="{00000000-0005-0000-0000-000024010000}"/>
    <cellStyle name="SAPBEXtitle 2" xfId="291" xr:uid="{00000000-0005-0000-0000-000025010000}"/>
    <cellStyle name="SAPBEXundefined" xfId="292" xr:uid="{00000000-0005-0000-0000-000026010000}"/>
    <cellStyle name="SAPBorder" xfId="293" xr:uid="{00000000-0005-0000-0000-000027010000}"/>
    <cellStyle name="SAPDataCell" xfId="294" xr:uid="{00000000-0005-0000-0000-000028010000}"/>
    <cellStyle name="SAPDataTotalCell" xfId="295" xr:uid="{00000000-0005-0000-0000-000029010000}"/>
    <cellStyle name="SAPDimensionCell" xfId="296" xr:uid="{00000000-0005-0000-0000-00002A010000}"/>
    <cellStyle name="SAPEditableDataCell" xfId="297" xr:uid="{00000000-0005-0000-0000-00002B010000}"/>
    <cellStyle name="SAPEditableDataTotalCell" xfId="298" xr:uid="{00000000-0005-0000-0000-00002C010000}"/>
    <cellStyle name="SAPEmphasized" xfId="299" xr:uid="{00000000-0005-0000-0000-00002D010000}"/>
    <cellStyle name="SAPEmphasizedEditableDataCell" xfId="300" xr:uid="{00000000-0005-0000-0000-00002E010000}"/>
    <cellStyle name="SAPEmphasizedEditableDataTotalCell" xfId="301" xr:uid="{00000000-0005-0000-0000-00002F010000}"/>
    <cellStyle name="SAPEmphasizedLockedDataCell" xfId="302" xr:uid="{00000000-0005-0000-0000-000030010000}"/>
    <cellStyle name="SAPEmphasizedLockedDataTotalCell" xfId="303" xr:uid="{00000000-0005-0000-0000-000031010000}"/>
    <cellStyle name="SAPEmphasizedReadonlyDataCell" xfId="304" xr:uid="{00000000-0005-0000-0000-000032010000}"/>
    <cellStyle name="SAPEmphasizedReadonlyDataTotalCell" xfId="305" xr:uid="{00000000-0005-0000-0000-000033010000}"/>
    <cellStyle name="SAPEmphasizedTotal" xfId="306" xr:uid="{00000000-0005-0000-0000-000034010000}"/>
    <cellStyle name="SAPExceptionLevel1" xfId="307" xr:uid="{00000000-0005-0000-0000-000035010000}"/>
    <cellStyle name="SAPExceptionLevel2" xfId="308" xr:uid="{00000000-0005-0000-0000-000036010000}"/>
    <cellStyle name="SAPExceptionLevel3" xfId="309" xr:uid="{00000000-0005-0000-0000-000037010000}"/>
    <cellStyle name="SAPExceptionLevel4" xfId="310" xr:uid="{00000000-0005-0000-0000-000038010000}"/>
    <cellStyle name="SAPExceptionLevel5" xfId="311" xr:uid="{00000000-0005-0000-0000-000039010000}"/>
    <cellStyle name="SAPExceptionLevel6" xfId="312" xr:uid="{00000000-0005-0000-0000-00003A010000}"/>
    <cellStyle name="SAPExceptionLevel7" xfId="313" xr:uid="{00000000-0005-0000-0000-00003B010000}"/>
    <cellStyle name="SAPExceptionLevel8" xfId="314" xr:uid="{00000000-0005-0000-0000-00003C010000}"/>
    <cellStyle name="SAPExceptionLevel9" xfId="315" xr:uid="{00000000-0005-0000-0000-00003D010000}"/>
    <cellStyle name="SAPHierarchyCell0" xfId="316" xr:uid="{00000000-0005-0000-0000-00003E010000}"/>
    <cellStyle name="SAPHierarchyCell1" xfId="317" xr:uid="{00000000-0005-0000-0000-00003F010000}"/>
    <cellStyle name="SAPHierarchyCell2" xfId="318" xr:uid="{00000000-0005-0000-0000-000040010000}"/>
    <cellStyle name="SAPHierarchyCell3" xfId="319" xr:uid="{00000000-0005-0000-0000-000041010000}"/>
    <cellStyle name="SAPHierarchyCell4" xfId="320" xr:uid="{00000000-0005-0000-0000-000042010000}"/>
    <cellStyle name="SAPLockedDataCell" xfId="321" xr:uid="{00000000-0005-0000-0000-000043010000}"/>
    <cellStyle name="SAPLockedDataTotalCell" xfId="322" xr:uid="{00000000-0005-0000-0000-000044010000}"/>
    <cellStyle name="SAPMemberCell" xfId="323" xr:uid="{00000000-0005-0000-0000-000045010000}"/>
    <cellStyle name="SAPMemberTotalCell" xfId="324" xr:uid="{00000000-0005-0000-0000-000046010000}"/>
    <cellStyle name="SAPReadonlyDataCell" xfId="325" xr:uid="{00000000-0005-0000-0000-000047010000}"/>
    <cellStyle name="SAPReadonlyDataTotalCell" xfId="326" xr:uid="{00000000-0005-0000-0000-000048010000}"/>
    <cellStyle name="Shade" xfId="327" xr:uid="{00000000-0005-0000-0000-000049010000}"/>
    <cellStyle name="Special" xfId="328" xr:uid="{00000000-0005-0000-0000-00004A010000}"/>
    <cellStyle name="Style 1" xfId="329" xr:uid="{00000000-0005-0000-0000-00004B010000}"/>
    <cellStyle name="Style 21" xfId="330" xr:uid="{00000000-0005-0000-0000-00004C010000}"/>
    <cellStyle name="Style 22" xfId="331" xr:uid="{00000000-0005-0000-0000-00004D010000}"/>
    <cellStyle name="Style 24" xfId="332" xr:uid="{00000000-0005-0000-0000-00004E010000}"/>
    <cellStyle name="Style 27" xfId="333" xr:uid="{00000000-0005-0000-0000-00004F010000}"/>
    <cellStyle name="Style 35" xfId="334" xr:uid="{00000000-0005-0000-0000-000050010000}"/>
    <cellStyle name="Style 36" xfId="335" xr:uid="{00000000-0005-0000-0000-000051010000}"/>
    <cellStyle name="Title 2" xfId="336" xr:uid="{00000000-0005-0000-0000-000052010000}"/>
    <cellStyle name="Titles" xfId="337" xr:uid="{00000000-0005-0000-0000-000053010000}"/>
    <cellStyle name="Total 2" xfId="338" xr:uid="{00000000-0005-0000-0000-000054010000}"/>
    <cellStyle name="Total2 - Style2" xfId="339" xr:uid="{00000000-0005-0000-0000-000055010000}"/>
    <cellStyle name="TRANSMISSION RELIABILITY PORTION OF PROJECT" xfId="340" xr:uid="{00000000-0005-0000-0000-000056010000}"/>
    <cellStyle name="Underl - Style4" xfId="341" xr:uid="{00000000-0005-0000-0000-000057010000}"/>
    <cellStyle name="UNLocked" xfId="342" xr:uid="{00000000-0005-0000-0000-000058010000}"/>
    <cellStyle name="Unprot" xfId="343" xr:uid="{00000000-0005-0000-0000-000059010000}"/>
    <cellStyle name="Unprot$" xfId="344" xr:uid="{00000000-0005-0000-0000-00005A010000}"/>
    <cellStyle name="Unprot_CA Blocking Jun08 - GRC" xfId="345" xr:uid="{00000000-0005-0000-0000-00005B010000}"/>
    <cellStyle name="Unprotect" xfId="346" xr:uid="{00000000-0005-0000-0000-00005C010000}"/>
    <cellStyle name="Warning Text 2" xfId="347" xr:uid="{00000000-0005-0000-0000-00005D010000}"/>
  </cellStyles>
  <dxfs count="7">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s>
  <tableStyles count="0" defaultTableStyle="TableStyleMedium9" defaultPivotStyle="PivotStyleLight16"/>
  <colors>
    <mruColors>
      <color rgb="FFFFFF99"/>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externalLink" Target="externalLinks/externalLink8.xml"/><Relationship Id="rId5" Type="http://schemas.openxmlformats.org/officeDocument/2006/relationships/externalLink" Target="externalLinks/externalLink2.xml"/><Relationship Id="rId15" Type="http://schemas.openxmlformats.org/officeDocument/2006/relationships/calcChain" Target="calcChain.xml"/><Relationship Id="rId10" Type="http://schemas.openxmlformats.org/officeDocument/2006/relationships/externalLink" Target="externalLinks/externalLink7.xml"/><Relationship Id="rId19" Type="http://schemas.openxmlformats.org/officeDocument/2006/relationships/customXml" Target="../customXml/item4.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p04092.000\Local%20Settings\Temporary%20Internet%20Files\OLK1AC\RECOV04.xls"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Startup" Target="Documents%20and%20Settings/t75440.MEC/Local%20Settings/Temporary%20Internet%20Files/OLKB9/Ceb_FC_0201graph.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OUTLOOK\12&amp;0_COU\96ACTUAL.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Documents%20and%20Settings\kyeh001\My%20Documents\Agouron\Ready%20for%20Review\Executive%20Summary\california%20Agouron%20Supermodel@10%25.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Ntf701\z52297$\EXCEL\BUDGETS\PAC\2005%20FYE\2004%20PacifiCorp%20Budget%20Book%20(for%20J%20Griff).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MFechner\Files\FILES\BONDS\INTPAY99x.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pacificorp.us\REGULATN\PA&amp;D\CASES\Wy0902\EAST%20Blocking%20902.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Tax/Pacificorp%20Tax/PowerTax/2013/Tax%20Return/1%20-%20Case%20Mgmt/Case%20712%20Mgmt%20Maste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RInput"/>
      <sheetName val="Voltage"/>
      <sheetName val="Process"/>
      <sheetName val="Codes"/>
      <sheetName val="SCRInput2"/>
      <sheetName val="Inputs"/>
      <sheetName val="Centralia Credit"/>
      <sheetName val="Y2K"/>
      <sheetName val="Deferred Acct."/>
      <sheetName val="Trail Mtn."/>
      <sheetName val="Halsey"/>
      <sheetName val="Adjustment 10"/>
      <sheetName val="WA SBC"/>
      <sheetName val="0103 Proration (191)"/>
      <sheetName val="WA Centralia"/>
      <sheetName val="WA SBC - Class 48T"/>
      <sheetName val="Utah DSM"/>
      <sheetName val="Summary"/>
      <sheetName val="DSM Output"/>
      <sheetName val="Adjustment 08"/>
      <sheetName val="Adjustment 07"/>
      <sheetName val="DSM Dollars"/>
      <sheetName val="Module2"/>
      <sheetName val="Adjustment 11"/>
      <sheetName val="CA Pub Purp"/>
      <sheetName val="No Longer Used --&gt;"/>
      <sheetName val="Adjustment 12"/>
    </sheetNames>
    <sheetDataSet>
      <sheetData sheetId="0" refreshError="1"/>
      <sheetData sheetId="1"/>
      <sheetData sheetId="2" refreshError="1"/>
      <sheetData sheetId="3"/>
      <sheetData sheetId="4"/>
      <sheetData sheetId="5"/>
      <sheetData sheetId="6" refreshError="1"/>
      <sheetData sheetId="7" refreshError="1"/>
      <sheetData sheetId="8" refreshError="1"/>
      <sheetData sheetId="9" refreshError="1"/>
      <sheetData sheetId="10" refreshError="1"/>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sheetData sheetId="25" refreshError="1"/>
      <sheetData sheetId="2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B"/>
      <sheetName val="C2001 forecast"/>
      <sheetName val="C2000 actuals"/>
      <sheetName val="C2001 budget"/>
      <sheetName val="Revenue-monthly"/>
      <sheetName val="Site Costs-monthly"/>
      <sheetName val="Other Operating Costs-monthly"/>
      <sheetName val="Financial Costs-monthly"/>
      <sheetName val="Net Income-monthly"/>
      <sheetName val="Expenses-annual"/>
      <sheetName val="Expenses-annual (2)"/>
      <sheetName val="Site Cost-annual"/>
      <sheetName val="Site Cost-annual (2)"/>
      <sheetName val="SGA-annual"/>
      <sheetName val="SGA-annual (2)"/>
      <sheetName val="Other Operating Costs-annual"/>
      <sheetName val="Other Operating Costs-annua (2)"/>
      <sheetName val="CEBU - x"/>
      <sheetName val="UPLOAD"/>
      <sheetName val="Module1"/>
      <sheetName val="Module2"/>
      <sheetName val="Module3"/>
      <sheetName val="Target to Consol (Data Input)"/>
    </sheetNames>
    <sheetDataSet>
      <sheetData sheetId="0" refreshError="1"/>
      <sheetData sheetId="1" refreshError="1"/>
      <sheetData sheetId="2" refreshError="1"/>
      <sheetData sheetId="3" refreshError="1"/>
      <sheetData sheetId="4" refreshError="1">
        <row r="12">
          <cell r="A12" t="str">
            <v>Jan</v>
          </cell>
        </row>
        <row r="13">
          <cell r="A13" t="str">
            <v>Feb</v>
          </cell>
        </row>
        <row r="14">
          <cell r="A14" t="str">
            <v>Mar</v>
          </cell>
        </row>
        <row r="15">
          <cell r="A15" t="str">
            <v>Apr</v>
          </cell>
        </row>
        <row r="16">
          <cell r="A16" t="str">
            <v>May</v>
          </cell>
        </row>
        <row r="17">
          <cell r="A17" t="str">
            <v>Jun</v>
          </cell>
        </row>
        <row r="18">
          <cell r="A18" t="str">
            <v>Jul</v>
          </cell>
        </row>
        <row r="19">
          <cell r="A19" t="str">
            <v>Aug</v>
          </cell>
        </row>
        <row r="20">
          <cell r="A20" t="str">
            <v>Sep</v>
          </cell>
        </row>
        <row r="21">
          <cell r="A21" t="str">
            <v>Oct</v>
          </cell>
        </row>
        <row r="22">
          <cell r="A22" t="str">
            <v>Nov</v>
          </cell>
        </row>
        <row r="23">
          <cell r="A23" t="str">
            <v>Dec</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0"/>
      <sheetName val="Title"/>
      <sheetName val="Contents"/>
      <sheetName val="DE Income"/>
      <sheetName val="EPS"/>
      <sheetName val="Revenues"/>
      <sheetName val="Sales"/>
      <sheetName val="Table"/>
      <sheetName val="1&amp;2"/>
      <sheetName val="3"/>
      <sheetName val="4"/>
      <sheetName val="5"/>
      <sheetName val="6"/>
      <sheetName val="7"/>
      <sheetName val="8"/>
      <sheetName val="9"/>
      <sheetName val="Construct Expen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ser Guide"/>
      <sheetName val="Menu"/>
      <sheetName val="Macro Tables"/>
      <sheetName val="Print"/>
      <sheetName val="Exec Summ Grph"/>
      <sheetName val="Model"/>
      <sheetName val="AIRC"/>
      <sheetName val="Gross_Rec"/>
      <sheetName val="Total CA QREs"/>
      <sheetName val="CA Wages"/>
      <sheetName val="QRE's"/>
      <sheetName val="QRE Charts"/>
      <sheetName val="Comparison"/>
      <sheetName val="Sens_Model"/>
      <sheetName val="Sens_G_R"/>
      <sheetName val="Sen_GR_Factor"/>
      <sheetName val="Sens_QRE's"/>
      <sheetName val="Sens_QRE_Factor"/>
      <sheetName val="ORIGINAL CLAIM"/>
      <sheetName val="PHASE II"/>
      <sheetName val="B_U_3"/>
      <sheetName val="B_U_4"/>
      <sheetName val="B_U_5"/>
      <sheetName val="B_U_6"/>
      <sheetName val="B_U_7"/>
      <sheetName val="B_U_8"/>
      <sheetName val="B_U_9"/>
      <sheetName val="B_U_10"/>
      <sheetName val="B_U_11"/>
      <sheetName val="B_U_12"/>
      <sheetName val="B_U_13"/>
      <sheetName val="B_U_14"/>
      <sheetName val="B_U_15"/>
      <sheetName val="B_U_16"/>
      <sheetName val="B_U_17"/>
      <sheetName val="B_U_18"/>
      <sheetName val="B_U_19"/>
      <sheetName val="B_U_20"/>
      <sheetName val="B_U_21"/>
      <sheetName val="B_U_22"/>
      <sheetName val="B_U_23"/>
    </sheetNames>
    <sheetDataSet>
      <sheetData sheetId="0"/>
      <sheetData sheetId="1" refreshError="1"/>
      <sheetData sheetId="2" refreshError="1"/>
      <sheetData sheetId="3" refreshError="1"/>
      <sheetData sheetId="4"/>
      <sheetData sheetId="5" refreshError="1"/>
      <sheetData sheetId="6" refreshError="1"/>
      <sheetData sheetId="7" refreshError="1"/>
      <sheetData sheetId="8"/>
      <sheetData sheetId="9"/>
      <sheetData sheetId="10" refreshError="1">
        <row r="1">
          <cell r="Q1">
            <v>36599.437053703703</v>
          </cell>
        </row>
        <row r="99">
          <cell r="D99">
            <v>11087</v>
          </cell>
          <cell r="E99">
            <v>50015</v>
          </cell>
          <cell r="F99">
            <v>323590</v>
          </cell>
          <cell r="G99">
            <v>899647</v>
          </cell>
          <cell r="H99">
            <v>2067727</v>
          </cell>
          <cell r="I99">
            <v>2741619</v>
          </cell>
          <cell r="J99">
            <v>2299558.0019999999</v>
          </cell>
          <cell r="K99">
            <v>3542463.7879999997</v>
          </cell>
          <cell r="L99">
            <v>5126210.5599999996</v>
          </cell>
          <cell r="M99">
            <v>7134127.5369999995</v>
          </cell>
          <cell r="N99">
            <v>9257454.4570000004</v>
          </cell>
          <cell r="O99">
            <v>17917881</v>
          </cell>
          <cell r="P99">
            <v>29938649</v>
          </cell>
          <cell r="Q99">
            <v>50930323</v>
          </cell>
          <cell r="R99">
            <v>49405882</v>
          </cell>
        </row>
        <row r="100">
          <cell r="D100">
            <v>5472</v>
          </cell>
          <cell r="E100">
            <v>12863</v>
          </cell>
          <cell r="F100">
            <v>125054</v>
          </cell>
          <cell r="G100">
            <v>256771</v>
          </cell>
          <cell r="H100">
            <v>535563</v>
          </cell>
          <cell r="I100">
            <v>808521</v>
          </cell>
          <cell r="J100">
            <v>710184</v>
          </cell>
          <cell r="K100">
            <v>1384519</v>
          </cell>
          <cell r="L100">
            <v>1667156</v>
          </cell>
          <cell r="M100">
            <v>2705568</v>
          </cell>
          <cell r="N100">
            <v>7703244</v>
          </cell>
          <cell r="O100">
            <v>13677482.189999999</v>
          </cell>
          <cell r="P100">
            <v>2205524.4</v>
          </cell>
          <cell r="Q100">
            <v>6259486.3000000007</v>
          </cell>
          <cell r="R100">
            <v>7163698.8000000007</v>
          </cell>
        </row>
        <row r="101">
          <cell r="D101">
            <v>3568</v>
          </cell>
          <cell r="E101">
            <v>260</v>
          </cell>
          <cell r="F101">
            <v>51757</v>
          </cell>
          <cell r="G101">
            <v>172998</v>
          </cell>
          <cell r="H101">
            <v>770702</v>
          </cell>
          <cell r="I101">
            <v>331819</v>
          </cell>
          <cell r="J101">
            <v>444501.85</v>
          </cell>
          <cell r="K101">
            <v>642759</v>
          </cell>
          <cell r="L101">
            <v>1134479.4500000002</v>
          </cell>
          <cell r="M101">
            <v>1773835.05</v>
          </cell>
          <cell r="N101">
            <v>2746436.55</v>
          </cell>
          <cell r="O101">
            <v>4339757.7677999996</v>
          </cell>
          <cell r="P101">
            <v>-6665215.1612052238</v>
          </cell>
          <cell r="Q101">
            <v>967538.2274999998</v>
          </cell>
          <cell r="R101">
            <v>-120871.49749999781</v>
          </cell>
        </row>
      </sheetData>
      <sheetData sheetId="11" refreshError="1">
        <row r="216">
          <cell r="D216">
            <v>1984</v>
          </cell>
        </row>
        <row r="222">
          <cell r="D222">
            <v>1984</v>
          </cell>
          <cell r="E222">
            <v>1985</v>
          </cell>
          <cell r="F222">
            <v>1986</v>
          </cell>
          <cell r="G222">
            <v>1987</v>
          </cell>
          <cell r="H222">
            <v>1988</v>
          </cell>
          <cell r="I222">
            <v>1989</v>
          </cell>
          <cell r="J222">
            <v>1990</v>
          </cell>
          <cell r="K222">
            <v>1991</v>
          </cell>
          <cell r="L222">
            <v>1992</v>
          </cell>
          <cell r="M222">
            <v>1993</v>
          </cell>
          <cell r="N222">
            <v>1994</v>
          </cell>
          <cell r="O222">
            <v>1995</v>
          </cell>
          <cell r="P222">
            <v>1996</v>
          </cell>
          <cell r="Q222">
            <v>1997</v>
          </cell>
          <cell r="R222">
            <v>1998</v>
          </cell>
        </row>
        <row r="223">
          <cell r="D223">
            <v>11.087</v>
          </cell>
          <cell r="E223">
            <v>50.015000000000001</v>
          </cell>
          <cell r="F223">
            <v>323.58999999999997</v>
          </cell>
          <cell r="G223">
            <v>899.64700000000005</v>
          </cell>
          <cell r="H223">
            <v>2067.7269999999999</v>
          </cell>
          <cell r="I223">
            <v>2741.6190000000001</v>
          </cell>
          <cell r="J223">
            <v>2299.5580019999998</v>
          </cell>
          <cell r="K223">
            <v>3542.4637879999996</v>
          </cell>
          <cell r="L223">
            <v>5126.2105599999995</v>
          </cell>
          <cell r="M223">
            <v>7134.1275369999994</v>
          </cell>
          <cell r="N223">
            <v>9257.4544569999998</v>
          </cell>
          <cell r="O223">
            <v>17917.881000000001</v>
          </cell>
          <cell r="P223">
            <v>29938.649000000001</v>
          </cell>
          <cell r="Q223">
            <v>50930.322999999997</v>
          </cell>
          <cell r="R223">
            <v>49405.881999999998</v>
          </cell>
        </row>
        <row r="224">
          <cell r="D224" t="e">
            <v>#REF!</v>
          </cell>
          <cell r="E224" t="e">
            <v>#REF!</v>
          </cell>
          <cell r="F224" t="e">
            <v>#REF!</v>
          </cell>
          <cell r="G224" t="e">
            <v>#REF!</v>
          </cell>
          <cell r="H224" t="e">
            <v>#REF!</v>
          </cell>
          <cell r="I224" t="e">
            <v>#REF!</v>
          </cell>
          <cell r="J224" t="e">
            <v>#REF!</v>
          </cell>
          <cell r="K224" t="e">
            <v>#REF!</v>
          </cell>
          <cell r="L224" t="e">
            <v>#REF!</v>
          </cell>
          <cell r="M224" t="e">
            <v>#REF!</v>
          </cell>
          <cell r="N224" t="e">
            <v>#REF!</v>
          </cell>
          <cell r="O224" t="e">
            <v>#REF!</v>
          </cell>
          <cell r="P224" t="e">
            <v>#REF!</v>
          </cell>
          <cell r="Q224" t="e">
            <v>#REF!</v>
          </cell>
          <cell r="R224" t="e">
            <v>#REF!</v>
          </cell>
        </row>
        <row r="225">
          <cell r="D225" t="str">
            <v/>
          </cell>
          <cell r="E225" t="str">
            <v/>
          </cell>
          <cell r="F225" t="str">
            <v/>
          </cell>
          <cell r="G225" t="str">
            <v/>
          </cell>
          <cell r="H225" t="str">
            <v/>
          </cell>
          <cell r="I225" t="str">
            <v/>
          </cell>
          <cell r="J225" t="str">
            <v/>
          </cell>
          <cell r="K225" t="str">
            <v/>
          </cell>
          <cell r="L225" t="str">
            <v/>
          </cell>
          <cell r="M225" t="str">
            <v/>
          </cell>
          <cell r="N225" t="str">
            <v/>
          </cell>
          <cell r="O225" t="str">
            <v/>
          </cell>
          <cell r="P225" t="str">
            <v/>
          </cell>
          <cell r="Q225" t="str">
            <v/>
          </cell>
          <cell r="R225" t="str">
            <v/>
          </cell>
        </row>
        <row r="226">
          <cell r="D226" t="str">
            <v/>
          </cell>
          <cell r="E226" t="str">
            <v/>
          </cell>
          <cell r="F226" t="str">
            <v/>
          </cell>
          <cell r="G226" t="str">
            <v/>
          </cell>
          <cell r="H226" t="str">
            <v/>
          </cell>
          <cell r="I226" t="str">
            <v/>
          </cell>
          <cell r="J226" t="str">
            <v/>
          </cell>
          <cell r="K226" t="str">
            <v/>
          </cell>
          <cell r="L226" t="str">
            <v/>
          </cell>
          <cell r="M226" t="str">
            <v/>
          </cell>
          <cell r="N226" t="str">
            <v/>
          </cell>
          <cell r="O226" t="str">
            <v/>
          </cell>
          <cell r="P226" t="str">
            <v/>
          </cell>
          <cell r="Q226" t="str">
            <v/>
          </cell>
          <cell r="R226" t="str">
            <v/>
          </cell>
        </row>
        <row r="227">
          <cell r="D227" t="str">
            <v/>
          </cell>
          <cell r="E227" t="str">
            <v/>
          </cell>
          <cell r="F227" t="str">
            <v/>
          </cell>
          <cell r="G227" t="str">
            <v/>
          </cell>
          <cell r="H227" t="str">
            <v/>
          </cell>
          <cell r="I227" t="str">
            <v/>
          </cell>
          <cell r="J227" t="str">
            <v/>
          </cell>
          <cell r="K227" t="str">
            <v/>
          </cell>
          <cell r="L227" t="str">
            <v/>
          </cell>
          <cell r="M227" t="str">
            <v/>
          </cell>
          <cell r="N227" t="str">
            <v/>
          </cell>
          <cell r="O227" t="str">
            <v/>
          </cell>
          <cell r="P227" t="str">
            <v/>
          </cell>
          <cell r="Q227" t="str">
            <v/>
          </cell>
          <cell r="R227" t="str">
            <v/>
          </cell>
        </row>
        <row r="228">
          <cell r="D228" t="str">
            <v/>
          </cell>
          <cell r="E228" t="str">
            <v/>
          </cell>
          <cell r="F228" t="str">
            <v/>
          </cell>
          <cell r="G228" t="str">
            <v/>
          </cell>
          <cell r="H228" t="str">
            <v/>
          </cell>
          <cell r="I228" t="str">
            <v/>
          </cell>
          <cell r="J228" t="str">
            <v/>
          </cell>
          <cell r="K228" t="str">
            <v/>
          </cell>
          <cell r="L228" t="str">
            <v/>
          </cell>
          <cell r="M228" t="str">
            <v/>
          </cell>
          <cell r="N228" t="str">
            <v/>
          </cell>
          <cell r="O228" t="str">
            <v/>
          </cell>
          <cell r="P228" t="str">
            <v/>
          </cell>
          <cell r="Q228" t="str">
            <v/>
          </cell>
          <cell r="R228" t="str">
            <v/>
          </cell>
        </row>
        <row r="249">
          <cell r="D249">
            <v>5.4720000000000004</v>
          </cell>
          <cell r="E249">
            <v>12.863</v>
          </cell>
          <cell r="F249">
            <v>125.054</v>
          </cell>
          <cell r="G249">
            <v>256.77100000000002</v>
          </cell>
          <cell r="H249">
            <v>535.56299999999999</v>
          </cell>
          <cell r="I249">
            <v>808.52099999999996</v>
          </cell>
          <cell r="J249">
            <v>710.18399999999997</v>
          </cell>
          <cell r="K249">
            <v>1384.519</v>
          </cell>
          <cell r="L249">
            <v>1667.1559999999999</v>
          </cell>
          <cell r="M249">
            <v>2705.5680000000002</v>
          </cell>
          <cell r="N249">
            <v>7703.2439999999997</v>
          </cell>
          <cell r="O249">
            <v>13677.482189999999</v>
          </cell>
          <cell r="P249">
            <v>2205.5243999999998</v>
          </cell>
          <cell r="Q249">
            <v>6259.4863000000005</v>
          </cell>
        </row>
        <row r="250">
          <cell r="D250" t="e">
            <v>#REF!</v>
          </cell>
          <cell r="E250" t="e">
            <v>#REF!</v>
          </cell>
          <cell r="F250" t="e">
            <v>#REF!</v>
          </cell>
          <cell r="G250" t="e">
            <v>#REF!</v>
          </cell>
          <cell r="H250" t="e">
            <v>#REF!</v>
          </cell>
          <cell r="I250" t="e">
            <v>#REF!</v>
          </cell>
          <cell r="J250" t="e">
            <v>#REF!</v>
          </cell>
          <cell r="K250" t="e">
            <v>#REF!</v>
          </cell>
          <cell r="L250" t="e">
            <v>#REF!</v>
          </cell>
          <cell r="M250" t="e">
            <v>#REF!</v>
          </cell>
          <cell r="N250" t="e">
            <v>#REF!</v>
          </cell>
          <cell r="O250" t="e">
            <v>#REF!</v>
          </cell>
          <cell r="P250" t="e">
            <v>#REF!</v>
          </cell>
          <cell r="Q250" t="e">
            <v>#REF!</v>
          </cell>
        </row>
        <row r="251">
          <cell r="D251" t="str">
            <v/>
          </cell>
          <cell r="E251" t="str">
            <v/>
          </cell>
          <cell r="F251" t="str">
            <v/>
          </cell>
          <cell r="G251" t="str">
            <v/>
          </cell>
          <cell r="H251" t="str">
            <v/>
          </cell>
          <cell r="I251" t="str">
            <v/>
          </cell>
          <cell r="J251" t="str">
            <v/>
          </cell>
          <cell r="K251" t="str">
            <v/>
          </cell>
          <cell r="L251" t="str">
            <v/>
          </cell>
          <cell r="M251" t="str">
            <v/>
          </cell>
          <cell r="N251" t="str">
            <v/>
          </cell>
          <cell r="O251" t="str">
            <v/>
          </cell>
          <cell r="P251" t="str">
            <v/>
          </cell>
          <cell r="Q251" t="str">
            <v/>
          </cell>
        </row>
        <row r="252">
          <cell r="D252" t="str">
            <v/>
          </cell>
          <cell r="E252" t="str">
            <v/>
          </cell>
          <cell r="F252" t="str">
            <v/>
          </cell>
          <cell r="G252" t="str">
            <v/>
          </cell>
          <cell r="H252" t="str">
            <v/>
          </cell>
          <cell r="I252" t="str">
            <v/>
          </cell>
          <cell r="J252" t="str">
            <v/>
          </cell>
          <cell r="K252" t="str">
            <v/>
          </cell>
          <cell r="L252" t="str">
            <v/>
          </cell>
          <cell r="M252" t="str">
            <v/>
          </cell>
          <cell r="N252" t="str">
            <v/>
          </cell>
          <cell r="O252" t="str">
            <v/>
          </cell>
          <cell r="P252" t="str">
            <v/>
          </cell>
          <cell r="Q252" t="str">
            <v/>
          </cell>
        </row>
        <row r="253">
          <cell r="D253" t="str">
            <v/>
          </cell>
          <cell r="E253" t="str">
            <v/>
          </cell>
          <cell r="F253" t="str">
            <v/>
          </cell>
          <cell r="G253" t="str">
            <v/>
          </cell>
          <cell r="H253" t="str">
            <v/>
          </cell>
          <cell r="I253" t="str">
            <v/>
          </cell>
          <cell r="J253" t="str">
            <v/>
          </cell>
          <cell r="K253" t="str">
            <v/>
          </cell>
          <cell r="L253" t="str">
            <v/>
          </cell>
          <cell r="M253" t="str">
            <v/>
          </cell>
          <cell r="N253" t="str">
            <v/>
          </cell>
          <cell r="O253" t="str">
            <v/>
          </cell>
          <cell r="P253" t="str">
            <v/>
          </cell>
          <cell r="Q253" t="str">
            <v/>
          </cell>
        </row>
        <row r="254">
          <cell r="D254" t="str">
            <v/>
          </cell>
          <cell r="E254" t="str">
            <v/>
          </cell>
          <cell r="F254" t="str">
            <v/>
          </cell>
          <cell r="G254" t="str">
            <v/>
          </cell>
          <cell r="H254" t="str">
            <v/>
          </cell>
          <cell r="I254" t="str">
            <v/>
          </cell>
          <cell r="J254" t="str">
            <v/>
          </cell>
          <cell r="K254" t="str">
            <v/>
          </cell>
          <cell r="L254" t="str">
            <v/>
          </cell>
          <cell r="M254" t="str">
            <v/>
          </cell>
          <cell r="N254" t="str">
            <v/>
          </cell>
          <cell r="O254" t="str">
            <v/>
          </cell>
          <cell r="P254" t="str">
            <v/>
          </cell>
          <cell r="Q254" t="str">
            <v/>
          </cell>
        </row>
        <row r="275">
          <cell r="D275">
            <v>3.5680000000000001</v>
          </cell>
          <cell r="E275">
            <v>0.26</v>
          </cell>
          <cell r="F275">
            <v>51.756999999999998</v>
          </cell>
          <cell r="G275">
            <v>172.99799999999999</v>
          </cell>
          <cell r="H275">
            <v>770.702</v>
          </cell>
          <cell r="I275">
            <v>331.81900000000002</v>
          </cell>
          <cell r="J275">
            <v>444.50184999999999</v>
          </cell>
          <cell r="K275">
            <v>642.75900000000001</v>
          </cell>
          <cell r="L275">
            <v>1134.4794500000003</v>
          </cell>
          <cell r="M275">
            <v>1773.8350500000001</v>
          </cell>
          <cell r="N275">
            <v>2746.4365499999999</v>
          </cell>
          <cell r="O275">
            <v>4339.7577677999998</v>
          </cell>
          <cell r="P275">
            <v>-6665.2151612052239</v>
          </cell>
          <cell r="Q275">
            <v>967.53822749999983</v>
          </cell>
        </row>
        <row r="276">
          <cell r="D276" t="e">
            <v>#REF!</v>
          </cell>
          <cell r="E276" t="e">
            <v>#REF!</v>
          </cell>
          <cell r="F276" t="e">
            <v>#REF!</v>
          </cell>
          <cell r="G276" t="e">
            <v>#REF!</v>
          </cell>
          <cell r="H276" t="e">
            <v>#REF!</v>
          </cell>
          <cell r="I276" t="e">
            <v>#REF!</v>
          </cell>
          <cell r="J276" t="e">
            <v>#REF!</v>
          </cell>
          <cell r="K276" t="e">
            <v>#REF!</v>
          </cell>
          <cell r="L276" t="e">
            <v>#REF!</v>
          </cell>
          <cell r="M276" t="e">
            <v>#REF!</v>
          </cell>
          <cell r="N276" t="e">
            <v>#REF!</v>
          </cell>
          <cell r="O276" t="e">
            <v>#REF!</v>
          </cell>
          <cell r="P276" t="e">
            <v>#REF!</v>
          </cell>
          <cell r="Q276" t="e">
            <v>#REF!</v>
          </cell>
        </row>
        <row r="277">
          <cell r="D277" t="str">
            <v/>
          </cell>
          <cell r="E277" t="str">
            <v/>
          </cell>
          <cell r="F277" t="str">
            <v/>
          </cell>
          <cell r="G277" t="str">
            <v/>
          </cell>
          <cell r="H277" t="str">
            <v/>
          </cell>
          <cell r="I277" t="str">
            <v/>
          </cell>
          <cell r="J277" t="str">
            <v/>
          </cell>
          <cell r="K277" t="str">
            <v/>
          </cell>
          <cell r="L277" t="str">
            <v/>
          </cell>
          <cell r="M277" t="str">
            <v/>
          </cell>
          <cell r="N277" t="str">
            <v/>
          </cell>
          <cell r="O277" t="str">
            <v/>
          </cell>
          <cell r="P277" t="str">
            <v/>
          </cell>
          <cell r="Q277" t="str">
            <v/>
          </cell>
        </row>
        <row r="278">
          <cell r="D278" t="str">
            <v/>
          </cell>
          <cell r="E278" t="str">
            <v/>
          </cell>
          <cell r="F278" t="str">
            <v/>
          </cell>
          <cell r="G278" t="str">
            <v/>
          </cell>
          <cell r="H278" t="str">
            <v/>
          </cell>
          <cell r="I278" t="str">
            <v/>
          </cell>
          <cell r="J278" t="str">
            <v/>
          </cell>
          <cell r="K278" t="str">
            <v/>
          </cell>
          <cell r="L278" t="str">
            <v/>
          </cell>
          <cell r="M278" t="str">
            <v/>
          </cell>
          <cell r="N278" t="str">
            <v/>
          </cell>
          <cell r="O278" t="str">
            <v/>
          </cell>
          <cell r="P278" t="str">
            <v/>
          </cell>
          <cell r="Q278" t="str">
            <v/>
          </cell>
        </row>
        <row r="279">
          <cell r="D279" t="str">
            <v/>
          </cell>
          <cell r="E279" t="str">
            <v/>
          </cell>
          <cell r="F279" t="str">
            <v/>
          </cell>
          <cell r="G279" t="str">
            <v/>
          </cell>
          <cell r="H279" t="str">
            <v/>
          </cell>
          <cell r="I279" t="str">
            <v/>
          </cell>
          <cell r="J279" t="str">
            <v/>
          </cell>
          <cell r="K279" t="str">
            <v/>
          </cell>
          <cell r="L279" t="str">
            <v/>
          </cell>
          <cell r="M279" t="str">
            <v/>
          </cell>
          <cell r="N279" t="str">
            <v/>
          </cell>
          <cell r="O279" t="str">
            <v/>
          </cell>
          <cell r="P279" t="str">
            <v/>
          </cell>
          <cell r="Q279" t="str">
            <v/>
          </cell>
        </row>
        <row r="280">
          <cell r="D280" t="str">
            <v/>
          </cell>
          <cell r="E280" t="str">
            <v/>
          </cell>
          <cell r="F280" t="str">
            <v/>
          </cell>
          <cell r="G280" t="str">
            <v/>
          </cell>
          <cell r="H280" t="str">
            <v/>
          </cell>
          <cell r="I280" t="str">
            <v/>
          </cell>
          <cell r="J280" t="str">
            <v/>
          </cell>
          <cell r="K280" t="str">
            <v/>
          </cell>
          <cell r="L280" t="str">
            <v/>
          </cell>
          <cell r="M280" t="str">
            <v/>
          </cell>
          <cell r="N280" t="str">
            <v/>
          </cell>
          <cell r="O280" t="str">
            <v/>
          </cell>
          <cell r="P280" t="str">
            <v/>
          </cell>
          <cell r="Q280" t="str">
            <v/>
          </cell>
        </row>
        <row r="301">
          <cell r="D301">
            <v>20.127000000000002</v>
          </cell>
          <cell r="E301">
            <v>63.137999999999998</v>
          </cell>
          <cell r="F301">
            <v>500.40100000000001</v>
          </cell>
          <cell r="G301">
            <v>1329.4160000000002</v>
          </cell>
          <cell r="H301">
            <v>3373.9920000000002</v>
          </cell>
          <cell r="I301">
            <v>3881.9590000000003</v>
          </cell>
          <cell r="J301">
            <v>3454.2438520000001</v>
          </cell>
          <cell r="K301">
            <v>5569.7417879999994</v>
          </cell>
          <cell r="L301">
            <v>7927.8460099999993</v>
          </cell>
          <cell r="M301">
            <v>11613.530586999999</v>
          </cell>
          <cell r="N301">
            <v>19707.135006999997</v>
          </cell>
          <cell r="O301">
            <v>35935.120957799998</v>
          </cell>
          <cell r="P301">
            <v>25478.958238794774</v>
          </cell>
          <cell r="Q301">
            <v>58157.347527499995</v>
          </cell>
          <cell r="R301">
            <v>56448.709302499999</v>
          </cell>
        </row>
        <row r="302">
          <cell r="D302" t="e">
            <v>#REF!</v>
          </cell>
          <cell r="E302" t="e">
            <v>#REF!</v>
          </cell>
          <cell r="F302" t="e">
            <v>#REF!</v>
          </cell>
          <cell r="G302" t="e">
            <v>#REF!</v>
          </cell>
          <cell r="H302" t="e">
            <v>#REF!</v>
          </cell>
          <cell r="I302" t="e">
            <v>#REF!</v>
          </cell>
          <cell r="J302" t="e">
            <v>#REF!</v>
          </cell>
          <cell r="K302" t="e">
            <v>#REF!</v>
          </cell>
          <cell r="L302" t="e">
            <v>#REF!</v>
          </cell>
          <cell r="M302" t="e">
            <v>#REF!</v>
          </cell>
          <cell r="N302" t="e">
            <v>#REF!</v>
          </cell>
          <cell r="O302" t="e">
            <v>#REF!</v>
          </cell>
          <cell r="P302" t="e">
            <v>#REF!</v>
          </cell>
          <cell r="Q302" t="e">
            <v>#REF!</v>
          </cell>
          <cell r="R302" t="e">
            <v>#REF!</v>
          </cell>
        </row>
        <row r="303">
          <cell r="D303">
            <v>0</v>
          </cell>
          <cell r="E303">
            <v>0</v>
          </cell>
          <cell r="F303">
            <v>0</v>
          </cell>
          <cell r="G303">
            <v>0</v>
          </cell>
          <cell r="H303">
            <v>0</v>
          </cell>
          <cell r="I303">
            <v>0</v>
          </cell>
          <cell r="J303">
            <v>0</v>
          </cell>
          <cell r="K303">
            <v>0</v>
          </cell>
          <cell r="L303">
            <v>0</v>
          </cell>
          <cell r="M303">
            <v>0</v>
          </cell>
          <cell r="N303">
            <v>0</v>
          </cell>
          <cell r="O303">
            <v>0</v>
          </cell>
          <cell r="P303">
            <v>0</v>
          </cell>
          <cell r="Q303">
            <v>0</v>
          </cell>
          <cell r="R303">
            <v>0</v>
          </cell>
        </row>
        <row r="304">
          <cell r="D304">
            <v>0</v>
          </cell>
          <cell r="E304">
            <v>0</v>
          </cell>
          <cell r="F304">
            <v>0</v>
          </cell>
          <cell r="G304">
            <v>0</v>
          </cell>
          <cell r="H304">
            <v>0</v>
          </cell>
          <cell r="I304">
            <v>0</v>
          </cell>
          <cell r="J304">
            <v>0</v>
          </cell>
          <cell r="K304">
            <v>0</v>
          </cell>
          <cell r="L304">
            <v>0</v>
          </cell>
          <cell r="M304">
            <v>0</v>
          </cell>
          <cell r="N304">
            <v>0</v>
          </cell>
          <cell r="O304">
            <v>0</v>
          </cell>
          <cell r="P304">
            <v>0</v>
          </cell>
          <cell r="Q304">
            <v>0</v>
          </cell>
          <cell r="R304">
            <v>0</v>
          </cell>
        </row>
        <row r="305">
          <cell r="D305">
            <v>0</v>
          </cell>
          <cell r="E305">
            <v>0</v>
          </cell>
          <cell r="F305">
            <v>0</v>
          </cell>
          <cell r="G305">
            <v>0</v>
          </cell>
          <cell r="H305">
            <v>0</v>
          </cell>
          <cell r="I305">
            <v>0</v>
          </cell>
          <cell r="J305">
            <v>0</v>
          </cell>
          <cell r="K305">
            <v>0</v>
          </cell>
          <cell r="L305">
            <v>0</v>
          </cell>
          <cell r="M305">
            <v>0</v>
          </cell>
          <cell r="N305">
            <v>0</v>
          </cell>
          <cell r="O305">
            <v>0</v>
          </cell>
          <cell r="P305">
            <v>0</v>
          </cell>
          <cell r="Q305">
            <v>0</v>
          </cell>
          <cell r="R305">
            <v>0</v>
          </cell>
        </row>
        <row r="306">
          <cell r="D306">
            <v>0</v>
          </cell>
          <cell r="E306">
            <v>0</v>
          </cell>
          <cell r="F306">
            <v>0</v>
          </cell>
          <cell r="G306">
            <v>0</v>
          </cell>
          <cell r="H306">
            <v>0</v>
          </cell>
          <cell r="I306">
            <v>0</v>
          </cell>
          <cell r="J306">
            <v>0</v>
          </cell>
          <cell r="K306">
            <v>0</v>
          </cell>
          <cell r="L306">
            <v>0</v>
          </cell>
          <cell r="M306">
            <v>0</v>
          </cell>
          <cell r="N306">
            <v>0</v>
          </cell>
          <cell r="O306">
            <v>0</v>
          </cell>
          <cell r="P306">
            <v>0</v>
          </cell>
          <cell r="Q306">
            <v>0</v>
          </cell>
          <cell r="R306">
            <v>0</v>
          </cell>
        </row>
        <row r="332">
          <cell r="C332" t="str">
            <v>1991</v>
          </cell>
          <cell r="D332">
            <v>222.78967152000001</v>
          </cell>
          <cell r="E332">
            <v>202.07023206864</v>
          </cell>
        </row>
        <row r="333">
          <cell r="C333" t="str">
            <v>1992</v>
          </cell>
          <cell r="D333">
            <v>317.11384039999996</v>
          </cell>
          <cell r="E333">
            <v>287.62225324280001</v>
          </cell>
        </row>
        <row r="334">
          <cell r="C334" t="str">
            <v>1993</v>
          </cell>
          <cell r="D334">
            <v>464.54122348000004</v>
          </cell>
          <cell r="E334">
            <v>421.33888969636007</v>
          </cell>
        </row>
        <row r="335">
          <cell r="C335" t="str">
            <v>1994</v>
          </cell>
          <cell r="D335">
            <v>788.2854002800002</v>
          </cell>
          <cell r="E335">
            <v>714.97485805396013</v>
          </cell>
        </row>
        <row r="336">
          <cell r="C336" t="str">
            <v>1995</v>
          </cell>
          <cell r="D336">
            <v>1437.404838312</v>
          </cell>
          <cell r="E336">
            <v>1303.7261883489841</v>
          </cell>
        </row>
        <row r="337">
          <cell r="C337" t="str">
            <v>1996</v>
          </cell>
          <cell r="D337">
            <v>1019.158329551791</v>
          </cell>
          <cell r="E337">
            <v>924.37660490347446</v>
          </cell>
        </row>
        <row r="338">
          <cell r="C338" t="str">
            <v>1997</v>
          </cell>
          <cell r="D338">
            <v>3198.6541140125</v>
          </cell>
          <cell r="E338">
            <v>2915.8930903337946</v>
          </cell>
        </row>
        <row r="339">
          <cell r="C339" t="str">
            <v>1998</v>
          </cell>
          <cell r="D339">
            <v>3104.6790116375</v>
          </cell>
          <cell r="E339">
            <v>2830.2253870087447</v>
          </cell>
        </row>
        <row r="340">
          <cell r="C340">
            <v>0</v>
          </cell>
          <cell r="D340">
            <v>0</v>
          </cell>
          <cell r="E340">
            <v>0</v>
          </cell>
        </row>
        <row r="341">
          <cell r="C341" t="str">
            <v xml:space="preserve">     Total</v>
          </cell>
          <cell r="D341">
            <v>10690.796183273791</v>
          </cell>
          <cell r="E341">
            <v>9725.5474706073182</v>
          </cell>
        </row>
        <row r="342">
          <cell r="C342">
            <v>0</v>
          </cell>
          <cell r="D342">
            <v>0</v>
          </cell>
          <cell r="E342">
            <v>0</v>
          </cell>
        </row>
        <row r="365">
          <cell r="E365">
            <v>11922041.689999999</v>
          </cell>
          <cell r="F365">
            <v>12694779.039999999</v>
          </cell>
          <cell r="G365">
            <v>13456633.050000001</v>
          </cell>
          <cell r="H365">
            <v>14229370.390000001</v>
          </cell>
          <cell r="I365">
            <v>14996093.039999999</v>
          </cell>
          <cell r="J365">
            <v>15763961.75</v>
          </cell>
          <cell r="K365">
            <v>16653546.26</v>
          </cell>
          <cell r="L365">
            <v>18240241.77</v>
          </cell>
          <cell r="M365">
            <v>19826937.280000001</v>
          </cell>
          <cell r="N365">
            <v>21376616.960000001</v>
          </cell>
          <cell r="O365">
            <v>22870053.800000001</v>
          </cell>
        </row>
        <row r="366">
          <cell r="E366">
            <v>19227246.629999999</v>
          </cell>
          <cell r="F366">
            <v>18774650.579999998</v>
          </cell>
          <cell r="G366">
            <v>18140893.010000002</v>
          </cell>
          <cell r="H366">
            <v>17402761.41</v>
          </cell>
          <cell r="I366">
            <v>16582788.550000001</v>
          </cell>
          <cell r="J366">
            <v>15763961.75</v>
          </cell>
          <cell r="K366">
            <v>15066850.75</v>
          </cell>
          <cell r="L366">
            <v>15066850.75</v>
          </cell>
          <cell r="M366">
            <v>15066850.75</v>
          </cell>
          <cell r="N366">
            <v>15066850.75</v>
          </cell>
          <cell r="O366">
            <v>15066850.75</v>
          </cell>
        </row>
        <row r="367">
          <cell r="E367">
            <v>7727806.9100000001</v>
          </cell>
          <cell r="F367">
            <v>9417179.7200000007</v>
          </cell>
          <cell r="G367">
            <v>11003875.23</v>
          </cell>
          <cell r="H367">
            <v>12590570.74</v>
          </cell>
          <cell r="I367">
            <v>14177266.25</v>
          </cell>
          <cell r="J367">
            <v>15763961.75</v>
          </cell>
          <cell r="K367">
            <v>17350657.260000002</v>
          </cell>
          <cell r="L367">
            <v>18937352.77</v>
          </cell>
          <cell r="M367">
            <v>20478366.350000001</v>
          </cell>
          <cell r="N367">
            <v>21960539.43</v>
          </cell>
          <cell r="O367">
            <v>23371872.800000001</v>
          </cell>
        </row>
      </sheetData>
      <sheetData sheetId="12" refreshError="1"/>
      <sheetData sheetId="13" refreshError="1"/>
      <sheetData sheetId="14"/>
      <sheetData sheetId="15"/>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 - Org 2003"/>
      <sheetName val="2 - Org 2004"/>
      <sheetName val="3 - Budg Comp by Func Cat"/>
      <sheetName val="3 - 2004 Budg Recap"/>
      <sheetName val="4 - 2004 Budg vs.2003 Budg"/>
      <sheetName val="4 - 2004 Budg vs.2003 YE Proj"/>
      <sheetName val="4 - 2004 Budg vs. 2002 Actual"/>
      <sheetName val="7 - Personnel Inventory"/>
      <sheetName val="7 - EE Trends"/>
      <sheetName val="7 - Overhaul"/>
      <sheetName val="7 - 10 Yr Plan"/>
      <sheetName val="3 - 2004 Budget Recap"/>
      <sheetName val="PP BHE"/>
    </sheetNames>
    <sheetDataSet>
      <sheetData sheetId="0" refreshError="1"/>
      <sheetData sheetId="1" refreshError="1"/>
      <sheetData sheetId="2" refreshError="1"/>
      <sheetData sheetId="3" refreshError="1">
        <row r="5">
          <cell r="A5" t="str">
            <v>2004 Cholla O&amp;M Budget</v>
          </cell>
          <cell r="B5" t="str">
            <v>2004 CHOLLA APS (7901) BUDGET</v>
          </cell>
          <cell r="H5" t="str">
            <v>2004 PCORP Budget</v>
          </cell>
        </row>
        <row r="6">
          <cell r="A6" t="str">
            <v>for PacifiCorp Budget meeting 10/3/2003</v>
          </cell>
        </row>
        <row r="7">
          <cell r="A7" t="str">
            <v>and for APS 2003 LRF rev 4</v>
          </cell>
          <cell r="E7">
            <v>0.62350000000000005</v>
          </cell>
          <cell r="F7" t="str">
            <v>APS</v>
          </cell>
          <cell r="G7" t="str">
            <v>TOTAL</v>
          </cell>
          <cell r="I7">
            <v>0.3765</v>
          </cell>
          <cell r="J7" t="str">
            <v xml:space="preserve">PAC </v>
          </cell>
          <cell r="K7" t="str">
            <v>TOTAL</v>
          </cell>
        </row>
        <row r="8">
          <cell r="A8" t="str">
            <v>(Revised 9/10/03)  -  Rev. 1</v>
          </cell>
          <cell r="B8" t="str">
            <v>UNIT 1</v>
          </cell>
          <cell r="C8" t="str">
            <v>UNIT 2</v>
          </cell>
          <cell r="D8" t="str">
            <v>UNIT 3</v>
          </cell>
          <cell r="E8" t="str">
            <v>COMMON</v>
          </cell>
          <cell r="F8" t="str">
            <v>TOTAL</v>
          </cell>
          <cell r="G8" t="str">
            <v>COMMON</v>
          </cell>
          <cell r="H8" t="str">
            <v>UNIT 4</v>
          </cell>
          <cell r="I8" t="str">
            <v>COMMON</v>
          </cell>
          <cell r="J8" t="str">
            <v>TOTAL</v>
          </cell>
          <cell r="K8" t="str">
            <v>CHOLLA</v>
          </cell>
        </row>
        <row r="9">
          <cell r="A9" t="str">
            <v>PAYROLL</v>
          </cell>
        </row>
        <row r="10">
          <cell r="A10" t="str">
            <v xml:space="preserve">     OPERATIONS</v>
          </cell>
          <cell r="B10">
            <v>1841731.4389673269</v>
          </cell>
          <cell r="C10">
            <v>1721752.3457659213</v>
          </cell>
          <cell r="D10">
            <v>1225227.5243906709</v>
          </cell>
          <cell r="E10">
            <v>713046.03422905935</v>
          </cell>
          <cell r="F10">
            <v>5501757.3433529781</v>
          </cell>
          <cell r="G10">
            <v>1143618.3387795659</v>
          </cell>
          <cell r="H10">
            <v>2298393.8495551683</v>
          </cell>
          <cell r="I10">
            <v>430572.30455050658</v>
          </cell>
          <cell r="J10">
            <v>2728966.1541056749</v>
          </cell>
          <cell r="K10">
            <v>8230723.4974586526</v>
          </cell>
        </row>
        <row r="11">
          <cell r="A11" t="str">
            <v xml:space="preserve">     MAINTENANCE</v>
          </cell>
        </row>
        <row r="12">
          <cell r="A12" t="str">
            <v xml:space="preserve">          Routine</v>
          </cell>
          <cell r="B12">
            <v>1236633.2977124453</v>
          </cell>
          <cell r="C12">
            <v>1798113.5523820273</v>
          </cell>
          <cell r="D12">
            <v>1237889.3281561681</v>
          </cell>
          <cell r="E12">
            <v>3017798.229983021</v>
          </cell>
          <cell r="F12">
            <v>7290434.4082336612</v>
          </cell>
          <cell r="G12">
            <v>4840093.3921139063</v>
          </cell>
          <cell r="H12">
            <v>1866646.8349815118</v>
          </cell>
          <cell r="I12">
            <v>1822295.1621308858</v>
          </cell>
          <cell r="J12">
            <v>3688941.9971123976</v>
          </cell>
          <cell r="K12">
            <v>10979376.405346058</v>
          </cell>
        </row>
        <row r="13">
          <cell r="A13" t="str">
            <v xml:space="preserve">          Capacity Factor Increases</v>
          </cell>
          <cell r="B13">
            <v>0</v>
          </cell>
          <cell r="C13">
            <v>71500</v>
          </cell>
          <cell r="D13">
            <v>71500</v>
          </cell>
          <cell r="E13">
            <v>0</v>
          </cell>
          <cell r="F13">
            <v>143000</v>
          </cell>
          <cell r="G13">
            <v>0</v>
          </cell>
          <cell r="H13">
            <v>0</v>
          </cell>
          <cell r="I13">
            <v>0</v>
          </cell>
          <cell r="J13">
            <v>0</v>
          </cell>
          <cell r="K13">
            <v>143000</v>
          </cell>
        </row>
        <row r="14">
          <cell r="A14" t="str">
            <v xml:space="preserve">          Overhaul</v>
          </cell>
          <cell r="B14">
            <v>130786.96049999999</v>
          </cell>
          <cell r="C14">
            <v>0</v>
          </cell>
          <cell r="D14">
            <v>0</v>
          </cell>
          <cell r="F14">
            <v>130786.96049999999</v>
          </cell>
          <cell r="H14">
            <v>311388</v>
          </cell>
          <cell r="J14">
            <v>311388</v>
          </cell>
          <cell r="K14">
            <v>442174.96049999999</v>
          </cell>
        </row>
        <row r="15">
          <cell r="A15" t="str">
            <v xml:space="preserve">     MAINT TOTAL</v>
          </cell>
          <cell r="B15">
            <v>1367420.2582124453</v>
          </cell>
          <cell r="C15">
            <v>1869613.5523820273</v>
          </cell>
          <cell r="D15">
            <v>1309389.3281561681</v>
          </cell>
          <cell r="E15">
            <v>3017798.229983021</v>
          </cell>
          <cell r="F15">
            <v>7564221.3687336612</v>
          </cell>
          <cell r="G15">
            <v>4840093.3921139063</v>
          </cell>
          <cell r="H15">
            <v>2178034.8349815118</v>
          </cell>
          <cell r="I15">
            <v>1822295.1621308858</v>
          </cell>
          <cell r="J15">
            <v>4000329.9971123976</v>
          </cell>
          <cell r="K15">
            <v>11564551.365846058</v>
          </cell>
        </row>
        <row r="16">
          <cell r="A16" t="str">
            <v>PAYROLL TOTAL</v>
          </cell>
          <cell r="B16">
            <v>3209151.697179772</v>
          </cell>
          <cell r="C16">
            <v>3591365.8981479486</v>
          </cell>
          <cell r="D16">
            <v>2534616.852546839</v>
          </cell>
          <cell r="E16">
            <v>3730844.2642120803</v>
          </cell>
          <cell r="F16">
            <v>13065978.71208664</v>
          </cell>
          <cell r="G16">
            <v>5983711.7308934722</v>
          </cell>
          <cell r="H16">
            <v>4476428.6845366806</v>
          </cell>
          <cell r="I16">
            <v>2252867.4666813924</v>
          </cell>
          <cell r="J16">
            <v>6729296.1512180725</v>
          </cell>
          <cell r="K16">
            <v>19795274.863304712</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s>
    <sheetDataSet>
      <sheetData sheetId="0"/>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hibit 3 "/>
      <sheetName val="Table A base change"/>
      <sheetName val="Sch 2"/>
      <sheetName val="Sch 3"/>
      <sheetName val="Sch 15"/>
      <sheetName val="Sch 25-Secondary"/>
      <sheetName val="Sch 25-Primary"/>
      <sheetName val="Sch 40"/>
      <sheetName val="Sch 45-Secondary"/>
      <sheetName val="Sch 45-Primary"/>
      <sheetName val="Sch 46-Secondary"/>
      <sheetName val="Sch 46-Primary"/>
      <sheetName val="Sch 48T"/>
      <sheetName val="Sch 51"/>
      <sheetName val="Sch 53"/>
      <sheetName val="Sch 54"/>
      <sheetName val="Sch 57"/>
      <sheetName val="Sch 58"/>
      <sheetName val="Exhibit 4"/>
      <sheetName val="Blocking-901East"/>
      <sheetName val="Exhibit 5"/>
      <sheetName val="Table A Defer Surcharge summ"/>
      <sheetName val="Table A Hunter surcharge summ "/>
      <sheetName val="Filed Defer Exc PCS Rev detail"/>
      <sheetName val="Filed Hunter PCS Rev detail"/>
      <sheetName val="Filed Power Cost kWh"/>
      <sheetName val="Table 1 - Semi"/>
      <sheetName val="Table 1 - MWh"/>
      <sheetName val="Table 2 - Unbilled Spread"/>
      <sheetName val="Table 3 - Unbilled Spread"/>
      <sheetName val="Table 4"/>
      <sheetName val="Actual-901East"/>
      <sheetName val="Actual-Lighting Surcharge"/>
      <sheetName val="tolerance sheet"/>
      <sheetName val="Net Billed Cheaper Adj"/>
      <sheetName val="Billed Cheaper"/>
      <sheetName val="Before Billed Cheaper"/>
      <sheetName val="33SF Phos 6024200100010001"/>
      <sheetName val="Inputs"/>
      <sheetName val="Table 2"/>
      <sheetName val="Table 3"/>
      <sheetName val="Type I adjustments -kwh"/>
      <sheetName val="Table 4 - Contracts"/>
      <sheetName val="Contract Summary"/>
      <sheetName val="UWy Billing"/>
      <sheetName val="UWy Schedule 2 &amp; 15"/>
      <sheetName val="UWy Schedule 25"/>
      <sheetName val="UWy Sch 48 not used"/>
      <sheetName val="UWy Sch 46"/>
      <sheetName val="Recon U of Wy"/>
      <sheetName val="UWy Sheet2"/>
      <sheetName val="Weather 901 East"/>
      <sheetName val="Temperature"/>
      <sheetName val="KN ENERGY"/>
      <sheetName val="T. A - East Com-Ind"/>
      <sheetName val="T.A - All WY com-ind"/>
      <sheetName val=" Table A"/>
      <sheetName val="Hunter Surcharge Worksheet"/>
      <sheetName val="Reclassifications"/>
      <sheetName val="Sch 25-Secondary old"/>
      <sheetName val="Sch 25-Primary old"/>
      <sheetName val="Sch 45-Secondary old"/>
      <sheetName val="Sch 45-Primary old"/>
      <sheetName val="Sch 46-Secondary old"/>
      <sheetName val="Sch 46-Primary old"/>
      <sheetName val="Sch 48T old"/>
      <sheetName val="Table A Combined surcharge 4 y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259 PC"/>
      <sheetName val="R257-Pollution"/>
      <sheetName val="R257-SHL"/>
      <sheetName val="R257"/>
      <sheetName val="R249"/>
      <sheetName val="R248"/>
      <sheetName val="R219 CYV"/>
      <sheetName val="R219"/>
      <sheetName val="R218 PC"/>
      <sheetName val="R216 PC"/>
      <sheetName val="R172"/>
      <sheetName val="R170 CYV"/>
      <sheetName val="R170"/>
      <sheetName val="R168"/>
      <sheetName val="R167"/>
      <sheetName val="R166 CYV"/>
      <sheetName val="R166"/>
      <sheetName val="R72 CYV - BAG"/>
      <sheetName val="R73"/>
      <sheetName val="R52"/>
      <sheetName val="R50"/>
      <sheetName val="R38 (Fed-AMT)"/>
      <sheetName val="R36 (Fed-AMT)"/>
      <sheetName val="R36 (AMT-ACE)"/>
      <sheetName val="R30-WI"/>
      <sheetName val="R30-UT"/>
      <sheetName val="R30-OR"/>
      <sheetName val="R30-Non-JCA"/>
      <sheetName val="R30-IL"/>
      <sheetName val="R30-ID"/>
      <sheetName val="R30-CA"/>
      <sheetName val="R30 (CYV)"/>
      <sheetName val="R30"/>
      <sheetName val="R20 (CYVs - Light Trucks)"/>
      <sheetName val="R20"/>
      <sheetName val="R17 (Non-JCA)"/>
      <sheetName val="R17"/>
      <sheetName val="R6"/>
      <sheetName val="R4"/>
      <sheetName val="R1"/>
      <sheetName val="O - Assign-Validate-V5"/>
      <sheetName val="O - Assign-Validate-V4"/>
      <sheetName val="O - Assign-Validate-V3"/>
      <sheetName val="O - Assign-Validate-V2"/>
      <sheetName val="O - Assign-Validate"/>
      <sheetName val="Report List"/>
      <sheetName val="R - Checklist"/>
      <sheetName val="File index"/>
      <sheetName val="i-Parameters"/>
      <sheetName val="Report Distribution"/>
      <sheetName val="R - Input"/>
      <sheetName val="S - Depr"/>
      <sheetName val="T - DIT"/>
      <sheetName val="A-1"/>
    </sheetNames>
    <sheetDataSet>
      <sheetData sheetId="0">
        <row r="1">
          <cell r="A1" t="str">
            <v>PacifiCorp FASB109 Report</v>
          </cell>
        </row>
      </sheetData>
      <sheetData sheetId="1">
        <row r="24">
          <cell r="H24">
            <v>226853964</v>
          </cell>
        </row>
      </sheetData>
      <sheetData sheetId="2">
        <row r="1">
          <cell r="A1" t="str">
            <v>PacifiCorp FASB109 Report</v>
          </cell>
        </row>
      </sheetData>
      <sheetData sheetId="3">
        <row r="1">
          <cell r="A1" t="str">
            <v>PacifiCorp FASB109 Report</v>
          </cell>
        </row>
      </sheetData>
      <sheetData sheetId="4">
        <row r="1">
          <cell r="A1">
            <v>0</v>
          </cell>
        </row>
      </sheetData>
      <sheetData sheetId="5">
        <row r="1">
          <cell r="A1" t="str">
            <v>PacifiCorp</v>
          </cell>
        </row>
      </sheetData>
      <sheetData sheetId="6">
        <row r="1">
          <cell r="A1">
            <v>0</v>
          </cell>
        </row>
      </sheetData>
      <sheetData sheetId="7">
        <row r="1">
          <cell r="A1">
            <v>0</v>
          </cell>
        </row>
      </sheetData>
      <sheetData sheetId="8">
        <row r="1">
          <cell r="A1" t="str">
            <v>PowerTax Deferred Tax Recovery By Type Report</v>
          </cell>
        </row>
      </sheetData>
      <sheetData sheetId="9"/>
      <sheetData sheetId="10">
        <row r="1">
          <cell r="A1" t="str">
            <v>PacifiCorp Deferred Tax Flowthrough Report</v>
          </cell>
        </row>
      </sheetData>
      <sheetData sheetId="11"/>
      <sheetData sheetId="12">
        <row r="1">
          <cell r="A1" t="str">
            <v>PacifiCorp Ending Deferred Tax Balance Report</v>
          </cell>
        </row>
      </sheetData>
      <sheetData sheetId="13">
        <row r="1">
          <cell r="A1" t="str">
            <v>PacifiCorp Deferred Tax Flowthrough Report</v>
          </cell>
        </row>
      </sheetData>
      <sheetData sheetId="14">
        <row r="1">
          <cell r="A1">
            <v>0</v>
          </cell>
        </row>
      </sheetData>
      <sheetData sheetId="15">
        <row r="1">
          <cell r="A1">
            <v>0</v>
          </cell>
        </row>
      </sheetData>
      <sheetData sheetId="16">
        <row r="1">
          <cell r="A1">
            <v>0</v>
          </cell>
        </row>
      </sheetData>
      <sheetData sheetId="17"/>
      <sheetData sheetId="18">
        <row r="1">
          <cell r="A1" t="str">
            <v>Tax Year</v>
          </cell>
        </row>
      </sheetData>
      <sheetData sheetId="19">
        <row r="1">
          <cell r="B1">
            <v>0</v>
          </cell>
        </row>
      </sheetData>
      <sheetData sheetId="20">
        <row r="1">
          <cell r="A1" t="str">
            <v>PacifiCorp</v>
          </cell>
        </row>
      </sheetData>
      <sheetData sheetId="21">
        <row r="1">
          <cell r="B1">
            <v>0</v>
          </cell>
        </row>
      </sheetData>
      <sheetData sheetId="22">
        <row r="1">
          <cell r="A1">
            <v>0</v>
          </cell>
        </row>
      </sheetData>
      <sheetData sheetId="23">
        <row r="1">
          <cell r="A1">
            <v>0</v>
          </cell>
        </row>
      </sheetData>
      <sheetData sheetId="24">
        <row r="1">
          <cell r="A1" t="str">
            <v>Roll Forward Schedule</v>
          </cell>
        </row>
      </sheetData>
      <sheetData sheetId="25"/>
      <sheetData sheetId="26"/>
      <sheetData sheetId="27"/>
      <sheetData sheetId="28"/>
      <sheetData sheetId="29"/>
      <sheetData sheetId="30"/>
      <sheetData sheetId="31">
        <row r="1">
          <cell r="A1" t="str">
            <v>Roll Forward Schedule</v>
          </cell>
        </row>
      </sheetData>
      <sheetData sheetId="32">
        <row r="1">
          <cell r="A1" t="str">
            <v>Roll Forward Schedule</v>
          </cell>
        </row>
      </sheetData>
      <sheetData sheetId="33">
        <row r="1">
          <cell r="A1">
            <v>0</v>
          </cell>
        </row>
      </sheetData>
      <sheetData sheetId="34">
        <row r="9">
          <cell r="A9" t="str">
            <v>Beginning  Tax Reserve</v>
          </cell>
        </row>
      </sheetData>
      <sheetData sheetId="35"/>
      <sheetData sheetId="36">
        <row r="1">
          <cell r="A1" t="str">
            <v>PacifiCorp</v>
          </cell>
        </row>
      </sheetData>
      <sheetData sheetId="37">
        <row r="6">
          <cell r="C6" t="str">
            <v>Tax Rate Applied</v>
          </cell>
        </row>
      </sheetData>
      <sheetData sheetId="38">
        <row r="1">
          <cell r="A1" t="str">
            <v>PacifiCorp</v>
          </cell>
        </row>
      </sheetData>
      <sheetData sheetId="39"/>
      <sheetData sheetId="40"/>
      <sheetData sheetId="41"/>
      <sheetData sheetId="42"/>
      <sheetData sheetId="43"/>
      <sheetData sheetId="44"/>
      <sheetData sheetId="45"/>
      <sheetData sheetId="46"/>
      <sheetData sheetId="47"/>
      <sheetData sheetId="48">
        <row r="3">
          <cell r="B3">
            <v>712</v>
          </cell>
        </row>
      </sheetData>
      <sheetData sheetId="49"/>
      <sheetData sheetId="50">
        <row r="1">
          <cell r="A1" t="str">
            <v>Case 712: 2013 Tax Return</v>
          </cell>
        </row>
      </sheetData>
      <sheetData sheetId="51"/>
      <sheetData sheetId="52"/>
      <sheetData sheetId="5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J67"/>
  <sheetViews>
    <sheetView tabSelected="1" view="pageBreakPreview" zoomScale="85" zoomScaleNormal="90" zoomScaleSheetLayoutView="85" workbookViewId="0">
      <selection activeCell="N30" sqref="N30"/>
    </sheetView>
  </sheetViews>
  <sheetFormatPr defaultColWidth="8.75" defaultRowHeight="12.75" customHeight="1"/>
  <cols>
    <col min="1" max="1" width="2.25" style="1" customWidth="1"/>
    <col min="2" max="2" width="3.5" style="1" customWidth="1"/>
    <col min="3" max="3" width="26.875" style="1" customWidth="1"/>
    <col min="4" max="4" width="8.625" style="1" bestFit="1" customWidth="1"/>
    <col min="5" max="5" width="4.5" style="1" bestFit="1" customWidth="1"/>
    <col min="6" max="6" width="11.625" style="1" bestFit="1" customWidth="1"/>
    <col min="7" max="7" width="9.875" style="1" bestFit="1" customWidth="1"/>
    <col min="8" max="8" width="9.375" style="1" bestFit="1" customWidth="1"/>
    <col min="9" max="9" width="11.875" style="1" bestFit="1" customWidth="1"/>
    <col min="10" max="10" width="5.375" style="1" bestFit="1" customWidth="1"/>
    <col min="11" max="16384" width="8.75" style="1"/>
  </cols>
  <sheetData>
    <row r="2" spans="1:10" ht="12.75" customHeight="1">
      <c r="B2" s="4" t="s">
        <v>90</v>
      </c>
      <c r="D2" s="5"/>
      <c r="E2" s="5"/>
      <c r="F2" s="5"/>
      <c r="G2" s="5"/>
      <c r="H2" s="5"/>
      <c r="I2" s="100" t="s">
        <v>0</v>
      </c>
      <c r="J2" s="86">
        <v>15.4</v>
      </c>
    </row>
    <row r="3" spans="1:10" ht="12.75" customHeight="1">
      <c r="B3" s="43" t="s">
        <v>100</v>
      </c>
      <c r="C3" s="44"/>
      <c r="D3" s="45"/>
      <c r="E3" s="45"/>
      <c r="F3" s="45"/>
      <c r="G3" s="45"/>
      <c r="H3" s="45"/>
      <c r="I3" s="45"/>
      <c r="J3" s="6"/>
    </row>
    <row r="4" spans="1:10" ht="12.75" customHeight="1">
      <c r="B4" s="43" t="s">
        <v>103</v>
      </c>
      <c r="C4" s="44"/>
      <c r="D4" s="45"/>
      <c r="E4" s="45"/>
      <c r="F4" s="45"/>
      <c r="G4" s="45"/>
      <c r="H4" s="45"/>
      <c r="I4" s="45"/>
      <c r="J4" s="6"/>
    </row>
    <row r="5" spans="1:10" ht="12.75" customHeight="1">
      <c r="B5" s="44"/>
      <c r="C5" s="44"/>
      <c r="D5" s="45"/>
      <c r="E5" s="45"/>
      <c r="F5" s="45"/>
      <c r="G5" s="45"/>
      <c r="H5" s="45"/>
      <c r="I5" s="45"/>
      <c r="J5" s="6"/>
    </row>
    <row r="6" spans="1:10" ht="12.75" customHeight="1">
      <c r="B6" s="44"/>
      <c r="C6" s="44"/>
      <c r="D6" s="45"/>
      <c r="E6" s="45"/>
      <c r="F6" s="45"/>
      <c r="G6" s="45"/>
      <c r="H6" s="45"/>
      <c r="I6" s="45"/>
      <c r="J6" s="6"/>
    </row>
    <row r="7" spans="1:10" ht="12.75" customHeight="1">
      <c r="B7" s="44"/>
      <c r="C7" s="44"/>
      <c r="D7" s="45"/>
      <c r="E7" s="45"/>
      <c r="F7" s="45" t="s">
        <v>1</v>
      </c>
      <c r="G7" s="45"/>
      <c r="H7" s="45"/>
      <c r="I7" s="45" t="s">
        <v>101</v>
      </c>
      <c r="J7" s="6"/>
    </row>
    <row r="8" spans="1:10" ht="12.75" customHeight="1">
      <c r="B8" s="44"/>
      <c r="C8" s="44"/>
      <c r="D8" s="46" t="s">
        <v>2</v>
      </c>
      <c r="E8" s="46" t="s">
        <v>3</v>
      </c>
      <c r="F8" s="46" t="s">
        <v>4</v>
      </c>
      <c r="G8" s="46" t="s">
        <v>5</v>
      </c>
      <c r="H8" s="46" t="s">
        <v>6</v>
      </c>
      <c r="I8" s="46" t="s">
        <v>7</v>
      </c>
      <c r="J8" s="7" t="s">
        <v>8</v>
      </c>
    </row>
    <row r="9" spans="1:10" ht="12.75" customHeight="1">
      <c r="A9" s="2"/>
      <c r="B9" s="20" t="s">
        <v>32</v>
      </c>
      <c r="C9" s="3"/>
      <c r="D9" s="21"/>
      <c r="E9" s="21"/>
      <c r="F9" s="21"/>
      <c r="G9" s="21"/>
      <c r="H9" s="21"/>
      <c r="I9" s="47"/>
      <c r="J9" s="6"/>
    </row>
    <row r="10" spans="1:10" ht="12.75" customHeight="1">
      <c r="A10" s="2"/>
      <c r="B10" s="3" t="s">
        <v>28</v>
      </c>
      <c r="C10" s="3"/>
      <c r="D10" s="21">
        <v>282</v>
      </c>
      <c r="E10" s="5" t="s">
        <v>104</v>
      </c>
      <c r="F10" s="19">
        <f>+'15.4.2'!D10</f>
        <v>-2048548</v>
      </c>
      <c r="G10" s="21" t="s">
        <v>20</v>
      </c>
      <c r="H10" s="101" t="s">
        <v>102</v>
      </c>
      <c r="I10" s="48">
        <f>IF(H10="Situs",IF(G10="WA",F10,0),H10*F10)</f>
        <v>0</v>
      </c>
      <c r="J10" s="6"/>
    </row>
    <row r="11" spans="1:10" ht="12.75" customHeight="1">
      <c r="A11" s="2"/>
      <c r="B11" s="3" t="s">
        <v>31</v>
      </c>
      <c r="C11" s="3"/>
      <c r="D11" s="21">
        <v>282</v>
      </c>
      <c r="E11" s="5" t="s">
        <v>104</v>
      </c>
      <c r="F11" s="19">
        <f>+'15.4.2'!D11</f>
        <v>-12332482</v>
      </c>
      <c r="G11" s="21" t="s">
        <v>111</v>
      </c>
      <c r="H11" s="101" t="s">
        <v>102</v>
      </c>
      <c r="I11" s="48">
        <f t="shared" ref="I11:I18" si="0">IF(H11="Situs",IF(G11="WA",F11,0),H11*F11)</f>
        <v>0</v>
      </c>
      <c r="J11" s="6"/>
    </row>
    <row r="12" spans="1:10" ht="12.75" customHeight="1">
      <c r="A12" s="2"/>
      <c r="B12" s="3" t="s">
        <v>26</v>
      </c>
      <c r="C12" s="3"/>
      <c r="D12" s="21">
        <v>282</v>
      </c>
      <c r="E12" s="5" t="s">
        <v>104</v>
      </c>
      <c r="F12" s="19">
        <f>+'15.4.2'!D12</f>
        <v>-30915005</v>
      </c>
      <c r="G12" s="21" t="s">
        <v>21</v>
      </c>
      <c r="H12" s="101" t="s">
        <v>102</v>
      </c>
      <c r="I12" s="48">
        <f t="shared" si="0"/>
        <v>0</v>
      </c>
      <c r="J12" s="6"/>
    </row>
    <row r="13" spans="1:10" ht="12.75" customHeight="1">
      <c r="A13" s="2"/>
      <c r="B13" s="3" t="s">
        <v>33</v>
      </c>
      <c r="C13" s="3"/>
      <c r="D13" s="21">
        <v>282</v>
      </c>
      <c r="E13" s="5" t="s">
        <v>104</v>
      </c>
      <c r="F13" s="19">
        <f>+'15.4.2'!D13</f>
        <v>3193974</v>
      </c>
      <c r="G13" s="21" t="s">
        <v>18</v>
      </c>
      <c r="H13" s="101">
        <v>0</v>
      </c>
      <c r="I13" s="48">
        <f t="shared" si="0"/>
        <v>0</v>
      </c>
      <c r="J13" s="6"/>
    </row>
    <row r="14" spans="1:10" ht="12.75" customHeight="1">
      <c r="A14" s="2"/>
      <c r="B14" s="3" t="s">
        <v>29</v>
      </c>
      <c r="C14" s="3"/>
      <c r="D14" s="21">
        <v>282</v>
      </c>
      <c r="E14" s="5" t="s">
        <v>104</v>
      </c>
      <c r="F14" s="19">
        <f>+'15.4.2'!D14</f>
        <v>-55911187</v>
      </c>
      <c r="G14" s="21" t="s">
        <v>23</v>
      </c>
      <c r="H14" s="101" t="s">
        <v>102</v>
      </c>
      <c r="I14" s="48">
        <f t="shared" si="0"/>
        <v>0</v>
      </c>
      <c r="J14" s="6"/>
    </row>
    <row r="15" spans="1:10" ht="12.75" customHeight="1">
      <c r="A15" s="2"/>
      <c r="B15" s="3" t="s">
        <v>27</v>
      </c>
      <c r="C15" s="3"/>
      <c r="D15" s="21">
        <v>282</v>
      </c>
      <c r="E15" s="5" t="s">
        <v>104</v>
      </c>
      <c r="F15" s="19">
        <f>+'15.4.2'!D15</f>
        <v>-24510338</v>
      </c>
      <c r="G15" s="21" t="s">
        <v>22</v>
      </c>
      <c r="H15" s="101" t="s">
        <v>102</v>
      </c>
      <c r="I15" s="48">
        <f t="shared" si="0"/>
        <v>-24510338</v>
      </c>
      <c r="J15" s="6"/>
    </row>
    <row r="16" spans="1:10" ht="12.75" customHeight="1">
      <c r="A16" s="2"/>
      <c r="B16" s="3" t="s">
        <v>30</v>
      </c>
      <c r="C16" s="3"/>
      <c r="D16" s="21">
        <v>282</v>
      </c>
      <c r="E16" s="5" t="s">
        <v>104</v>
      </c>
      <c r="F16" s="19">
        <f>+'15.4.2'!D16</f>
        <v>-28333438</v>
      </c>
      <c r="G16" s="21" t="s">
        <v>110</v>
      </c>
      <c r="H16" s="101" t="s">
        <v>102</v>
      </c>
      <c r="I16" s="48">
        <f t="shared" si="0"/>
        <v>0</v>
      </c>
      <c r="J16" s="6"/>
    </row>
    <row r="17" spans="1:10" ht="12.75" customHeight="1">
      <c r="A17" s="2"/>
      <c r="B17" s="3" t="s">
        <v>85</v>
      </c>
      <c r="C17" s="3"/>
      <c r="D17" s="21">
        <v>282</v>
      </c>
      <c r="E17" s="5" t="s">
        <v>104</v>
      </c>
      <c r="F17" s="19">
        <f>+'15.4.2'!D17</f>
        <v>0</v>
      </c>
      <c r="G17" s="21" t="s">
        <v>17</v>
      </c>
      <c r="H17" s="101">
        <v>6.7890616934189296E-2</v>
      </c>
      <c r="I17" s="48">
        <f t="shared" si="0"/>
        <v>0</v>
      </c>
      <c r="J17" s="6"/>
    </row>
    <row r="18" spans="1:10" ht="12.75" customHeight="1">
      <c r="A18" s="2"/>
      <c r="B18" s="3" t="s">
        <v>85</v>
      </c>
      <c r="C18" s="3"/>
      <c r="D18" s="21">
        <v>281</v>
      </c>
      <c r="E18" s="5" t="s">
        <v>104</v>
      </c>
      <c r="F18" s="19">
        <f>+'15.4.2'!D18</f>
        <v>0</v>
      </c>
      <c r="G18" s="21" t="s">
        <v>10</v>
      </c>
      <c r="H18" s="101">
        <v>7.9787774498314715E-2</v>
      </c>
      <c r="I18" s="48">
        <f t="shared" si="0"/>
        <v>0</v>
      </c>
      <c r="J18" s="6"/>
    </row>
    <row r="19" spans="1:10" ht="12.75" customHeight="1">
      <c r="A19" s="2"/>
      <c r="B19" s="18"/>
      <c r="C19" s="2"/>
      <c r="D19" s="8"/>
      <c r="E19" s="8"/>
      <c r="F19" s="91">
        <f>SUM(F10:F18)</f>
        <v>-150857024</v>
      </c>
      <c r="G19" s="8"/>
      <c r="H19" s="101"/>
      <c r="I19" s="91">
        <f>SUM(I10:I18)</f>
        <v>-24510338</v>
      </c>
      <c r="J19" s="6" t="s">
        <v>107</v>
      </c>
    </row>
    <row r="20" spans="1:10" ht="12.75" customHeight="1">
      <c r="A20" s="2"/>
      <c r="B20" s="23"/>
      <c r="C20" s="3"/>
      <c r="D20" s="21"/>
      <c r="E20" s="21"/>
      <c r="F20" s="19"/>
      <c r="G20" s="21"/>
      <c r="H20" s="101"/>
      <c r="I20" s="48"/>
      <c r="J20" s="6"/>
    </row>
    <row r="21" spans="1:10" ht="12.75" customHeight="1">
      <c r="A21" s="2"/>
      <c r="B21" s="23" t="s">
        <v>51</v>
      </c>
      <c r="C21" s="3"/>
      <c r="D21" s="21" t="s">
        <v>24</v>
      </c>
      <c r="E21" s="5" t="s">
        <v>104</v>
      </c>
      <c r="F21" s="19">
        <f>+'15.4.2'!E30</f>
        <v>123857148</v>
      </c>
      <c r="G21" s="21" t="s">
        <v>19</v>
      </c>
      <c r="H21" s="101">
        <v>6.946105534858768E-2</v>
      </c>
      <c r="I21" s="48">
        <f t="shared" ref="I21:I31" si="1">IF(H21="Situs",IF(G21="WA",F21,0),H21*F21)</f>
        <v>8603248.2125462163</v>
      </c>
      <c r="J21" s="6" t="s">
        <v>107</v>
      </c>
    </row>
    <row r="22" spans="1:10" ht="12.75" customHeight="1">
      <c r="A22" s="2"/>
      <c r="B22" s="23" t="s">
        <v>51</v>
      </c>
      <c r="C22" s="3"/>
      <c r="D22" s="21" t="s">
        <v>24</v>
      </c>
      <c r="E22" s="5" t="s">
        <v>104</v>
      </c>
      <c r="F22" s="19">
        <f>+'15.4.2'!E31</f>
        <v>-485851.99977407267</v>
      </c>
      <c r="G22" s="21" t="s">
        <v>11</v>
      </c>
      <c r="H22" s="101">
        <v>7.0845810240555085E-2</v>
      </c>
      <c r="I22" s="48">
        <f t="shared" si="1"/>
        <v>-34420.578580988164</v>
      </c>
      <c r="J22" s="6" t="s">
        <v>107</v>
      </c>
    </row>
    <row r="23" spans="1:10" ht="12.75" customHeight="1">
      <c r="A23" s="2"/>
      <c r="B23" s="23" t="s">
        <v>51</v>
      </c>
      <c r="C23" s="3"/>
      <c r="D23" s="21" t="s">
        <v>24</v>
      </c>
      <c r="E23" s="5" t="s">
        <v>104</v>
      </c>
      <c r="F23" s="19">
        <f>'15.4.2'!E32</f>
        <v>-16207636</v>
      </c>
      <c r="G23" s="21" t="s">
        <v>15</v>
      </c>
      <c r="H23" s="101">
        <v>6.264027551852748E-2</v>
      </c>
      <c r="I23" s="48">
        <f t="shared" si="1"/>
        <v>-1015250.7845440047</v>
      </c>
      <c r="J23" s="6" t="s">
        <v>107</v>
      </c>
    </row>
    <row r="24" spans="1:10" ht="12.75" customHeight="1">
      <c r="A24" s="2"/>
      <c r="B24" s="23" t="s">
        <v>51</v>
      </c>
      <c r="C24" s="3"/>
      <c r="D24" s="21" t="s">
        <v>24</v>
      </c>
      <c r="E24" s="5" t="s">
        <v>104</v>
      </c>
      <c r="F24" s="19">
        <f>+'15.4.2'!E33</f>
        <v>37819649</v>
      </c>
      <c r="G24" s="21" t="s">
        <v>13</v>
      </c>
      <c r="H24" s="101">
        <v>6.8841450639549967E-2</v>
      </c>
      <c r="I24" s="48">
        <f t="shared" si="1"/>
        <v>2603559.4998386051</v>
      </c>
      <c r="J24" s="6" t="s">
        <v>107</v>
      </c>
    </row>
    <row r="25" spans="1:10" ht="12.75" customHeight="1">
      <c r="A25" s="2"/>
      <c r="B25" s="23" t="s">
        <v>51</v>
      </c>
      <c r="C25" s="3"/>
      <c r="D25" s="21" t="s">
        <v>24</v>
      </c>
      <c r="E25" s="5" t="s">
        <v>104</v>
      </c>
      <c r="F25" s="19">
        <f>+'15.4.2'!E34</f>
        <v>0</v>
      </c>
      <c r="G25" s="21" t="s">
        <v>14</v>
      </c>
      <c r="H25" s="101">
        <v>6.264027551852748E-2</v>
      </c>
      <c r="I25" s="48">
        <f t="shared" si="1"/>
        <v>0</v>
      </c>
      <c r="J25" s="6" t="s">
        <v>107</v>
      </c>
    </row>
    <row r="26" spans="1:10" ht="12.75" customHeight="1">
      <c r="A26" s="2"/>
      <c r="B26" s="23" t="s">
        <v>51</v>
      </c>
      <c r="C26" s="3"/>
      <c r="D26" s="21" t="s">
        <v>24</v>
      </c>
      <c r="E26" s="5" t="s">
        <v>104</v>
      </c>
      <c r="F26" s="19">
        <f>+'15.4.2'!E35</f>
        <v>0</v>
      </c>
      <c r="G26" s="21" t="s">
        <v>10</v>
      </c>
      <c r="H26" s="101">
        <v>7.9787774498314715E-2</v>
      </c>
      <c r="I26" s="48">
        <f t="shared" si="1"/>
        <v>0</v>
      </c>
      <c r="J26" s="6" t="s">
        <v>107</v>
      </c>
    </row>
    <row r="27" spans="1:10" ht="12.75" customHeight="1">
      <c r="A27" s="2"/>
      <c r="B27" s="23" t="s">
        <v>51</v>
      </c>
      <c r="C27" s="3"/>
      <c r="D27" s="21" t="s">
        <v>25</v>
      </c>
      <c r="E27" s="5" t="s">
        <v>104</v>
      </c>
      <c r="F27" s="19">
        <f>+'15.4.2'!E40</f>
        <v>2428111.1999999881</v>
      </c>
      <c r="G27" s="21" t="s">
        <v>10</v>
      </c>
      <c r="H27" s="101">
        <v>7.9787774498314715E-2</v>
      </c>
      <c r="I27" s="48">
        <f t="shared" si="1"/>
        <v>193733.58888243139</v>
      </c>
      <c r="J27" s="6" t="s">
        <v>107</v>
      </c>
    </row>
    <row r="28" spans="1:10" ht="12.75" customHeight="1">
      <c r="A28" s="2"/>
      <c r="B28" s="23" t="s">
        <v>51</v>
      </c>
      <c r="C28" s="3"/>
      <c r="D28" s="21" t="s">
        <v>25</v>
      </c>
      <c r="E28" s="5" t="s">
        <v>104</v>
      </c>
      <c r="F28" s="19">
        <f>'15.4.2'!E42</f>
        <v>0</v>
      </c>
      <c r="G28" s="21" t="s">
        <v>11</v>
      </c>
      <c r="H28" s="101">
        <v>7.0845810240555085E-2</v>
      </c>
      <c r="I28" s="48">
        <f t="shared" si="1"/>
        <v>0</v>
      </c>
      <c r="J28" s="6" t="s">
        <v>107</v>
      </c>
    </row>
    <row r="29" spans="1:10" ht="12.75" customHeight="1">
      <c r="A29" s="2"/>
      <c r="B29" s="23" t="s">
        <v>51</v>
      </c>
      <c r="C29" s="3"/>
      <c r="D29" s="21" t="s">
        <v>25</v>
      </c>
      <c r="E29" s="5" t="s">
        <v>104</v>
      </c>
      <c r="F29" s="19">
        <f>+'15.4.2'!E41</f>
        <v>313956397</v>
      </c>
      <c r="G29" s="21" t="s">
        <v>16</v>
      </c>
      <c r="H29" s="101">
        <v>6.0210637474561575E-2</v>
      </c>
      <c r="I29" s="48">
        <f t="shared" si="1"/>
        <v>18903514.802586529</v>
      </c>
      <c r="J29" s="6" t="s">
        <v>107</v>
      </c>
    </row>
    <row r="30" spans="1:10" ht="12.75" customHeight="1">
      <c r="A30" s="2"/>
      <c r="B30" s="23" t="s">
        <v>51</v>
      </c>
      <c r="C30" s="3"/>
      <c r="D30" s="21" t="s">
        <v>25</v>
      </c>
      <c r="E30" s="5" t="s">
        <v>104</v>
      </c>
      <c r="F30" s="19">
        <f>+'15.4.2'!E43+'15.4.2'!E44</f>
        <v>-32039780</v>
      </c>
      <c r="G30" s="21" t="s">
        <v>13</v>
      </c>
      <c r="H30" s="101">
        <v>6.8841450639549967E-2</v>
      </c>
      <c r="I30" s="48">
        <f t="shared" si="1"/>
        <v>-2205664.9333720403</v>
      </c>
      <c r="J30" s="6" t="s">
        <v>107</v>
      </c>
    </row>
    <row r="31" spans="1:10" ht="12.75" customHeight="1">
      <c r="A31" s="2"/>
      <c r="B31" s="23" t="s">
        <v>51</v>
      </c>
      <c r="C31" s="3"/>
      <c r="D31" s="21" t="s">
        <v>25</v>
      </c>
      <c r="E31" s="5" t="s">
        <v>104</v>
      </c>
      <c r="F31" s="19">
        <f>+'15.4.2'!E46+'15.4.2'!E45+'15.4.2'!E47</f>
        <v>2822090.4199999943</v>
      </c>
      <c r="G31" s="21" t="s">
        <v>12</v>
      </c>
      <c r="H31" s="101">
        <v>7.0845810240555071E-2</v>
      </c>
      <c r="I31" s="48">
        <f t="shared" si="1"/>
        <v>199933.28237700797</v>
      </c>
      <c r="J31" s="6" t="s">
        <v>107</v>
      </c>
    </row>
    <row r="32" spans="1:10" ht="12.75" customHeight="1">
      <c r="A32" s="2"/>
      <c r="B32" s="23"/>
      <c r="C32" s="3"/>
      <c r="D32" s="21"/>
      <c r="E32" s="21"/>
      <c r="F32" s="19"/>
      <c r="G32" s="21"/>
      <c r="H32" s="101"/>
      <c r="I32" s="48"/>
      <c r="J32" s="6"/>
    </row>
    <row r="33" spans="1:10" ht="12.75" customHeight="1">
      <c r="A33" s="2"/>
      <c r="B33" s="23" t="s">
        <v>52</v>
      </c>
      <c r="C33" s="3"/>
      <c r="D33" s="21">
        <v>41110</v>
      </c>
      <c r="E33" s="5" t="s">
        <v>104</v>
      </c>
      <c r="F33" s="19">
        <f>ROUND(-F21*0.245866,0)</f>
        <v>-30452262</v>
      </c>
      <c r="G33" s="21" t="s">
        <v>19</v>
      </c>
      <c r="H33" s="101">
        <v>6.946105534858768E-2</v>
      </c>
      <c r="I33" s="48">
        <f t="shared" ref="I33:I44" si="2">IF(H33="Situs",IF(G33="WA",F33,0),H33*F33)</f>
        <v>-2115246.2562716934</v>
      </c>
      <c r="J33" s="6"/>
    </row>
    <row r="34" spans="1:10" ht="12.75" customHeight="1">
      <c r="A34" s="2"/>
      <c r="B34" s="23" t="s">
        <v>52</v>
      </c>
      <c r="C34" s="3"/>
      <c r="D34" s="21">
        <v>41110</v>
      </c>
      <c r="E34" s="5" t="s">
        <v>104</v>
      </c>
      <c r="F34" s="19">
        <f>ROUND(-F22*0.245866,0)</f>
        <v>119454</v>
      </c>
      <c r="G34" s="21" t="s">
        <v>11</v>
      </c>
      <c r="H34" s="101">
        <v>7.0845810240555085E-2</v>
      </c>
      <c r="I34" s="48">
        <f t="shared" si="2"/>
        <v>8462.8154164752668</v>
      </c>
      <c r="J34" s="6"/>
    </row>
    <row r="35" spans="1:10" ht="12.75" customHeight="1">
      <c r="A35" s="2"/>
      <c r="B35" s="23" t="s">
        <v>52</v>
      </c>
      <c r="C35" s="3"/>
      <c r="D35" s="21">
        <v>41110</v>
      </c>
      <c r="E35" s="5" t="s">
        <v>104</v>
      </c>
      <c r="F35" s="19">
        <f>ROUND(-F23*0.245866,0)</f>
        <v>3984907</v>
      </c>
      <c r="G35" s="21" t="s">
        <v>15</v>
      </c>
      <c r="H35" s="101">
        <v>6.264027551852748E-2</v>
      </c>
      <c r="I35" s="48">
        <f t="shared" si="2"/>
        <v>249615.6723957088</v>
      </c>
      <c r="J35" s="6"/>
    </row>
    <row r="36" spans="1:10" ht="12.75" customHeight="1">
      <c r="A36" s="2"/>
      <c r="B36" s="23" t="s">
        <v>52</v>
      </c>
      <c r="C36" s="3"/>
      <c r="D36" s="21">
        <v>41110</v>
      </c>
      <c r="E36" s="5" t="s">
        <v>104</v>
      </c>
      <c r="F36" s="19">
        <f t="shared" ref="F36:F38" si="3">ROUND(-F24*0.245866,0)</f>
        <v>-9298566</v>
      </c>
      <c r="G36" s="21" t="s">
        <v>13</v>
      </c>
      <c r="H36" s="101">
        <v>6.8841450639549967E-2</v>
      </c>
      <c r="I36" s="48">
        <f t="shared" si="2"/>
        <v>-640126.77230759757</v>
      </c>
      <c r="J36" s="6"/>
    </row>
    <row r="37" spans="1:10" ht="12.75" customHeight="1">
      <c r="A37" s="2"/>
      <c r="B37" s="23" t="s">
        <v>52</v>
      </c>
      <c r="C37" s="3"/>
      <c r="D37" s="21">
        <v>41110</v>
      </c>
      <c r="E37" s="5" t="s">
        <v>104</v>
      </c>
      <c r="F37" s="19">
        <f t="shared" si="3"/>
        <v>0</v>
      </c>
      <c r="G37" s="21" t="s">
        <v>14</v>
      </c>
      <c r="H37" s="101">
        <v>6.264027551852748E-2</v>
      </c>
      <c r="I37" s="48">
        <f t="shared" si="2"/>
        <v>0</v>
      </c>
      <c r="J37" s="6"/>
    </row>
    <row r="38" spans="1:10" ht="12.75" customHeight="1">
      <c r="A38" s="2"/>
      <c r="B38" s="23" t="s">
        <v>52</v>
      </c>
      <c r="C38" s="3"/>
      <c r="D38" s="21">
        <v>41110</v>
      </c>
      <c r="E38" s="5" t="s">
        <v>104</v>
      </c>
      <c r="F38" s="19">
        <f t="shared" si="3"/>
        <v>0</v>
      </c>
      <c r="G38" s="21" t="s">
        <v>10</v>
      </c>
      <c r="H38" s="101">
        <v>7.9787774498314715E-2</v>
      </c>
      <c r="I38" s="48">
        <f t="shared" si="2"/>
        <v>0</v>
      </c>
      <c r="J38" s="6"/>
    </row>
    <row r="39" spans="1:10" ht="12.75" customHeight="1">
      <c r="A39" s="2"/>
      <c r="B39" s="23" t="s">
        <v>52</v>
      </c>
      <c r="C39" s="3"/>
      <c r="D39" s="21">
        <v>41010</v>
      </c>
      <c r="E39" s="5" t="s">
        <v>104</v>
      </c>
      <c r="F39" s="19">
        <f t="shared" ref="F39:F40" si="4">ROUND(F27*0.245866,0)</f>
        <v>596990</v>
      </c>
      <c r="G39" s="21" t="s">
        <v>10</v>
      </c>
      <c r="H39" s="101">
        <v>7.9787774498314715E-2</v>
      </c>
      <c r="I39" s="48">
        <f t="shared" si="2"/>
        <v>47632.503497748905</v>
      </c>
      <c r="J39" s="6"/>
    </row>
    <row r="40" spans="1:10" ht="12.75" customHeight="1">
      <c r="A40" s="2"/>
      <c r="B40" s="23" t="s">
        <v>52</v>
      </c>
      <c r="C40" s="3"/>
      <c r="D40" s="21">
        <v>41010</v>
      </c>
      <c r="E40" s="5" t="s">
        <v>104</v>
      </c>
      <c r="F40" s="19">
        <f t="shared" si="4"/>
        <v>0</v>
      </c>
      <c r="G40" s="21" t="s">
        <v>11</v>
      </c>
      <c r="H40" s="101">
        <v>7.0845810240555085E-2</v>
      </c>
      <c r="I40" s="48">
        <f t="shared" si="2"/>
        <v>0</v>
      </c>
      <c r="J40" s="6"/>
    </row>
    <row r="41" spans="1:10" ht="12.75" customHeight="1">
      <c r="A41" s="2"/>
      <c r="B41" s="23" t="s">
        <v>52</v>
      </c>
      <c r="C41" s="3"/>
      <c r="D41" s="21">
        <v>41010</v>
      </c>
      <c r="E41" s="5" t="s">
        <v>104</v>
      </c>
      <c r="F41" s="19">
        <f>ROUND(F29*0.245866,0)</f>
        <v>77191204</v>
      </c>
      <c r="G41" s="21" t="s">
        <v>16</v>
      </c>
      <c r="H41" s="101">
        <v>6.0210637474561575E-2</v>
      </c>
      <c r="I41" s="48">
        <f t="shared" si="2"/>
        <v>4647731.6002689274</v>
      </c>
      <c r="J41" s="6"/>
    </row>
    <row r="42" spans="1:10" ht="12.75" customHeight="1">
      <c r="A42" s="2"/>
      <c r="B42" s="23" t="s">
        <v>52</v>
      </c>
      <c r="C42" s="3"/>
      <c r="D42" s="21">
        <v>41010</v>
      </c>
      <c r="E42" s="5" t="s">
        <v>104</v>
      </c>
      <c r="F42" s="19">
        <f>ROUND(F30*0.245866,0)</f>
        <v>-7877493</v>
      </c>
      <c r="G42" s="21" t="s">
        <v>13</v>
      </c>
      <c r="H42" s="101">
        <v>6.8841450639549967E-2</v>
      </c>
      <c r="I42" s="48">
        <f t="shared" si="2"/>
        <v>-542298.04552290041</v>
      </c>
      <c r="J42" s="6"/>
    </row>
    <row r="43" spans="1:10" ht="12.75" customHeight="1">
      <c r="A43" s="2"/>
      <c r="B43" s="23" t="s">
        <v>52</v>
      </c>
      <c r="C43" s="3"/>
      <c r="D43" s="21">
        <v>41010</v>
      </c>
      <c r="E43" s="5" t="s">
        <v>104</v>
      </c>
      <c r="F43" s="19">
        <f>ROUND(F31*0.245866,0)</f>
        <v>693856</v>
      </c>
      <c r="G43" s="21" t="s">
        <v>12</v>
      </c>
      <c r="H43" s="101">
        <v>7.0845810240555071E-2</v>
      </c>
      <c r="I43" s="48">
        <f t="shared" si="2"/>
        <v>49156.790510270577</v>
      </c>
      <c r="J43" s="6"/>
    </row>
    <row r="44" spans="1:10" ht="12.75" customHeight="1">
      <c r="A44" s="2"/>
      <c r="B44" s="23" t="s">
        <v>115</v>
      </c>
      <c r="C44" s="3"/>
      <c r="D44" s="21">
        <v>41110</v>
      </c>
      <c r="E44" s="5" t="s">
        <v>104</v>
      </c>
      <c r="F44" s="19">
        <f>+'15.4.2'!E61</f>
        <v>652783.75999999978</v>
      </c>
      <c r="G44" s="21" t="s">
        <v>22</v>
      </c>
      <c r="H44" s="101" t="s">
        <v>102</v>
      </c>
      <c r="I44" s="48">
        <f t="shared" si="2"/>
        <v>652783.75999999978</v>
      </c>
      <c r="J44" s="6" t="s">
        <v>107</v>
      </c>
    </row>
    <row r="45" spans="1:10" ht="12.75" customHeight="1">
      <c r="A45" s="2"/>
      <c r="B45" s="10"/>
      <c r="C45" s="2"/>
      <c r="D45" s="8"/>
      <c r="E45" s="8"/>
      <c r="F45" s="19"/>
      <c r="G45" s="8"/>
      <c r="H45" s="22"/>
      <c r="I45" s="48"/>
      <c r="J45" s="6"/>
    </row>
    <row r="56" spans="1:10" ht="12.75" customHeight="1" thickBot="1">
      <c r="A56" s="2"/>
      <c r="B56" s="11" t="s">
        <v>9</v>
      </c>
      <c r="C56" s="2"/>
      <c r="D56" s="8"/>
      <c r="E56" s="8"/>
      <c r="F56" s="12"/>
      <c r="G56" s="8"/>
      <c r="H56" s="8"/>
      <c r="I56" s="8"/>
      <c r="J56" s="6"/>
    </row>
    <row r="57" spans="1:10" ht="12.75" customHeight="1">
      <c r="A57" s="13"/>
      <c r="B57" s="104" t="s">
        <v>108</v>
      </c>
      <c r="C57" s="104"/>
      <c r="D57" s="104"/>
      <c r="E57" s="104"/>
      <c r="F57" s="104"/>
      <c r="G57" s="104"/>
      <c r="H57" s="104"/>
      <c r="I57" s="104"/>
      <c r="J57" s="105"/>
    </row>
    <row r="58" spans="1:10" ht="12.75" customHeight="1">
      <c r="A58" s="14"/>
      <c r="B58" s="106"/>
      <c r="C58" s="106"/>
      <c r="D58" s="106"/>
      <c r="E58" s="106"/>
      <c r="F58" s="106"/>
      <c r="G58" s="106"/>
      <c r="H58" s="106"/>
      <c r="I58" s="106"/>
      <c r="J58" s="107"/>
    </row>
    <row r="59" spans="1:10" ht="12.75" customHeight="1">
      <c r="A59" s="14"/>
      <c r="B59" s="106"/>
      <c r="C59" s="106"/>
      <c r="D59" s="106"/>
      <c r="E59" s="106"/>
      <c r="F59" s="106"/>
      <c r="G59" s="106"/>
      <c r="H59" s="106"/>
      <c r="I59" s="106"/>
      <c r="J59" s="107"/>
    </row>
    <row r="60" spans="1:10" ht="12.75" customHeight="1">
      <c r="A60" s="14"/>
      <c r="B60" s="106"/>
      <c r="C60" s="106"/>
      <c r="D60" s="106"/>
      <c r="E60" s="106"/>
      <c r="F60" s="106"/>
      <c r="G60" s="106"/>
      <c r="H60" s="106"/>
      <c r="I60" s="106"/>
      <c r="J60" s="107"/>
    </row>
    <row r="61" spans="1:10" ht="12.75" customHeight="1" thickBot="1">
      <c r="A61" s="17"/>
      <c r="B61" s="108"/>
      <c r="C61" s="108"/>
      <c r="D61" s="108"/>
      <c r="E61" s="108"/>
      <c r="F61" s="108"/>
      <c r="G61" s="108"/>
      <c r="H61" s="108"/>
      <c r="I61" s="108"/>
      <c r="J61" s="109"/>
    </row>
    <row r="62" spans="1:10" ht="12.75" customHeight="1">
      <c r="A62" s="2"/>
      <c r="B62" s="15"/>
      <c r="C62" s="2"/>
      <c r="D62" s="8"/>
      <c r="E62" s="8"/>
      <c r="F62" s="16"/>
      <c r="G62" s="8"/>
      <c r="H62" s="8"/>
      <c r="I62" s="8"/>
      <c r="J62" s="99"/>
    </row>
    <row r="63" spans="1:10" ht="12.75" customHeight="1">
      <c r="A63" s="2"/>
      <c r="B63" s="15"/>
      <c r="C63" s="2"/>
      <c r="D63" s="8"/>
      <c r="E63" s="8"/>
      <c r="F63" s="8"/>
      <c r="G63" s="8"/>
      <c r="H63" s="8"/>
      <c r="I63" s="8"/>
      <c r="J63" s="99"/>
    </row>
    <row r="64" spans="1:10" ht="12.75" customHeight="1">
      <c r="A64" s="2"/>
      <c r="B64" s="15"/>
      <c r="C64" s="2"/>
      <c r="D64" s="8"/>
      <c r="E64" s="8"/>
      <c r="F64" s="8"/>
      <c r="G64" s="8"/>
      <c r="H64" s="8"/>
      <c r="I64" s="8"/>
      <c r="J64" s="99"/>
    </row>
    <row r="65" spans="1:10" ht="12.75" customHeight="1">
      <c r="A65" s="2"/>
      <c r="B65" s="2"/>
      <c r="C65" s="2"/>
      <c r="D65" s="8"/>
      <c r="E65" s="8"/>
      <c r="F65" s="8"/>
      <c r="G65" s="8"/>
      <c r="H65" s="8"/>
      <c r="I65" s="8"/>
      <c r="J65" s="8"/>
    </row>
    <row r="66" spans="1:10" ht="12.75" customHeight="1">
      <c r="A66" s="2"/>
      <c r="B66" s="2"/>
      <c r="C66" s="2"/>
      <c r="D66" s="2"/>
      <c r="E66" s="2"/>
      <c r="F66" s="2"/>
      <c r="G66" s="2"/>
      <c r="H66" s="2"/>
      <c r="I66" s="2"/>
      <c r="J66" s="2"/>
    </row>
    <row r="67" spans="1:10" ht="12.75" customHeight="1">
      <c r="A67" s="2"/>
      <c r="B67" s="2"/>
      <c r="C67" s="2"/>
      <c r="D67" s="2"/>
      <c r="E67" s="2"/>
      <c r="F67" s="2"/>
      <c r="G67" s="2"/>
      <c r="H67" s="2"/>
      <c r="I67" s="2"/>
      <c r="J67" s="2"/>
    </row>
  </sheetData>
  <mergeCells count="1">
    <mergeCell ref="B57:J61"/>
  </mergeCells>
  <phoneticPr fontId="0" type="noConversion"/>
  <conditionalFormatting sqref="J2">
    <cfRule type="cellIs" dxfId="6" priority="2" stopIfTrue="1" operator="equal">
      <formula>"x.x"</formula>
    </cfRule>
  </conditionalFormatting>
  <conditionalFormatting sqref="B9">
    <cfRule type="cellIs" dxfId="5" priority="4" stopIfTrue="1" operator="equal">
      <formula>"Adjustment to Income/Expense/Rate Base:"</formula>
    </cfRule>
  </conditionalFormatting>
  <conditionalFormatting sqref="I7">
    <cfRule type="cellIs" dxfId="4" priority="5" stopIfTrue="1" operator="equal">
      <formula>"Update"</formula>
    </cfRule>
  </conditionalFormatting>
  <dataValidations count="6">
    <dataValidation type="list" allowBlank="1" showInputMessage="1" showErrorMessage="1" errorTitle="Adjustment Type" error="There are only three types of adjustments:_x000a_Type 1 - ordered, reversal of prior period, correcting or normalizing adjustments._x000a_Type 2 - annualizing or change during the test period._x000a_Type 3 - adjustments beyond the test period." sqref="E19:E20 E32 E45" xr:uid="{00000000-0002-0000-0100-000007000000}">
      <formula1>"1, 2, 3"</formula1>
    </dataValidation>
    <dataValidation type="list" allowBlank="1" showInputMessage="1" showErrorMessage="1" errorTitle="Oops!" error="You must enter a state, or, if the adjustment is system, enter all states." sqref="I7" xr:uid="{00000000-0002-0000-0100-000000000000}">
      <formula1>#REF!</formula1>
    </dataValidation>
    <dataValidation type="list" errorStyle="warning" allowBlank="1" showInputMessage="1" showErrorMessage="1" errorTitle="FERC ACCOUNT" error="This FERC Account is not included in the drop-down list. Is this the account you want to use?" sqref="D10:D44" xr:uid="{00000000-0002-0000-0100-000001000000}">
      <formula1>#REF!</formula1>
    </dataValidation>
    <dataValidation type="list" errorStyle="warning" allowBlank="1" showInputMessage="1" showErrorMessage="1" errorTitle="Factor" error="This factor is not included in the drop-down list. Is this the factor you want to use?" sqref="G10:G44" xr:uid="{00000000-0002-0000-0100-000002000000}">
      <formula1>#REF!</formula1>
    </dataValidation>
    <dataValidation type="list" errorStyle="warning" allowBlank="1" showInputMessage="1" showErrorMessage="1" errorTitle="Factor" error="This factor is not included in the drop-down list. Is this the factor you want to use?" sqref="G45" xr:uid="{00000000-0002-0000-0100-000003000000}">
      <formula1>$G$64:$G$65</formula1>
    </dataValidation>
    <dataValidation type="list" errorStyle="warning" allowBlank="1" showInputMessage="1" showErrorMessage="1" errorTitle="FERC ACCOUNT" error="This FERC Account is not included in the drop-down list. Is this the account you want to use?" sqref="D45" xr:uid="{00000000-0002-0000-0100-000004000000}">
      <formula1>$D$64:$D$65</formula1>
    </dataValidation>
  </dataValidations>
  <printOptions horizontalCentered="1"/>
  <pageMargins left="0.7" right="0.7" top="0.75" bottom="0.75" header="0.3" footer="0.3"/>
  <pageSetup scale="89" fitToHeight="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D5AD4B-A1FD-4B40-8868-E2BE36955E19}">
  <sheetPr>
    <pageSetUpPr fitToPage="1"/>
  </sheetPr>
  <dimension ref="A2:J69"/>
  <sheetViews>
    <sheetView view="pageBreakPreview" zoomScale="85" zoomScaleNormal="100" zoomScaleSheetLayoutView="85" workbookViewId="0">
      <selection activeCell="C34" sqref="C34"/>
    </sheetView>
  </sheetViews>
  <sheetFormatPr defaultRowHeight="12.75"/>
  <cols>
    <col min="1" max="1" width="2.25" style="1" customWidth="1"/>
    <col min="2" max="2" width="3.25" style="1" customWidth="1"/>
    <col min="3" max="3" width="26.75" style="1" customWidth="1"/>
    <col min="4" max="4" width="8.625" style="1" bestFit="1" customWidth="1"/>
    <col min="5" max="5" width="4.5" style="1" bestFit="1" customWidth="1"/>
    <col min="6" max="6" width="9.875" style="1" bestFit="1" customWidth="1"/>
    <col min="7" max="7" width="7.375" style="1" bestFit="1" customWidth="1"/>
    <col min="8" max="8" width="9.375" style="1" bestFit="1" customWidth="1"/>
    <col min="9" max="9" width="11.875" style="1" bestFit="1" customWidth="1"/>
    <col min="10" max="10" width="5.375" style="1" bestFit="1" customWidth="1"/>
    <col min="11" max="16384" width="9" style="1"/>
  </cols>
  <sheetData>
    <row r="2" spans="1:10">
      <c r="B2" s="4" t="s">
        <v>90</v>
      </c>
      <c r="D2" s="5"/>
      <c r="E2" s="5"/>
      <c r="F2" s="5"/>
      <c r="G2" s="5"/>
      <c r="H2" s="5"/>
      <c r="I2" s="100" t="s">
        <v>0</v>
      </c>
      <c r="J2" s="86" t="s">
        <v>91</v>
      </c>
    </row>
    <row r="3" spans="1:10">
      <c r="B3" s="43" t="s">
        <v>100</v>
      </c>
      <c r="C3" s="44"/>
      <c r="D3" s="45"/>
      <c r="E3" s="45"/>
      <c r="F3" s="45"/>
      <c r="G3" s="45"/>
      <c r="H3" s="45"/>
      <c r="I3" s="45"/>
      <c r="J3" s="6"/>
    </row>
    <row r="4" spans="1:10">
      <c r="B4" s="43" t="s">
        <v>109</v>
      </c>
      <c r="C4" s="44"/>
      <c r="D4" s="45"/>
      <c r="E4" s="45"/>
      <c r="F4" s="45"/>
      <c r="G4" s="45"/>
      <c r="H4" s="45"/>
      <c r="I4" s="45"/>
      <c r="J4" s="6"/>
    </row>
    <row r="5" spans="1:10">
      <c r="B5" s="44"/>
      <c r="C5" s="44"/>
      <c r="D5" s="45"/>
      <c r="E5" s="45"/>
      <c r="F5" s="45"/>
      <c r="G5" s="45"/>
      <c r="H5" s="45"/>
      <c r="I5" s="45"/>
      <c r="J5" s="6"/>
    </row>
    <row r="6" spans="1:10">
      <c r="B6" s="44"/>
      <c r="C6" s="44"/>
      <c r="D6" s="45"/>
      <c r="E6" s="45"/>
      <c r="F6" s="45"/>
      <c r="G6" s="45"/>
      <c r="H6" s="45"/>
      <c r="I6" s="45"/>
      <c r="J6" s="6"/>
    </row>
    <row r="7" spans="1:10">
      <c r="B7" s="44"/>
      <c r="C7" s="44"/>
      <c r="D7" s="45"/>
      <c r="E7" s="45"/>
      <c r="F7" s="45" t="s">
        <v>1</v>
      </c>
      <c r="G7" s="45"/>
      <c r="H7" s="45"/>
      <c r="I7" s="45" t="s">
        <v>101</v>
      </c>
      <c r="J7" s="6"/>
    </row>
    <row r="8" spans="1:10">
      <c r="B8" s="44"/>
      <c r="C8" s="44"/>
      <c r="D8" s="46" t="s">
        <v>2</v>
      </c>
      <c r="E8" s="46" t="s">
        <v>3</v>
      </c>
      <c r="F8" s="46" t="s">
        <v>4</v>
      </c>
      <c r="G8" s="46" t="s">
        <v>5</v>
      </c>
      <c r="H8" s="46" t="s">
        <v>6</v>
      </c>
      <c r="I8" s="46" t="s">
        <v>7</v>
      </c>
      <c r="J8" s="7" t="s">
        <v>8</v>
      </c>
    </row>
    <row r="9" spans="1:10">
      <c r="A9" s="2"/>
      <c r="B9" s="20" t="s">
        <v>32</v>
      </c>
      <c r="C9" s="3"/>
      <c r="D9" s="21"/>
      <c r="E9" s="21"/>
      <c r="F9" s="21"/>
      <c r="G9" s="21"/>
      <c r="H9" s="21"/>
      <c r="I9" s="47"/>
      <c r="J9" s="6"/>
    </row>
    <row r="10" spans="1:10">
      <c r="A10" s="2"/>
      <c r="B10" s="10" t="s">
        <v>97</v>
      </c>
      <c r="D10" s="5" t="s">
        <v>24</v>
      </c>
      <c r="E10" s="5" t="s">
        <v>104</v>
      </c>
      <c r="F10" s="19">
        <v>0</v>
      </c>
      <c r="G10" s="5" t="s">
        <v>10</v>
      </c>
      <c r="H10" s="101">
        <v>7.9787774498314715E-2</v>
      </c>
      <c r="I10" s="48">
        <f t="shared" ref="I10:I12" si="0">IF(H10="Situs",IF(G10="WA",F10,0),H10*F10)</f>
        <v>0</v>
      </c>
      <c r="J10" s="94"/>
    </row>
    <row r="11" spans="1:10">
      <c r="A11" s="2"/>
      <c r="B11" s="10" t="s">
        <v>97</v>
      </c>
      <c r="D11" s="5" t="s">
        <v>24</v>
      </c>
      <c r="E11" s="5" t="s">
        <v>104</v>
      </c>
      <c r="F11" s="19">
        <v>0</v>
      </c>
      <c r="G11" s="5" t="s">
        <v>94</v>
      </c>
      <c r="H11" s="101">
        <v>0</v>
      </c>
      <c r="I11" s="48">
        <f t="shared" si="0"/>
        <v>0</v>
      </c>
      <c r="J11" s="94"/>
    </row>
    <row r="12" spans="1:10">
      <c r="A12" s="2"/>
      <c r="B12" s="10" t="s">
        <v>97</v>
      </c>
      <c r="D12" s="5" t="s">
        <v>24</v>
      </c>
      <c r="E12" s="5" t="s">
        <v>104</v>
      </c>
      <c r="F12" s="19">
        <v>0</v>
      </c>
      <c r="G12" s="5" t="s">
        <v>93</v>
      </c>
      <c r="H12" s="101">
        <v>0.22162982918040364</v>
      </c>
      <c r="I12" s="48">
        <f t="shared" si="0"/>
        <v>0</v>
      </c>
      <c r="J12" s="6"/>
    </row>
    <row r="13" spans="1:10">
      <c r="A13" s="2"/>
      <c r="B13" s="10"/>
      <c r="D13" s="5"/>
      <c r="E13" s="5"/>
      <c r="F13" s="19"/>
      <c r="G13" s="5"/>
      <c r="H13" s="101"/>
      <c r="I13" s="48"/>
      <c r="J13" s="6"/>
    </row>
    <row r="14" spans="1:10">
      <c r="A14" s="2"/>
      <c r="B14" s="10" t="s">
        <v>98</v>
      </c>
      <c r="D14" s="5" t="s">
        <v>25</v>
      </c>
      <c r="E14" s="5" t="s">
        <v>104</v>
      </c>
      <c r="F14" s="19">
        <v>311011</v>
      </c>
      <c r="G14" s="5" t="s">
        <v>10</v>
      </c>
      <c r="H14" s="101">
        <v>7.9787774498314715E-2</v>
      </c>
      <c r="I14" s="48">
        <f t="shared" ref="I14:I16" si="1">IF(H14="Situs",IF(G14="WA",F14,0),H14*F14)</f>
        <v>24814.875534495357</v>
      </c>
      <c r="J14" s="6"/>
    </row>
    <row r="15" spans="1:10">
      <c r="A15" s="2"/>
      <c r="B15" s="10" t="s">
        <v>98</v>
      </c>
      <c r="D15" s="5" t="s">
        <v>25</v>
      </c>
      <c r="E15" s="5" t="s">
        <v>104</v>
      </c>
      <c r="F15" s="19">
        <v>-275857</v>
      </c>
      <c r="G15" s="5" t="s">
        <v>94</v>
      </c>
      <c r="H15" s="101">
        <v>0</v>
      </c>
      <c r="I15" s="48">
        <f t="shared" si="1"/>
        <v>0</v>
      </c>
      <c r="J15" s="6"/>
    </row>
    <row r="16" spans="1:10">
      <c r="A16" s="2"/>
      <c r="B16" s="10" t="s">
        <v>98</v>
      </c>
      <c r="D16" s="5" t="s">
        <v>25</v>
      </c>
      <c r="E16" s="5" t="s">
        <v>104</v>
      </c>
      <c r="F16" s="19">
        <v>-35154</v>
      </c>
      <c r="G16" s="5" t="s">
        <v>93</v>
      </c>
      <c r="H16" s="101">
        <v>0.22162982918040364</v>
      </c>
      <c r="I16" s="48">
        <f t="shared" si="1"/>
        <v>-7791.1750150079097</v>
      </c>
      <c r="J16" s="6"/>
    </row>
    <row r="17" spans="1:10">
      <c r="A17" s="2"/>
      <c r="B17" s="10"/>
      <c r="D17" s="5"/>
      <c r="E17" s="5"/>
      <c r="F17" s="19"/>
      <c r="G17" s="5"/>
      <c r="H17" s="101"/>
      <c r="I17" s="48"/>
      <c r="J17" s="6"/>
    </row>
    <row r="18" spans="1:10">
      <c r="A18" s="2"/>
      <c r="B18" s="10" t="s">
        <v>116</v>
      </c>
      <c r="D18" s="5">
        <v>41110</v>
      </c>
      <c r="E18" s="5" t="s">
        <v>104</v>
      </c>
      <c r="F18" s="19">
        <v>0</v>
      </c>
      <c r="G18" s="5" t="s">
        <v>10</v>
      </c>
      <c r="H18" s="101">
        <v>7.9787774498314715E-2</v>
      </c>
      <c r="I18" s="48">
        <f t="shared" ref="I18:I20" si="2">IF(H18="Situs",IF(G18="WA",F18,0),H18*F18)</f>
        <v>0</v>
      </c>
      <c r="J18" s="6"/>
    </row>
    <row r="19" spans="1:10">
      <c r="A19" s="2"/>
      <c r="B19" s="10" t="s">
        <v>116</v>
      </c>
      <c r="D19" s="5">
        <v>41110</v>
      </c>
      <c r="E19" s="5" t="s">
        <v>104</v>
      </c>
      <c r="F19" s="19">
        <v>0</v>
      </c>
      <c r="G19" s="5" t="s">
        <v>94</v>
      </c>
      <c r="H19" s="101">
        <v>0</v>
      </c>
      <c r="I19" s="48">
        <f t="shared" si="2"/>
        <v>0</v>
      </c>
      <c r="J19" s="6"/>
    </row>
    <row r="20" spans="1:10">
      <c r="A20" s="2"/>
      <c r="B20" s="10" t="s">
        <v>116</v>
      </c>
      <c r="D20" s="5">
        <v>41110</v>
      </c>
      <c r="E20" s="5" t="s">
        <v>104</v>
      </c>
      <c r="F20" s="19">
        <v>0</v>
      </c>
      <c r="G20" s="5" t="s">
        <v>93</v>
      </c>
      <c r="H20" s="101">
        <v>0.22162982918040364</v>
      </c>
      <c r="I20" s="48">
        <f t="shared" si="2"/>
        <v>0</v>
      </c>
      <c r="J20" s="6"/>
    </row>
    <row r="21" spans="1:10">
      <c r="A21" s="2"/>
      <c r="B21" s="10"/>
      <c r="D21" s="5"/>
      <c r="E21" s="5"/>
      <c r="F21" s="19"/>
      <c r="G21" s="5"/>
      <c r="H21" s="101"/>
      <c r="I21" s="48"/>
      <c r="J21" s="6"/>
    </row>
    <row r="22" spans="1:10">
      <c r="A22" s="2"/>
      <c r="B22" s="10" t="s">
        <v>117</v>
      </c>
      <c r="D22" s="5">
        <v>41010</v>
      </c>
      <c r="E22" s="5" t="s">
        <v>104</v>
      </c>
      <c r="F22" s="19">
        <v>76467</v>
      </c>
      <c r="G22" s="5" t="s">
        <v>10</v>
      </c>
      <c r="H22" s="101">
        <v>7.9787774498314715E-2</v>
      </c>
      <c r="I22" s="48">
        <f t="shared" ref="I22:I24" si="3">IF(H22="Situs",IF(G22="WA",F22,0),H22*F22)</f>
        <v>6101.1317525626309</v>
      </c>
      <c r="J22" s="6"/>
    </row>
    <row r="23" spans="1:10">
      <c r="A23" s="2"/>
      <c r="B23" s="10" t="s">
        <v>117</v>
      </c>
      <c r="D23" s="5">
        <v>41010</v>
      </c>
      <c r="E23" s="5" t="s">
        <v>104</v>
      </c>
      <c r="F23" s="19">
        <v>-67824</v>
      </c>
      <c r="G23" s="5" t="s">
        <v>94</v>
      </c>
      <c r="H23" s="101">
        <v>0</v>
      </c>
      <c r="I23" s="48">
        <f t="shared" si="3"/>
        <v>0</v>
      </c>
      <c r="J23" s="6"/>
    </row>
    <row r="24" spans="1:10">
      <c r="A24" s="2"/>
      <c r="B24" s="10" t="s">
        <v>117</v>
      </c>
      <c r="D24" s="5">
        <v>41010</v>
      </c>
      <c r="E24" s="5" t="s">
        <v>104</v>
      </c>
      <c r="F24" s="19">
        <v>-8643</v>
      </c>
      <c r="G24" s="5" t="s">
        <v>93</v>
      </c>
      <c r="H24" s="101">
        <v>0.22162982918040364</v>
      </c>
      <c r="I24" s="48">
        <f t="shared" si="3"/>
        <v>-1915.5466136062287</v>
      </c>
      <c r="J24" s="6"/>
    </row>
    <row r="25" spans="1:10">
      <c r="A25" s="2"/>
      <c r="B25" s="10"/>
      <c r="D25" s="5"/>
      <c r="E25" s="5"/>
      <c r="F25" s="19"/>
      <c r="G25" s="5"/>
      <c r="H25" s="101"/>
      <c r="I25" s="48"/>
      <c r="J25" s="6"/>
    </row>
    <row r="26" spans="1:10">
      <c r="A26" s="2"/>
      <c r="B26" s="10" t="s">
        <v>99</v>
      </c>
      <c r="D26" s="5">
        <v>282</v>
      </c>
      <c r="E26" s="5" t="s">
        <v>104</v>
      </c>
      <c r="F26" s="9">
        <v>587466.66611772403</v>
      </c>
      <c r="G26" s="5" t="s">
        <v>10</v>
      </c>
      <c r="H26" s="101">
        <v>7.9787774498314715E-2</v>
      </c>
      <c r="I26" s="48">
        <f t="shared" ref="I26:I28" si="4">IF(H26="Situs",IF(G26="WA",F26,0),H26*F26)</f>
        <v>46872.657881477709</v>
      </c>
      <c r="J26" s="6"/>
    </row>
    <row r="27" spans="1:10">
      <c r="A27" s="2"/>
      <c r="B27" s="10" t="s">
        <v>99</v>
      </c>
      <c r="D27" s="5">
        <v>282</v>
      </c>
      <c r="E27" s="5" t="s">
        <v>104</v>
      </c>
      <c r="F27" s="9">
        <v>-479604.8168679066</v>
      </c>
      <c r="G27" s="5" t="s">
        <v>94</v>
      </c>
      <c r="H27" s="101">
        <v>0</v>
      </c>
      <c r="I27" s="48">
        <f t="shared" si="4"/>
        <v>0</v>
      </c>
      <c r="J27" s="6"/>
    </row>
    <row r="28" spans="1:10">
      <c r="A28" s="2"/>
      <c r="B28" s="10" t="s">
        <v>99</v>
      </c>
      <c r="D28" s="5">
        <v>282</v>
      </c>
      <c r="E28" s="5" t="s">
        <v>104</v>
      </c>
      <c r="F28" s="9">
        <v>-107861.84924981743</v>
      </c>
      <c r="G28" s="5" t="s">
        <v>93</v>
      </c>
      <c r="H28" s="101">
        <v>0.22162982918040364</v>
      </c>
      <c r="I28" s="48">
        <f t="shared" si="4"/>
        <v>-23905.403224319485</v>
      </c>
      <c r="J28" s="6"/>
    </row>
    <row r="29" spans="1:10">
      <c r="A29" s="2"/>
      <c r="B29" s="10"/>
      <c r="D29" s="5"/>
      <c r="E29" s="5"/>
      <c r="F29" s="19"/>
      <c r="G29" s="5"/>
      <c r="H29" s="101"/>
      <c r="I29" s="48"/>
      <c r="J29" s="6"/>
    </row>
    <row r="30" spans="1:10">
      <c r="A30" s="2"/>
      <c r="B30" s="10" t="s">
        <v>118</v>
      </c>
      <c r="D30" s="5" t="s">
        <v>24</v>
      </c>
      <c r="E30" s="5" t="s">
        <v>104</v>
      </c>
      <c r="F30" s="19">
        <v>0</v>
      </c>
      <c r="G30" s="5" t="s">
        <v>10</v>
      </c>
      <c r="H30" s="101">
        <v>7.9787774498314715E-2</v>
      </c>
      <c r="I30" s="48">
        <f t="shared" ref="I30:I34" si="5">IF(H30="Situs",IF(G30="WA",F30,0),H30*F30)</f>
        <v>0</v>
      </c>
      <c r="J30" s="6"/>
    </row>
    <row r="31" spans="1:10">
      <c r="A31" s="2"/>
      <c r="B31" s="10" t="s">
        <v>112</v>
      </c>
      <c r="D31" s="5" t="s">
        <v>25</v>
      </c>
      <c r="E31" s="5" t="s">
        <v>104</v>
      </c>
      <c r="F31" s="19">
        <v>-1664436</v>
      </c>
      <c r="G31" s="5" t="s">
        <v>10</v>
      </c>
      <c r="H31" s="101">
        <v>7.9787774498314715E-2</v>
      </c>
      <c r="I31" s="48">
        <f t="shared" si="5"/>
        <v>-132801.64423487696</v>
      </c>
      <c r="J31" s="6"/>
    </row>
    <row r="32" spans="1:10">
      <c r="A32" s="2"/>
      <c r="B32" s="10" t="s">
        <v>113</v>
      </c>
      <c r="D32" s="5">
        <v>41110</v>
      </c>
      <c r="E32" s="5" t="s">
        <v>104</v>
      </c>
      <c r="F32" s="19">
        <v>0</v>
      </c>
      <c r="G32" s="5" t="s">
        <v>10</v>
      </c>
      <c r="H32" s="101">
        <v>7.9787774498314715E-2</v>
      </c>
      <c r="I32" s="48">
        <f t="shared" si="5"/>
        <v>0</v>
      </c>
      <c r="J32" s="6"/>
    </row>
    <row r="33" spans="1:10">
      <c r="A33" s="2"/>
      <c r="B33" s="10" t="s">
        <v>113</v>
      </c>
      <c r="D33" s="5">
        <v>41010</v>
      </c>
      <c r="E33" s="5" t="s">
        <v>104</v>
      </c>
      <c r="F33" s="19">
        <v>-409228</v>
      </c>
      <c r="G33" s="5" t="s">
        <v>10</v>
      </c>
      <c r="H33" s="101">
        <v>7.9787774498314715E-2</v>
      </c>
      <c r="I33" s="48">
        <f t="shared" si="5"/>
        <v>-32651.391382396334</v>
      </c>
      <c r="J33" s="6"/>
    </row>
    <row r="34" spans="1:10">
      <c r="A34" s="2"/>
      <c r="B34" s="10" t="s">
        <v>114</v>
      </c>
      <c r="D34" s="5">
        <v>282</v>
      </c>
      <c r="E34" s="5" t="s">
        <v>104</v>
      </c>
      <c r="F34" s="19">
        <v>3488812.9999999981</v>
      </c>
      <c r="G34" s="5" t="s">
        <v>10</v>
      </c>
      <c r="H34" s="101">
        <v>7.9787774498314715E-2</v>
      </c>
      <c r="I34" s="48">
        <f t="shared" si="5"/>
        <v>278364.62491078873</v>
      </c>
      <c r="J34" s="6"/>
    </row>
    <row r="35" spans="1:10">
      <c r="A35" s="2"/>
      <c r="B35" s="10"/>
      <c r="D35" s="5"/>
      <c r="E35" s="5"/>
      <c r="F35" s="19"/>
      <c r="G35" s="5"/>
      <c r="H35" s="22"/>
      <c r="I35" s="48"/>
      <c r="J35" s="6"/>
    </row>
    <row r="36" spans="1:10">
      <c r="A36" s="2"/>
      <c r="B36" s="10"/>
      <c r="D36" s="5"/>
      <c r="E36" s="5"/>
      <c r="F36" s="19"/>
      <c r="G36" s="5"/>
      <c r="H36" s="22"/>
      <c r="I36" s="48"/>
      <c r="J36" s="6"/>
    </row>
    <row r="37" spans="1:10">
      <c r="A37" s="2"/>
      <c r="B37" s="10"/>
      <c r="D37" s="5"/>
      <c r="E37" s="5"/>
      <c r="F37" s="19"/>
      <c r="G37" s="5"/>
      <c r="H37" s="22"/>
      <c r="I37" s="48"/>
      <c r="J37" s="6"/>
    </row>
    <row r="38" spans="1:10">
      <c r="A38" s="2"/>
      <c r="B38" s="10"/>
      <c r="D38" s="5"/>
      <c r="E38" s="5"/>
      <c r="F38" s="19"/>
      <c r="G38" s="5"/>
      <c r="H38" s="22"/>
      <c r="I38" s="48"/>
      <c r="J38" s="6"/>
    </row>
    <row r="39" spans="1:10">
      <c r="A39" s="2"/>
      <c r="B39" s="10"/>
      <c r="D39" s="5"/>
      <c r="E39" s="5"/>
      <c r="F39" s="19"/>
      <c r="G39" s="5"/>
      <c r="H39" s="22"/>
      <c r="I39" s="48"/>
      <c r="J39" s="6"/>
    </row>
    <row r="40" spans="1:10">
      <c r="A40" s="2"/>
      <c r="B40" s="10"/>
      <c r="D40" s="5"/>
      <c r="E40" s="5"/>
      <c r="F40" s="19"/>
      <c r="G40" s="5"/>
      <c r="H40" s="22"/>
      <c r="I40" s="48"/>
      <c r="J40" s="6"/>
    </row>
    <row r="41" spans="1:10">
      <c r="A41" s="2"/>
      <c r="B41" s="10"/>
      <c r="D41" s="5"/>
      <c r="E41" s="5"/>
      <c r="F41" s="19"/>
      <c r="G41" s="5"/>
      <c r="H41" s="22"/>
      <c r="I41" s="48"/>
      <c r="J41" s="6"/>
    </row>
    <row r="42" spans="1:10">
      <c r="A42" s="2"/>
      <c r="B42" s="10"/>
      <c r="D42" s="5"/>
      <c r="E42" s="5"/>
      <c r="F42" s="19"/>
      <c r="G42" s="5"/>
      <c r="H42" s="22"/>
      <c r="I42" s="48"/>
      <c r="J42" s="6"/>
    </row>
    <row r="43" spans="1:10">
      <c r="A43" s="2"/>
      <c r="B43" s="10"/>
      <c r="D43" s="5"/>
      <c r="E43" s="5"/>
      <c r="F43" s="19"/>
      <c r="G43" s="5"/>
      <c r="H43" s="22"/>
      <c r="I43" s="48"/>
      <c r="J43" s="6"/>
    </row>
    <row r="44" spans="1:10">
      <c r="A44" s="2"/>
      <c r="B44" s="10"/>
      <c r="D44" s="5"/>
      <c r="E44" s="5"/>
      <c r="F44" s="19"/>
      <c r="G44" s="5"/>
      <c r="H44" s="22"/>
      <c r="I44" s="48"/>
      <c r="J44" s="6"/>
    </row>
    <row r="45" spans="1:10">
      <c r="A45" s="2"/>
      <c r="B45" s="10"/>
      <c r="D45" s="5"/>
      <c r="E45" s="5"/>
      <c r="F45" s="19"/>
      <c r="G45" s="5"/>
      <c r="H45" s="22"/>
      <c r="I45" s="48"/>
      <c r="J45" s="6"/>
    </row>
    <row r="46" spans="1:10">
      <c r="A46" s="2"/>
      <c r="B46" s="10"/>
      <c r="D46" s="5"/>
      <c r="E46" s="5"/>
      <c r="F46" s="19"/>
      <c r="G46" s="5"/>
      <c r="H46" s="22"/>
      <c r="I46" s="48"/>
      <c r="J46" s="6"/>
    </row>
    <row r="47" spans="1:10">
      <c r="A47" s="2"/>
      <c r="B47" s="10"/>
      <c r="D47" s="5"/>
      <c r="E47" s="5"/>
      <c r="F47" s="19"/>
      <c r="G47" s="5"/>
      <c r="H47" s="22"/>
      <c r="I47" s="48"/>
      <c r="J47" s="6"/>
    </row>
    <row r="48" spans="1:10">
      <c r="A48" s="2"/>
      <c r="B48" s="10"/>
      <c r="D48" s="5"/>
      <c r="E48" s="5"/>
      <c r="F48" s="19"/>
      <c r="G48" s="5"/>
      <c r="H48" s="22"/>
      <c r="I48" s="48"/>
      <c r="J48" s="6"/>
    </row>
    <row r="49" spans="1:10">
      <c r="A49" s="2"/>
      <c r="B49" s="10"/>
      <c r="D49" s="5"/>
      <c r="E49" s="5"/>
      <c r="F49" s="19"/>
      <c r="G49" s="5"/>
      <c r="H49" s="22"/>
      <c r="I49" s="48"/>
      <c r="J49" s="6"/>
    </row>
    <row r="50" spans="1:10">
      <c r="A50" s="2"/>
      <c r="B50" s="10"/>
      <c r="D50" s="5"/>
      <c r="E50" s="5"/>
      <c r="F50" s="19"/>
      <c r="G50" s="5"/>
      <c r="H50" s="22"/>
      <c r="I50" s="48"/>
      <c r="J50" s="6"/>
    </row>
    <row r="51" spans="1:10">
      <c r="A51" s="2"/>
      <c r="B51" s="10"/>
      <c r="D51" s="5"/>
      <c r="E51" s="5"/>
      <c r="F51" s="19"/>
      <c r="G51" s="5"/>
      <c r="H51" s="22"/>
      <c r="I51" s="48"/>
      <c r="J51" s="6"/>
    </row>
    <row r="52" spans="1:10">
      <c r="A52" s="2"/>
      <c r="B52" s="10"/>
      <c r="D52" s="5"/>
      <c r="E52" s="5"/>
      <c r="F52" s="19"/>
      <c r="G52" s="5"/>
      <c r="H52" s="22"/>
      <c r="I52" s="48"/>
      <c r="J52" s="6"/>
    </row>
    <row r="53" spans="1:10">
      <c r="A53" s="2"/>
      <c r="B53" s="10"/>
      <c r="D53" s="5"/>
      <c r="E53" s="5"/>
      <c r="F53" s="19"/>
      <c r="G53" s="5"/>
      <c r="H53" s="22"/>
      <c r="I53" s="48"/>
      <c r="J53" s="6"/>
    </row>
    <row r="54" spans="1:10">
      <c r="A54" s="2"/>
      <c r="B54" s="10"/>
      <c r="C54" s="2"/>
      <c r="D54" s="8"/>
      <c r="E54" s="8"/>
      <c r="F54" s="9"/>
      <c r="G54" s="8"/>
      <c r="H54" s="22"/>
      <c r="I54" s="48"/>
      <c r="J54" s="6"/>
    </row>
    <row r="55" spans="1:10" ht="13.5" thickBot="1">
      <c r="A55" s="2"/>
      <c r="B55" s="11" t="s">
        <v>9</v>
      </c>
      <c r="C55" s="2"/>
      <c r="D55" s="8"/>
      <c r="E55" s="8"/>
      <c r="F55" s="12"/>
      <c r="G55" s="8"/>
      <c r="H55" s="8"/>
      <c r="I55" s="8"/>
      <c r="J55" s="6"/>
    </row>
    <row r="56" spans="1:10" ht="12.75" customHeight="1">
      <c r="A56" s="13"/>
      <c r="B56" s="110" t="s">
        <v>108</v>
      </c>
      <c r="C56" s="110"/>
      <c r="D56" s="110"/>
      <c r="E56" s="110"/>
      <c r="F56" s="110"/>
      <c r="G56" s="110"/>
      <c r="H56" s="110"/>
      <c r="I56" s="110"/>
      <c r="J56" s="111"/>
    </row>
    <row r="57" spans="1:10" ht="15.75" customHeight="1">
      <c r="A57" s="14"/>
      <c r="B57" s="112"/>
      <c r="C57" s="112"/>
      <c r="D57" s="112"/>
      <c r="E57" s="112"/>
      <c r="F57" s="112"/>
      <c r="G57" s="112"/>
      <c r="H57" s="112"/>
      <c r="I57" s="112"/>
      <c r="J57" s="113"/>
    </row>
    <row r="58" spans="1:10" ht="15.75" customHeight="1">
      <c r="A58" s="14"/>
      <c r="B58" s="112"/>
      <c r="C58" s="112"/>
      <c r="D58" s="112"/>
      <c r="E58" s="112"/>
      <c r="F58" s="112"/>
      <c r="G58" s="112"/>
      <c r="H58" s="112"/>
      <c r="I58" s="112"/>
      <c r="J58" s="113"/>
    </row>
    <row r="59" spans="1:10" ht="15.75" customHeight="1">
      <c r="A59" s="14"/>
      <c r="B59" s="112"/>
      <c r="C59" s="112"/>
      <c r="D59" s="112"/>
      <c r="E59" s="112"/>
      <c r="F59" s="112"/>
      <c r="G59" s="112"/>
      <c r="H59" s="112"/>
      <c r="I59" s="112"/>
      <c r="J59" s="113"/>
    </row>
    <row r="60" spans="1:10" ht="16.5" customHeight="1">
      <c r="A60" s="14"/>
      <c r="B60" s="112"/>
      <c r="C60" s="112"/>
      <c r="D60" s="112"/>
      <c r="E60" s="112"/>
      <c r="F60" s="112"/>
      <c r="G60" s="112"/>
      <c r="H60" s="112"/>
      <c r="I60" s="112"/>
      <c r="J60" s="113"/>
    </row>
    <row r="61" spans="1:10" ht="15.75" customHeight="1" thickBot="1">
      <c r="A61" s="17"/>
      <c r="B61" s="114"/>
      <c r="C61" s="114"/>
      <c r="D61" s="114"/>
      <c r="E61" s="114"/>
      <c r="F61" s="114"/>
      <c r="G61" s="114"/>
      <c r="H61" s="114"/>
      <c r="I61" s="114"/>
      <c r="J61" s="115"/>
    </row>
    <row r="62" spans="1:10">
      <c r="A62" s="2"/>
      <c r="B62" s="15"/>
      <c r="C62" s="2"/>
      <c r="D62" s="8"/>
      <c r="E62" s="8"/>
      <c r="F62" s="8"/>
      <c r="G62" s="8"/>
      <c r="H62" s="8"/>
      <c r="I62" s="8"/>
      <c r="J62" s="99"/>
    </row>
    <row r="63" spans="1:10">
      <c r="A63" s="2"/>
      <c r="B63" s="15"/>
      <c r="C63" s="2"/>
      <c r="D63" s="8"/>
      <c r="E63" s="8"/>
      <c r="F63" s="8"/>
      <c r="G63" s="8"/>
      <c r="H63" s="8"/>
      <c r="I63" s="8"/>
      <c r="J63" s="99"/>
    </row>
    <row r="64" spans="1:10">
      <c r="A64" s="2"/>
      <c r="B64" s="2"/>
      <c r="C64" s="2"/>
      <c r="D64" s="8"/>
      <c r="E64" s="8"/>
      <c r="F64" s="8"/>
      <c r="G64" s="8"/>
      <c r="H64" s="8"/>
      <c r="I64" s="8"/>
      <c r="J64" s="8"/>
    </row>
    <row r="65" spans="1:10">
      <c r="A65" s="2"/>
      <c r="B65" s="2"/>
      <c r="C65" s="2"/>
      <c r="D65" s="2"/>
      <c r="E65" s="2"/>
      <c r="F65" s="2"/>
      <c r="G65" s="2"/>
      <c r="H65" s="2"/>
      <c r="I65" s="2"/>
      <c r="J65" s="2"/>
    </row>
    <row r="66" spans="1:10">
      <c r="A66" s="2"/>
      <c r="B66" s="2"/>
      <c r="C66" s="2"/>
      <c r="D66" s="2"/>
      <c r="E66" s="2"/>
      <c r="F66" s="2"/>
      <c r="G66" s="2"/>
      <c r="H66" s="2"/>
      <c r="I66" s="2"/>
      <c r="J66" s="2"/>
    </row>
    <row r="68" spans="1:10">
      <c r="C68" s="102"/>
    </row>
    <row r="69" spans="1:10">
      <c r="C69" s="102" t="s">
        <v>105</v>
      </c>
    </row>
  </sheetData>
  <mergeCells count="1">
    <mergeCell ref="B56:J61"/>
  </mergeCells>
  <conditionalFormatting sqref="J2">
    <cfRule type="cellIs" dxfId="3" priority="1" stopIfTrue="1" operator="equal">
      <formula>"x.x"</formula>
    </cfRule>
  </conditionalFormatting>
  <conditionalFormatting sqref="B9">
    <cfRule type="cellIs" dxfId="2" priority="2" stopIfTrue="1" operator="equal">
      <formula>"Adjustment to Income/Expense/Rate Base:"</formula>
    </cfRule>
  </conditionalFormatting>
  <conditionalFormatting sqref="I7">
    <cfRule type="cellIs" dxfId="1" priority="3" stopIfTrue="1" operator="equal">
      <formula>"Update"</formula>
    </cfRule>
  </conditionalFormatting>
  <dataValidations count="8">
    <dataValidation type="list" errorStyle="warning" allowBlank="1" showInputMessage="1" showErrorMessage="1" errorTitle="FERC ACCOUNT" error="This FERC Account is not included in the drop-down list. Is this the account you want to use?" sqref="D17 D21" xr:uid="{2AAB2D1C-C8CB-4CF2-83D9-FB70E3281C8F}">
      <formula1>$D$60:$D$64</formula1>
    </dataValidation>
    <dataValidation type="list" errorStyle="warning" allowBlank="1" showInputMessage="1" showErrorMessage="1" errorTitle="Factor" error="This factor is not included in the drop-down list. Is this the factor you want to use?" sqref="G17 G21" xr:uid="{45CDBB3B-C33F-4CDA-A659-01CE75ABF5DE}">
      <formula1>$G$60:$G$64</formula1>
    </dataValidation>
    <dataValidation type="list" errorStyle="warning" allowBlank="1" showInputMessage="1" showErrorMessage="1" errorTitle="Factor" error="This factor is not included in the drop-down list. Is this the factor you want to use?" sqref="G10:G16 G22:G53 G18:G20" xr:uid="{149EBC55-45BD-4548-A472-801B03338A4B}">
      <formula1>$G$55:$G$64</formula1>
    </dataValidation>
    <dataValidation type="list" errorStyle="warning" allowBlank="1" showInputMessage="1" showErrorMessage="1" errorTitle="FERC ACCOUNT" error="This FERC Account is not included in the drop-down list. Is this the account you want to use?" sqref="D10:D16 D22:D53 D18:D20" xr:uid="{5BF669EE-91F2-420C-89B0-BEB5340AA805}">
      <formula1>$D$55:$D$64</formula1>
    </dataValidation>
    <dataValidation type="list" errorStyle="warning" allowBlank="1" showInputMessage="1" showErrorMessage="1" errorTitle="FERC ACCOUNT" error="This FERC Account is not included in the drop-down list. Is this the account you want to use?" sqref="D54" xr:uid="{9C2AF53B-1B10-4227-BFDC-C38B99E0576D}">
      <formula1>$D$63:$D$64</formula1>
    </dataValidation>
    <dataValidation type="list" errorStyle="warning" allowBlank="1" showInputMessage="1" showErrorMessage="1" errorTitle="Factor" error="This factor is not included in the drop-down list. Is this the factor you want to use?" sqref="G54" xr:uid="{632B1A75-F3C1-4C75-95AE-FC58D923C2C8}">
      <formula1>$G$63:$G$64</formula1>
    </dataValidation>
    <dataValidation type="list" allowBlank="1" showInputMessage="1" showErrorMessage="1" errorTitle="Oops!" error="You must enter a state, or, if the adjustment is system, enter all states." sqref="I7" xr:uid="{F64734AF-398F-4362-BCA6-0EBA19CB1181}">
      <formula1>#REF!</formula1>
    </dataValidation>
    <dataValidation type="list" allowBlank="1" showInputMessage="1" showErrorMessage="1" errorTitle="Adjustment Type" error="There are only three types of adjustments:_x000a_Type 1 - ordered, reversal of prior period, correcting or normalizing adjustments._x000a_Type 2 - annualizing or change during the test period._x000a_Type 3 - adjustments beyond the test period." sqref="E13 E17 E21 E25 E29 E54" xr:uid="{EC31506D-F416-4D37-A8B5-11856706FFA5}">
      <formula1>"1, 2, 3"</formula1>
    </dataValidation>
  </dataValidations>
  <pageMargins left="0.7" right="0.7" top="0.75" bottom="0.75" header="0.3" footer="0.3"/>
  <pageSetup scale="8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G68"/>
  <sheetViews>
    <sheetView view="pageBreakPreview" zoomScale="80" zoomScaleNormal="100" zoomScaleSheetLayoutView="80" workbookViewId="0">
      <selection activeCell="C34" sqref="C34"/>
    </sheetView>
  </sheetViews>
  <sheetFormatPr defaultColWidth="9" defaultRowHeight="12.75"/>
  <cols>
    <col min="1" max="1" width="41.125" style="44" customWidth="1"/>
    <col min="2" max="2" width="14.25" style="44" bestFit="1" customWidth="1"/>
    <col min="3" max="3" width="19.75" style="44" customWidth="1"/>
    <col min="4" max="4" width="19.625" style="44" customWidth="1"/>
    <col min="5" max="5" width="18.875" style="44" bestFit="1" customWidth="1"/>
    <col min="6" max="6" width="17.25" style="44" customWidth="1"/>
    <col min="7" max="7" width="5.75" style="44" bestFit="1" customWidth="1"/>
    <col min="8" max="16384" width="9" style="44"/>
  </cols>
  <sheetData>
    <row r="1" spans="1:7">
      <c r="A1" s="26" t="s">
        <v>90</v>
      </c>
      <c r="E1" s="50"/>
      <c r="F1" s="103" t="s">
        <v>106</v>
      </c>
      <c r="G1" s="45" t="s">
        <v>107</v>
      </c>
    </row>
    <row r="2" spans="1:7">
      <c r="A2" s="26" t="s">
        <v>100</v>
      </c>
    </row>
    <row r="3" spans="1:7">
      <c r="A3" s="26" t="str">
        <f>'15.4'!B4</f>
        <v>PowerTax ADIT Balance Adjustment - Year 2</v>
      </c>
    </row>
    <row r="4" spans="1:7">
      <c r="A4" s="26"/>
    </row>
    <row r="5" spans="1:7">
      <c r="A5" s="26"/>
    </row>
    <row r="6" spans="1:7">
      <c r="A6" s="26"/>
    </row>
    <row r="7" spans="1:7">
      <c r="C7" s="88" t="s">
        <v>92</v>
      </c>
      <c r="D7" s="90" t="s">
        <v>88</v>
      </c>
      <c r="E7" s="88" t="s">
        <v>96</v>
      </c>
    </row>
    <row r="8" spans="1:7">
      <c r="A8" s="27" t="s">
        <v>37</v>
      </c>
      <c r="B8" s="28"/>
      <c r="C8" s="27" t="s">
        <v>34</v>
      </c>
      <c r="D8" s="29"/>
      <c r="E8" s="30"/>
      <c r="F8" s="49" t="s">
        <v>38</v>
      </c>
      <c r="G8" s="42" t="s">
        <v>53</v>
      </c>
    </row>
    <row r="9" spans="1:7">
      <c r="A9" s="31" t="s">
        <v>62</v>
      </c>
      <c r="B9" s="32" t="s">
        <v>39</v>
      </c>
      <c r="C9" s="33" t="s">
        <v>73</v>
      </c>
      <c r="D9" s="33" t="s">
        <v>40</v>
      </c>
      <c r="E9" s="33" t="s">
        <v>41</v>
      </c>
      <c r="F9" s="34" t="s">
        <v>89</v>
      </c>
    </row>
    <row r="10" spans="1:7">
      <c r="A10" s="37" t="s">
        <v>74</v>
      </c>
      <c r="B10" s="35" t="s">
        <v>45</v>
      </c>
      <c r="C10" s="36">
        <v>-69443709</v>
      </c>
      <c r="D10" s="96">
        <f>E10-C10</f>
        <v>-2048548</v>
      </c>
      <c r="E10" s="36">
        <v>-71492257</v>
      </c>
      <c r="F10" s="24" t="s">
        <v>20</v>
      </c>
    </row>
    <row r="11" spans="1:7">
      <c r="A11" s="37" t="s">
        <v>75</v>
      </c>
      <c r="B11" s="35" t="s">
        <v>45</v>
      </c>
      <c r="C11" s="36">
        <v>-186669966</v>
      </c>
      <c r="D11" s="96">
        <f t="shared" ref="D11:D19" si="0">E11-C11</f>
        <v>-12332482</v>
      </c>
      <c r="E11" s="36">
        <v>-199002448</v>
      </c>
      <c r="F11" s="24" t="s">
        <v>111</v>
      </c>
    </row>
    <row r="12" spans="1:7">
      <c r="A12" s="37" t="s">
        <v>76</v>
      </c>
      <c r="B12" s="35" t="s">
        <v>45</v>
      </c>
      <c r="C12" s="36">
        <v>-788228399</v>
      </c>
      <c r="D12" s="96">
        <f t="shared" si="0"/>
        <v>-30915005</v>
      </c>
      <c r="E12" s="36">
        <v>-819143404</v>
      </c>
      <c r="F12" s="24" t="s">
        <v>21</v>
      </c>
    </row>
    <row r="13" spans="1:7">
      <c r="A13" s="37" t="s">
        <v>77</v>
      </c>
      <c r="B13" s="35" t="s">
        <v>45</v>
      </c>
      <c r="C13" s="36">
        <v>-11137155</v>
      </c>
      <c r="D13" s="96">
        <f t="shared" si="0"/>
        <v>3193974</v>
      </c>
      <c r="E13" s="36">
        <v>-7943181</v>
      </c>
      <c r="F13" s="25" t="s">
        <v>18</v>
      </c>
    </row>
    <row r="14" spans="1:7">
      <c r="A14" s="37" t="s">
        <v>78</v>
      </c>
      <c r="B14" s="35" t="s">
        <v>45</v>
      </c>
      <c r="C14" s="36">
        <v>-1446232774</v>
      </c>
      <c r="D14" s="96">
        <f t="shared" si="0"/>
        <v>-55911187</v>
      </c>
      <c r="E14" s="36">
        <v>-1502143961</v>
      </c>
      <c r="F14" s="24" t="s">
        <v>23</v>
      </c>
    </row>
    <row r="15" spans="1:7">
      <c r="A15" s="37" t="s">
        <v>79</v>
      </c>
      <c r="B15" s="35" t="s">
        <v>45</v>
      </c>
      <c r="C15" s="36">
        <v>-236637662</v>
      </c>
      <c r="D15" s="96">
        <f t="shared" si="0"/>
        <v>-24510338</v>
      </c>
      <c r="E15" s="36">
        <v>-261148000</v>
      </c>
      <c r="F15" s="24" t="s">
        <v>22</v>
      </c>
    </row>
    <row r="16" spans="1:7">
      <c r="A16" s="37" t="s">
        <v>80</v>
      </c>
      <c r="B16" s="35" t="s">
        <v>45</v>
      </c>
      <c r="C16" s="36">
        <v>-463351266</v>
      </c>
      <c r="D16" s="96">
        <f t="shared" si="0"/>
        <v>-28333438</v>
      </c>
      <c r="E16" s="36">
        <v>-491684704</v>
      </c>
      <c r="F16" s="24" t="s">
        <v>110</v>
      </c>
    </row>
    <row r="17" spans="1:7">
      <c r="A17" s="37" t="s">
        <v>81</v>
      </c>
      <c r="B17" s="35" t="s">
        <v>45</v>
      </c>
      <c r="C17" s="36">
        <v>0</v>
      </c>
      <c r="D17" s="96">
        <f t="shared" ref="D17:D18" si="1">E17-C17</f>
        <v>0</v>
      </c>
      <c r="E17" s="36">
        <v>0</v>
      </c>
      <c r="F17" s="24" t="s">
        <v>17</v>
      </c>
    </row>
    <row r="18" spans="1:7">
      <c r="A18" s="37" t="s">
        <v>82</v>
      </c>
      <c r="B18" s="35" t="s">
        <v>45</v>
      </c>
      <c r="C18" s="36">
        <v>0</v>
      </c>
      <c r="D18" s="96">
        <f t="shared" si="1"/>
        <v>0</v>
      </c>
      <c r="E18" s="36">
        <v>0</v>
      </c>
      <c r="F18" s="24" t="s">
        <v>10</v>
      </c>
    </row>
    <row r="19" spans="1:7">
      <c r="A19" s="37" t="s">
        <v>36</v>
      </c>
      <c r="B19" s="35" t="s">
        <v>45</v>
      </c>
      <c r="C19" s="36">
        <v>0</v>
      </c>
      <c r="D19" s="96">
        <f t="shared" si="0"/>
        <v>0</v>
      </c>
      <c r="E19" s="36">
        <v>0</v>
      </c>
      <c r="F19" s="24" t="s">
        <v>17</v>
      </c>
    </row>
    <row r="20" spans="1:7">
      <c r="A20" s="38"/>
      <c r="B20" s="39"/>
      <c r="C20" s="98">
        <f>SUBTOTAL(9,C10:C19)</f>
        <v>-3201700931</v>
      </c>
      <c r="D20" s="40">
        <f>SUBTOTAL(9,D10:D19)</f>
        <v>-150857024</v>
      </c>
      <c r="E20" s="98">
        <f>SUBTOTAL(9,E10:E19)</f>
        <v>-3352557955</v>
      </c>
      <c r="F20" s="42"/>
    </row>
    <row r="21" spans="1:7">
      <c r="A21" s="41"/>
      <c r="B21" s="41"/>
      <c r="C21" s="41"/>
      <c r="D21" s="51" t="s">
        <v>95</v>
      </c>
      <c r="E21" s="84" t="s">
        <v>105</v>
      </c>
      <c r="F21" s="52"/>
    </row>
    <row r="22" spans="1:7">
      <c r="A22" s="41"/>
      <c r="B22" s="41"/>
      <c r="C22" s="41"/>
      <c r="D22" s="51"/>
      <c r="E22" s="84"/>
      <c r="F22" s="52"/>
    </row>
    <row r="23" spans="1:7">
      <c r="A23" s="41"/>
      <c r="B23" s="41"/>
      <c r="C23" s="41"/>
      <c r="D23" s="51"/>
      <c r="E23" s="84"/>
      <c r="F23" s="52"/>
    </row>
    <row r="24" spans="1:7">
      <c r="A24" s="41"/>
      <c r="B24" s="41"/>
      <c r="C24" s="41"/>
      <c r="D24" s="51"/>
      <c r="E24" s="84"/>
      <c r="F24" s="52"/>
    </row>
    <row r="25" spans="1:7">
      <c r="C25" s="88" t="s">
        <v>92</v>
      </c>
      <c r="D25" s="88" t="s">
        <v>96</v>
      </c>
      <c r="E25" s="89"/>
    </row>
    <row r="26" spans="1:7">
      <c r="A26" s="27" t="s">
        <v>37</v>
      </c>
      <c r="B26" s="28"/>
      <c r="C26" s="27" t="s">
        <v>34</v>
      </c>
      <c r="D26" s="29"/>
      <c r="E26" s="116" t="s">
        <v>88</v>
      </c>
      <c r="F26" s="49" t="s">
        <v>38</v>
      </c>
    </row>
    <row r="27" spans="1:7">
      <c r="A27" s="31" t="s">
        <v>63</v>
      </c>
      <c r="B27" s="32" t="s">
        <v>39</v>
      </c>
      <c r="C27" s="33" t="str">
        <f>C9</f>
        <v>Base Period*</v>
      </c>
      <c r="D27" s="33" t="s">
        <v>41</v>
      </c>
      <c r="E27" s="33" t="s">
        <v>40</v>
      </c>
      <c r="F27" s="33" t="str">
        <f>F9</f>
        <v>WIJAM</v>
      </c>
    </row>
    <row r="28" spans="1:7">
      <c r="A28" s="65"/>
      <c r="B28" s="58"/>
      <c r="C28" s="56" t="s">
        <v>70</v>
      </c>
      <c r="D28" s="56" t="s">
        <v>71</v>
      </c>
      <c r="E28" s="56"/>
      <c r="F28" s="66"/>
    </row>
    <row r="29" spans="1:7">
      <c r="A29" s="67" t="s">
        <v>64</v>
      </c>
      <c r="B29" s="59"/>
      <c r="C29" s="3"/>
      <c r="D29" s="53"/>
      <c r="E29" s="3"/>
      <c r="F29" s="62"/>
    </row>
    <row r="30" spans="1:7">
      <c r="A30" s="68" t="s">
        <v>42</v>
      </c>
      <c r="B30" s="21" t="s">
        <v>55</v>
      </c>
      <c r="C30" s="54">
        <v>1059882092</v>
      </c>
      <c r="D30" s="53">
        <v>1183739240</v>
      </c>
      <c r="E30" s="95">
        <f>+D30-C30</f>
        <v>123857148</v>
      </c>
      <c r="F30" s="66" t="s">
        <v>19</v>
      </c>
      <c r="G30" s="52">
        <v>15.4</v>
      </c>
    </row>
    <row r="31" spans="1:7">
      <c r="A31" s="65" t="s">
        <v>54</v>
      </c>
      <c r="B31" s="85">
        <v>105.1</v>
      </c>
      <c r="C31" s="54">
        <v>79052.999982194218</v>
      </c>
      <c r="D31" s="53">
        <v>-406798.99979187845</v>
      </c>
      <c r="E31" s="95">
        <f t="shared" ref="E31:E35" si="2">+D31-C31</f>
        <v>-485851.99977407267</v>
      </c>
      <c r="F31" s="69" t="s">
        <v>11</v>
      </c>
      <c r="G31" s="52">
        <v>15.4</v>
      </c>
    </row>
    <row r="32" spans="1:7">
      <c r="A32" s="65" t="s">
        <v>15</v>
      </c>
      <c r="B32" s="85">
        <v>105.13</v>
      </c>
      <c r="C32" s="54">
        <v>85818361</v>
      </c>
      <c r="D32" s="53">
        <v>69610725</v>
      </c>
      <c r="E32" s="95">
        <f t="shared" si="2"/>
        <v>-16207636</v>
      </c>
      <c r="F32" s="69" t="s">
        <v>15</v>
      </c>
      <c r="G32" s="52">
        <v>15.4</v>
      </c>
    </row>
    <row r="33" spans="1:7">
      <c r="A33" s="65" t="s">
        <v>59</v>
      </c>
      <c r="B33" s="21" t="s">
        <v>60</v>
      </c>
      <c r="C33" s="54">
        <v>175440859</v>
      </c>
      <c r="D33" s="53">
        <v>213260508</v>
      </c>
      <c r="E33" s="95">
        <f t="shared" si="2"/>
        <v>37819649</v>
      </c>
      <c r="F33" s="69" t="s">
        <v>13</v>
      </c>
      <c r="G33" s="52">
        <v>15.4</v>
      </c>
    </row>
    <row r="34" spans="1:7">
      <c r="A34" s="65" t="s">
        <v>87</v>
      </c>
      <c r="B34" s="85">
        <v>105.14</v>
      </c>
      <c r="C34" s="54">
        <v>0</v>
      </c>
      <c r="D34" s="53">
        <v>0</v>
      </c>
      <c r="E34" s="95">
        <f t="shared" ref="E34" si="3">+D34-C34</f>
        <v>0</v>
      </c>
      <c r="F34" s="69" t="s">
        <v>14</v>
      </c>
      <c r="G34" s="52">
        <v>15.4</v>
      </c>
    </row>
    <row r="35" spans="1:7">
      <c r="A35" s="65" t="s">
        <v>44</v>
      </c>
      <c r="B35" s="21">
        <v>105.146</v>
      </c>
      <c r="C35" s="54">
        <v>0</v>
      </c>
      <c r="D35" s="53">
        <v>0</v>
      </c>
      <c r="E35" s="95">
        <f t="shared" si="2"/>
        <v>0</v>
      </c>
      <c r="F35" s="69" t="s">
        <v>10</v>
      </c>
      <c r="G35" s="52">
        <v>15.4</v>
      </c>
    </row>
    <row r="36" spans="1:7" ht="13.5" thickBot="1">
      <c r="A36" s="80" t="s">
        <v>83</v>
      </c>
      <c r="B36" s="81"/>
      <c r="C36" s="76">
        <f>SUM(C30:C35)</f>
        <v>1321220364.9999824</v>
      </c>
      <c r="D36" s="76">
        <f t="shared" ref="D36" si="4">SUM(D30:D35)</f>
        <v>1466203674.0002081</v>
      </c>
      <c r="E36" s="92">
        <f>SUM(E30:E35)</f>
        <v>144983309.00022593</v>
      </c>
      <c r="F36" s="69"/>
      <c r="G36" s="52">
        <v>15.4</v>
      </c>
    </row>
    <row r="37" spans="1:7" ht="13.5" thickTop="1">
      <c r="A37" s="65"/>
      <c r="B37" s="21"/>
      <c r="C37" s="54"/>
      <c r="D37" s="53"/>
      <c r="E37" s="3"/>
      <c r="F37" s="62"/>
    </row>
    <row r="38" spans="1:7">
      <c r="A38" s="65"/>
      <c r="B38" s="21"/>
      <c r="C38" s="54"/>
      <c r="D38" s="53"/>
      <c r="E38" s="3"/>
      <c r="F38" s="62"/>
    </row>
    <row r="39" spans="1:7">
      <c r="A39" s="67" t="s">
        <v>65</v>
      </c>
      <c r="B39" s="21"/>
      <c r="C39" s="88" t="s">
        <v>92</v>
      </c>
      <c r="D39" s="88" t="s">
        <v>96</v>
      </c>
      <c r="E39" s="89" t="s">
        <v>88</v>
      </c>
      <c r="F39" s="62"/>
    </row>
    <row r="40" spans="1:7">
      <c r="A40" s="65" t="s">
        <v>35</v>
      </c>
      <c r="B40" s="21">
        <v>105.122</v>
      </c>
      <c r="C40" s="54">
        <v>159964479.60000002</v>
      </c>
      <c r="D40" s="53">
        <v>162392590.80000001</v>
      </c>
      <c r="E40" s="95">
        <f>+D40-C40</f>
        <v>2428111.1999999881</v>
      </c>
      <c r="F40" s="69" t="s">
        <v>10</v>
      </c>
      <c r="G40" s="52">
        <v>15.4</v>
      </c>
    </row>
    <row r="41" spans="1:7">
      <c r="A41" s="68" t="s">
        <v>43</v>
      </c>
      <c r="B41" s="21">
        <v>105.125</v>
      </c>
      <c r="C41" s="54">
        <v>1378571251</v>
      </c>
      <c r="D41" s="54">
        <v>1692527648</v>
      </c>
      <c r="E41" s="95">
        <f t="shared" ref="E41:E46" si="5">+D41-C41</f>
        <v>313956397</v>
      </c>
      <c r="F41" s="69" t="s">
        <v>16</v>
      </c>
      <c r="G41" s="52">
        <v>15.4</v>
      </c>
    </row>
    <row r="42" spans="1:7">
      <c r="A42" s="68" t="s">
        <v>56</v>
      </c>
      <c r="B42" s="21">
        <v>105.137</v>
      </c>
      <c r="C42" s="54">
        <v>0</v>
      </c>
      <c r="D42" s="54">
        <v>0</v>
      </c>
      <c r="E42" s="95">
        <f t="shared" ref="E42" si="6">+D42-C42</f>
        <v>0</v>
      </c>
      <c r="F42" s="69" t="s">
        <v>11</v>
      </c>
      <c r="G42" s="52">
        <v>15.4</v>
      </c>
    </row>
    <row r="43" spans="1:7">
      <c r="A43" s="68" t="s">
        <v>46</v>
      </c>
      <c r="B43" s="21" t="s">
        <v>57</v>
      </c>
      <c r="C43" s="54">
        <v>105137705</v>
      </c>
      <c r="D43" s="54">
        <v>97870423</v>
      </c>
      <c r="E43" s="95">
        <f t="shared" si="5"/>
        <v>-7267282</v>
      </c>
      <c r="F43" s="69" t="s">
        <v>13</v>
      </c>
      <c r="G43" s="52">
        <v>15.4</v>
      </c>
    </row>
    <row r="44" spans="1:7">
      <c r="A44" s="68" t="s">
        <v>47</v>
      </c>
      <c r="B44" s="21" t="s">
        <v>58</v>
      </c>
      <c r="C44" s="54">
        <v>234068225</v>
      </c>
      <c r="D44" s="54">
        <v>209295727</v>
      </c>
      <c r="E44" s="95">
        <f t="shared" si="5"/>
        <v>-24772498</v>
      </c>
      <c r="F44" s="69" t="s">
        <v>13</v>
      </c>
      <c r="G44" s="52">
        <v>15.4</v>
      </c>
    </row>
    <row r="45" spans="1:7">
      <c r="A45" s="68" t="s">
        <v>72</v>
      </c>
      <c r="B45" s="21">
        <v>105.175</v>
      </c>
      <c r="C45" s="54">
        <v>44275934.880000003</v>
      </c>
      <c r="D45" s="53">
        <v>46229534.299999997</v>
      </c>
      <c r="E45" s="95">
        <f t="shared" ref="E45" si="7">+D45-C45</f>
        <v>1953599.4199999943</v>
      </c>
      <c r="F45" s="69" t="s">
        <v>12</v>
      </c>
      <c r="G45" s="52">
        <v>15.4</v>
      </c>
    </row>
    <row r="46" spans="1:7">
      <c r="A46" s="65" t="s">
        <v>61</v>
      </c>
      <c r="B46" s="21">
        <v>105.152</v>
      </c>
      <c r="C46" s="54">
        <v>1871951</v>
      </c>
      <c r="D46" s="53">
        <v>2740442</v>
      </c>
      <c r="E46" s="95">
        <f t="shared" si="5"/>
        <v>868491</v>
      </c>
      <c r="F46" s="69" t="s">
        <v>12</v>
      </c>
      <c r="G46" s="52">
        <v>15.4</v>
      </c>
    </row>
    <row r="47" spans="1:7">
      <c r="A47" s="65" t="s">
        <v>86</v>
      </c>
      <c r="B47" s="85">
        <v>105.47</v>
      </c>
      <c r="C47" s="54">
        <v>0</v>
      </c>
      <c r="D47" s="53">
        <v>0</v>
      </c>
      <c r="E47" s="95">
        <f t="shared" ref="E47" si="8">+D47-C47</f>
        <v>0</v>
      </c>
      <c r="F47" s="69" t="s">
        <v>12</v>
      </c>
      <c r="G47" s="52">
        <v>15.4</v>
      </c>
    </row>
    <row r="48" spans="1:7" ht="13.5" thickBot="1">
      <c r="A48" s="80" t="s">
        <v>84</v>
      </c>
      <c r="B48" s="81"/>
      <c r="C48" s="76">
        <f>SUM(C40:C47)</f>
        <v>1923889546.48</v>
      </c>
      <c r="D48" s="76">
        <f>SUM(D40:D47)</f>
        <v>2211056365.1000004</v>
      </c>
      <c r="E48" s="92">
        <f>SUM(E40:E47)</f>
        <v>287166818.62</v>
      </c>
      <c r="F48" s="62"/>
      <c r="G48" s="52">
        <v>15.4</v>
      </c>
    </row>
    <row r="49" spans="1:7" ht="13.5" thickTop="1">
      <c r="A49" s="75"/>
      <c r="B49" s="77"/>
      <c r="C49" s="71"/>
      <c r="D49" s="78"/>
      <c r="E49" s="78"/>
      <c r="F49" s="79"/>
    </row>
    <row r="50" spans="1:7">
      <c r="A50" s="3"/>
      <c r="B50" s="59"/>
      <c r="C50" s="54"/>
      <c r="D50" s="3"/>
      <c r="E50" s="3"/>
      <c r="F50" s="3"/>
    </row>
    <row r="51" spans="1:7">
      <c r="A51" s="3"/>
      <c r="B51" s="59"/>
      <c r="C51" s="54"/>
      <c r="D51" s="3"/>
      <c r="E51" s="3"/>
      <c r="F51" s="3"/>
    </row>
    <row r="52" spans="1:7">
      <c r="A52" s="3"/>
      <c r="B52" s="59"/>
      <c r="C52" s="54"/>
      <c r="D52" s="3"/>
      <c r="E52" s="3"/>
      <c r="F52" s="3"/>
    </row>
    <row r="53" spans="1:7">
      <c r="B53" s="60"/>
      <c r="C53" s="88" t="s">
        <v>92</v>
      </c>
      <c r="D53" s="88" t="s">
        <v>96</v>
      </c>
      <c r="E53" s="89" t="s">
        <v>88</v>
      </c>
    </row>
    <row r="54" spans="1:7">
      <c r="A54" s="27" t="s">
        <v>37</v>
      </c>
      <c r="B54" s="28"/>
      <c r="C54" s="27" t="s">
        <v>34</v>
      </c>
      <c r="D54" s="29"/>
      <c r="E54" s="30"/>
      <c r="F54" s="49" t="s">
        <v>38</v>
      </c>
    </row>
    <row r="55" spans="1:7">
      <c r="A55" s="31" t="s">
        <v>66</v>
      </c>
      <c r="B55" s="32" t="s">
        <v>39</v>
      </c>
      <c r="C55" s="33" t="str">
        <f>C27</f>
        <v>Base Period*</v>
      </c>
      <c r="D55" s="33" t="s">
        <v>41</v>
      </c>
      <c r="E55" s="33" t="s">
        <v>40</v>
      </c>
      <c r="F55" s="33" t="str">
        <f>F27</f>
        <v>WIJAM</v>
      </c>
    </row>
    <row r="56" spans="1:7">
      <c r="A56" s="82"/>
      <c r="B56" s="55"/>
      <c r="C56" s="56" t="s">
        <v>70</v>
      </c>
      <c r="D56" s="56" t="s">
        <v>71</v>
      </c>
      <c r="E56" s="56"/>
      <c r="F56" s="64"/>
    </row>
    <row r="57" spans="1:7">
      <c r="A57" s="63" t="s">
        <v>69</v>
      </c>
      <c r="B57" s="55"/>
      <c r="C57" s="56"/>
      <c r="D57" s="56"/>
      <c r="E57" s="56"/>
      <c r="F57" s="64"/>
    </row>
    <row r="58" spans="1:7">
      <c r="A58" s="65" t="s">
        <v>28</v>
      </c>
      <c r="B58" s="57">
        <v>105.11499999999999</v>
      </c>
      <c r="C58" s="61">
        <v>-834637.15</v>
      </c>
      <c r="D58" s="61">
        <v>-681333.19</v>
      </c>
      <c r="E58" s="87">
        <f>+D58-C58</f>
        <v>153303.96000000008</v>
      </c>
      <c r="F58" s="66" t="s">
        <v>20</v>
      </c>
      <c r="G58" s="20"/>
    </row>
    <row r="59" spans="1:7">
      <c r="A59" s="65" t="s">
        <v>31</v>
      </c>
      <c r="B59" s="57">
        <v>105.11499999999999</v>
      </c>
      <c r="C59" s="61">
        <v>-2699557.92</v>
      </c>
      <c r="D59" s="61">
        <v>-2181801.65</v>
      </c>
      <c r="E59" s="87">
        <f t="shared" ref="E59:E66" si="9">+D59-C59</f>
        <v>517756.27</v>
      </c>
      <c r="F59" s="66" t="s">
        <v>111</v>
      </c>
      <c r="G59" s="20"/>
    </row>
    <row r="60" spans="1:7">
      <c r="A60" s="68" t="s">
        <v>26</v>
      </c>
      <c r="B60" s="57">
        <v>105.11499999999999</v>
      </c>
      <c r="C60" s="54">
        <v>-12655085.689999999</v>
      </c>
      <c r="D60" s="61">
        <v>-10628093.93</v>
      </c>
      <c r="E60" s="87">
        <f t="shared" si="9"/>
        <v>2026991.7599999998</v>
      </c>
      <c r="F60" s="69" t="s">
        <v>21</v>
      </c>
      <c r="G60" s="20"/>
    </row>
    <row r="61" spans="1:7">
      <c r="A61" s="68" t="s">
        <v>27</v>
      </c>
      <c r="B61" s="57">
        <v>105.11499999999999</v>
      </c>
      <c r="C61" s="54">
        <v>-3651852.9299999997</v>
      </c>
      <c r="D61" s="61">
        <v>-2999069.17</v>
      </c>
      <c r="E61" s="97">
        <f t="shared" si="9"/>
        <v>652783.75999999978</v>
      </c>
      <c r="F61" s="66" t="s">
        <v>22</v>
      </c>
      <c r="G61" s="52">
        <v>15.4</v>
      </c>
    </row>
    <row r="62" spans="1:7">
      <c r="A62" s="65" t="s">
        <v>67</v>
      </c>
      <c r="B62" s="57">
        <v>105.11499999999999</v>
      </c>
      <c r="C62" s="54">
        <v>-5436690.8600000003</v>
      </c>
      <c r="D62" s="61">
        <v>-4503854.91</v>
      </c>
      <c r="E62" s="87">
        <f t="shared" si="9"/>
        <v>932835.95000000019</v>
      </c>
      <c r="F62" s="69" t="s">
        <v>110</v>
      </c>
      <c r="G62" s="20"/>
    </row>
    <row r="63" spans="1:7">
      <c r="A63" s="65" t="s">
        <v>68</v>
      </c>
      <c r="B63" s="57">
        <v>105.11499999999999</v>
      </c>
      <c r="C63" s="54">
        <v>-1430170.36</v>
      </c>
      <c r="D63" s="61">
        <v>-1317299.31</v>
      </c>
      <c r="E63" s="87">
        <f t="shared" si="9"/>
        <v>112871.05000000005</v>
      </c>
      <c r="F63" s="69" t="s">
        <v>110</v>
      </c>
      <c r="G63" s="20"/>
    </row>
    <row r="64" spans="1:7">
      <c r="A64" s="65" t="s">
        <v>29</v>
      </c>
      <c r="B64" s="57">
        <v>105.11499999999999</v>
      </c>
      <c r="C64" s="54">
        <v>-17677057.460000001</v>
      </c>
      <c r="D64" s="61">
        <v>-13527232.43</v>
      </c>
      <c r="E64" s="87">
        <f t="shared" si="9"/>
        <v>4149825.0300000012</v>
      </c>
      <c r="F64" s="69" t="s">
        <v>23</v>
      </c>
      <c r="G64" s="20"/>
    </row>
    <row r="65" spans="1:7">
      <c r="A65" s="65" t="s">
        <v>49</v>
      </c>
      <c r="B65" s="57">
        <v>105.11499999999999</v>
      </c>
      <c r="C65" s="54">
        <v>-209586.44</v>
      </c>
      <c r="D65" s="61">
        <v>-205574.27</v>
      </c>
      <c r="E65" s="87">
        <f t="shared" si="9"/>
        <v>4012.1700000000128</v>
      </c>
      <c r="F65" s="69" t="s">
        <v>50</v>
      </c>
      <c r="G65" s="20"/>
    </row>
    <row r="66" spans="1:7">
      <c r="A66" s="68" t="s">
        <v>33</v>
      </c>
      <c r="B66" s="57">
        <v>105.11499999999999</v>
      </c>
      <c r="C66" s="54">
        <v>0</v>
      </c>
      <c r="D66" s="61">
        <v>0</v>
      </c>
      <c r="E66" s="87">
        <f t="shared" si="9"/>
        <v>0</v>
      </c>
      <c r="F66" s="69" t="s">
        <v>18</v>
      </c>
      <c r="G66" s="20"/>
    </row>
    <row r="67" spans="1:7" ht="13.5" thickBot="1">
      <c r="A67" s="80" t="s">
        <v>48</v>
      </c>
      <c r="B67" s="81"/>
      <c r="C67" s="74">
        <f>SUM(C58:C66)</f>
        <v>-44594638.809999995</v>
      </c>
      <c r="D67" s="83">
        <f>SUM(D58:D66)</f>
        <v>-36044258.860000007</v>
      </c>
      <c r="E67" s="93">
        <f>SUM(E58:E66)</f>
        <v>8550379.9500000011</v>
      </c>
      <c r="F67" s="69"/>
    </row>
    <row r="68" spans="1:7" ht="13.5" thickTop="1">
      <c r="A68" s="75"/>
      <c r="B68" s="70"/>
      <c r="C68" s="71"/>
      <c r="D68" s="71"/>
      <c r="E68" s="72"/>
      <c r="F68" s="73"/>
    </row>
  </sheetData>
  <conditionalFormatting sqref="F1">
    <cfRule type="cellIs" dxfId="0" priority="1" stopIfTrue="1" operator="equal">
      <formula>"x.x"</formula>
    </cfRule>
  </conditionalFormatting>
  <pageMargins left="0.7" right="0.7" top="0.75" bottom="0.75" header="0.3" footer="0.3"/>
  <pageSetup scale="62"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015f1b76-b32e-440f-80a7-f0ca4d8a872c" ContentTypeId="0x0101006E56B4D1795A2E4DB2F0B01679ED314A" PreviousValue="true"/>
</file>

<file path=customXml/item2.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8D109B381DF0A9479BB07F4F14374B16" ma:contentTypeVersion="24" ma:contentTypeDescription="" ma:contentTypeScope="" ma:versionID="4ced5c8c8a052643cd2d5f793224e06c">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5371b12cbd0ca12feeca5b6edfa8e73e"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Workpapers</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Formal</CaseStatus>
    <OpenedDate xmlns="dc463f71-b30c-4ab2-9473-d307f9d35888">2023-04-10T07:00:00+00:00</OpenedDate>
    <SignificantOrder xmlns="dc463f71-b30c-4ab2-9473-d307f9d35888">false</SignificantOrder>
    <Date1 xmlns="dc463f71-b30c-4ab2-9473-d307f9d35888">2023-03-17T07:00:00+00:00</Date1>
    <IsDocumentOrder xmlns="dc463f71-b30c-4ab2-9473-d307f9d35888">false</IsDocumentOrder>
    <IsHighlyConfidential xmlns="dc463f71-b30c-4ab2-9473-d307f9d35888">false</IsHighlyConfidential>
    <CaseCompanyNames xmlns="dc463f71-b30c-4ab2-9473-d307f9d35888">PacifiCorp</CaseCompanyNames>
    <Nickname xmlns="http://schemas.microsoft.com/sharepoint/v3" xsi:nil="true"/>
    <DocketNumber xmlns="dc463f71-b30c-4ab2-9473-d307f9d35888">230172</DocketNumber>
    <DelegatedOrder xmlns="dc463f71-b30c-4ab2-9473-d307f9d35888">false</DelegatedOrder>
  </documentManagement>
</p:properties>
</file>

<file path=customXml/itemProps1.xml><?xml version="1.0" encoding="utf-8"?>
<ds:datastoreItem xmlns:ds="http://schemas.openxmlformats.org/officeDocument/2006/customXml" ds:itemID="{8EE46B58-FC17-4463-8A15-9623CC227F4E}"/>
</file>

<file path=customXml/itemProps2.xml><?xml version="1.0" encoding="utf-8"?>
<ds:datastoreItem xmlns:ds="http://schemas.openxmlformats.org/officeDocument/2006/customXml" ds:itemID="{ED27AE2E-B6F3-4769-A5DC-FDC41898EB99}"/>
</file>

<file path=customXml/itemProps3.xml><?xml version="1.0" encoding="utf-8"?>
<ds:datastoreItem xmlns:ds="http://schemas.openxmlformats.org/officeDocument/2006/customXml" ds:itemID="{F3F65CAD-7947-4B18-A097-9EA609C001E1}"/>
</file>

<file path=customXml/itemProps4.xml><?xml version="1.0" encoding="utf-8"?>
<ds:datastoreItem xmlns:ds="http://schemas.openxmlformats.org/officeDocument/2006/customXml" ds:itemID="{BF845C48-4539-4591-8068-2FC79AE8FA9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15.4</vt:lpstr>
      <vt:lpstr>15.4.1</vt:lpstr>
      <vt:lpstr>15.4.2</vt:lpstr>
      <vt:lpstr>'15.4'!Print_Area</vt:lpstr>
      <vt:lpstr>'15.4.1'!Print_Area</vt:lpstr>
      <vt:lpstr>'15.4.2'!Print_Area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2023-03-02T22:32:32Z</dcterms:created>
  <dcterms:modified xsi:type="dcterms:W3CDTF">2023-03-10T19:07:06Z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0x0101006E56B4D1795A2E4DB2F0B01679ED314A008D109B381DF0A9479BB07F4F14374B16</vt:lpwstr>
  </property>
  <property fmtid="{D5CDD505-2E9C-101B-9397-08002B2CF9AE}" pid="3" name="IsEFSEC">
    <vt:bool>false</vt:bool>
  </property>
  <property fmtid="{D5CDD505-2E9C-101B-9397-08002B2CF9AE}" pid="4" name="_docset_NoMedatataSyncRequired">
    <vt:lpwstr>False</vt:lpwstr>
  </property>
</Properties>
</file>