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1ADF8BA-3DEA-4CAF-AE69-968F7AC11D56}" xr6:coauthVersionLast="47" xr6:coauthVersionMax="47" xr10:uidLastSave="{00000000-0000-0000-0000-000000000000}"/>
  <bookViews>
    <workbookView xWindow="19080" yWindow="480" windowWidth="19440" windowHeight="15000" tabRatio="824" xr2:uid="{00000000-000D-0000-FFFF-FFFF00000000}"/>
  </bookViews>
  <sheets>
    <sheet name="15.3" sheetId="35" r:id="rId1"/>
    <sheet name="15.3.1" sheetId="3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B06" hidden="1">[2]WORKD!#REF!</definedName>
    <definedName name="__123Graph_ACEDREVGR" hidden="1">'[3]Revenue-monthly'!#REF!</definedName>
    <definedName name="__123Graph_B" hidden="1">[1]Inputs!#REF!</definedName>
    <definedName name="__123Graph_BCEDREVGR" hidden="1">'[3]Revenue-monthly'!#REF!</definedName>
    <definedName name="__123Graph_D" hidden="1">[1]Inputs!#REF!</definedName>
    <definedName name="__123Graph_E" hidden="1">'[3]Revenue-monthly'!#REF!</definedName>
    <definedName name="__123Graph_F" hidden="1">'[3]Revenue-monthly'!#REF!</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'[4]10'!#REF!</definedName>
    <definedName name="_1__123Graph_ACONTRACT_BY_B_U" hidden="1">'[5]QRE Charts'!$D$275:$Q$275</definedName>
    <definedName name="_10__123Graph_BQRE_S_BY_TYPE" hidden="1">'[5]QRE''s'!$D$100:$R$100</definedName>
    <definedName name="_11__123Graph_BSENS_COMPARISON" hidden="1">'[5]QRE Charts'!$E$366:$O$366</definedName>
    <definedName name="_12__123Graph_BSUPPLIES_BY_B_U" hidden="1">'[5]QRE Charts'!$D$250:$Q$250</definedName>
    <definedName name="_13__123Graph_BTAX_CREDIT" hidden="1">'[5]QRE Charts'!$E$332:$E$342</definedName>
    <definedName name="_14__123Graph_BWAGES_BY_B_U" hidden="1">'[5]QRE Charts'!$D$224:$R$224</definedName>
    <definedName name="_15__123Graph_CCONTRACT_BY_B_U" hidden="1">'[5]QRE Charts'!$D$277:$Q$277</definedName>
    <definedName name="_16__123Graph_CQRE_S_BY_CO." hidden="1">'[5]QRE Charts'!$D$303:$R$303</definedName>
    <definedName name="_17__123Graph_CQRE_S_BY_TYPE" hidden="1">'[5]QRE''s'!$D$101:$R$101</definedName>
    <definedName name="_18__123Graph_CSENS_COMPARISON" hidden="1">'[5]QRE Charts'!$E$367:$O$367</definedName>
    <definedName name="_19__123Graph_CSUPPLIES_BY_B_U" hidden="1">'[5]QRE Charts'!$D$251:$Q$251</definedName>
    <definedName name="_2__123Graph_AQRE_S_BY_CO." hidden="1">'[5]QRE Charts'!$D$301:$R$301</definedName>
    <definedName name="_20__123Graph_CWAGES_BY_B_U" hidden="1">'[5]QRE Charts'!$D$225:$R$225</definedName>
    <definedName name="_21__123Graph_DCONTRACT_BY_B_U" hidden="1">'[5]QRE Charts'!$D$278:$Q$278</definedName>
    <definedName name="_22__123Graph_DQRE_S_BY_CO." hidden="1">'[5]QRE Charts'!$D$304:$R$304</definedName>
    <definedName name="_23__123Graph_DSUPPLIES_BY_B_U" hidden="1">'[5]QRE Charts'!$D$252:$Q$252</definedName>
    <definedName name="_24__123Graph_DWAGES_BY_B_U" hidden="1">'[5]QRE Charts'!$D$226:$R$226</definedName>
    <definedName name="_25__123Graph_ECONTRACT_BY_B_U" hidden="1">'[5]QRE Charts'!$D$279:$Q$279</definedName>
    <definedName name="_26__123Graph_EQRE_S_BY_CO." hidden="1">'[5]QRE Charts'!$D$305:$R$305</definedName>
    <definedName name="_27__123Graph_ESUPPLIES_BY_B_U" hidden="1">'[5]QRE Charts'!$D$253:$Q$253</definedName>
    <definedName name="_28__123Graph_EWAGES_BY_B_U" hidden="1">'[5]QRE Charts'!$D$227:$R$227</definedName>
    <definedName name="_29__123Graph_FCONTRACT_BY_B_U" hidden="1">'[5]QRE Charts'!$D$280:$Q$280</definedName>
    <definedName name="_3__123Graph_AQRE_S_BY_TYPE" hidden="1">'[5]QRE''s'!$D$99:$R$99</definedName>
    <definedName name="_30__123Graph_FQRE_S_BY_CO." hidden="1">'[5]QRE Charts'!$D$306:$R$306</definedName>
    <definedName name="_31__123Graph_FSUPPLIES_BY_B_U" hidden="1">'[5]QRE Charts'!$D$254:$Q$254</definedName>
    <definedName name="_32__123Graph_FWAGES_BY_B_U" hidden="1">'[5]QRE Charts'!$D$228:$R$228</definedName>
    <definedName name="_33__123Graph_XCONTRACT_BY_B_U" hidden="1">'[5]QRE Charts'!$D$222:$R$222</definedName>
    <definedName name="_34__123Graph_XQRE_S_BY_CO." hidden="1">'[5]QRE Charts'!$D$222:$R$222</definedName>
    <definedName name="_35__123Graph_XQRE_S_BY_TYPE" hidden="1">'[5]QRE Charts'!$D$222:$R$222</definedName>
    <definedName name="_36__123Graph_XSUPPLIES_BY_B_U" hidden="1">'[5]QRE Charts'!$D$222:$R$222</definedName>
    <definedName name="_37__123Graph_XTAX_CREDIT" hidden="1">'[5]QRE Charts'!$C$332:$C$342</definedName>
    <definedName name="_4__123Graph_ASENS_COMPARISON" hidden="1">'[5]QRE Charts'!$E$365:$O$365</definedName>
    <definedName name="_5__123Graph_ASUPPLIES_BY_B_U" hidden="1">'[5]QRE Charts'!$D$249:$Q$249</definedName>
    <definedName name="_6__123Graph_ATAX_CREDIT" hidden="1">'[5]QRE Charts'!$D$332:$D$342</definedName>
    <definedName name="_7__123Graph_AWAGES_BY_B_U" hidden="1">'[5]QRE Charts'!$D$223:$R$223</definedName>
    <definedName name="_8__123Graph_BCONTRACT_BY_B_U" hidden="1">'[5]QRE Charts'!$D$276:$Q$276</definedName>
    <definedName name="_9__123Graph_BQRE_S_BY_CO." hidden="1">'[5]QRE Charts'!$D$302:$R$302</definedName>
    <definedName name="_Fill" hidden="1">#REF!</definedName>
    <definedName name="_xlnm._FilterDatabase" hidden="1">'[6]3 - 2004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[7]A!#REF!</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copy" hidden="1">#REF!</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sd" hidden="1">[8]Inputs!#REF!</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[7]A!#REF!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'15.3'!$A$1:$J$61</definedName>
    <definedName name="_xlnm.Print_Area" localSheetId="1">'15.3.1'!$A$1:$F$41</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6D5E97F_8C9B_487E_BF16_975792C15482_.wvu.FilterData" hidden="1">#REF!</definedName>
    <definedName name="Z_1ADFA915_E517_44CA_AE12_B3FCA710D98D_.wvu.FilterData" hidden="1">#REF!</definedName>
    <definedName name="Z_4F0AB477_042A_4B6F_AB97_4706B152AB31_.wvu.FilterData" hidden="1">#REF!</definedName>
    <definedName name="Z_581AFC92_5FB7_4950_93A7_F010275D5C1A_.wvu.Rows" hidden="1">#REF!,#REF!,#REF!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8134085D_C2A5_4927_AA1A_7FC7CF5BC66B_.wvu.FilterData" hidden="1">#REF!</definedName>
    <definedName name="Z_8D231058_2525_481C_9D5C_44C05AC41C4A_.wvu.FilterData" hidden="1">#REF!</definedName>
    <definedName name="Z_8DEE9286_69B5_447F_9CA7_1E503CCF77AB_.wvu.Cols" hidden="1">#REF!</definedName>
    <definedName name="Z_8DEE9286_69B5_447F_9CA7_1E503CCF77AB_.wvu.PrintTitles" hidden="1">#REF!</definedName>
    <definedName name="Z_933CED9D_0EC4_445D_8384_0CF8DA995EDF_.wvu.FilterData" hidden="1">#REF!</definedName>
    <definedName name="Z_9CFFCCF6_95A1_11D6_8DB9_00105A0C4F46_.wvu.Cols" hidden="1">#REF!</definedName>
    <definedName name="Z_9CFFCCF6_95A1_11D6_8DB9_00105A0C4F46_.wvu.Rows" hidden="1">#REF!</definedName>
    <definedName name="Z_A521AD5C_6A6C_48B7_95FC_73371C2B1D6C_.wvu.FilterData" hidden="1">#REF!</definedName>
    <definedName name="Z_B5949F76_D4A6_408D_B4D9_E074BEB7FBBC_.wvu.FilterData" hidden="1">#REF!</definedName>
    <definedName name="Z_BF75FF89_03D8_4DB8_AE0E_0E2B86BFB998_.wvu.Rows" hidden="1">'[10]Report Distribution'!#REF!</definedName>
    <definedName name="Z_C9973EFB_CE14_44BB_BC9B_98FD9E1841AA_.wvu.FilterData" hidden="1">#REF!</definedName>
    <definedName name="Z_DE0117F4_0A48_47D9_9D64_C85E2A23A245_.wvu.Rows" hidden="1">#REF!</definedName>
    <definedName name="Z_F3B54C8A_1D3B_492A_9994_77E5201A636C_.wvu.Cols" hidden="1">'[11]PERCO Variance Exp.'!#REF!</definedName>
    <definedName name="Z_F3B54C8A_1D3B_492A_9994_77E5201A636C_.wvu.Rows" hidden="1">'[11]PERCO Variance Exp.'!$A$10:$IV$30,'[11]PERCO Variance Exp.'!$A$40:$IV$52</definedName>
    <definedName name="Z_F6530864_A582_11D6_AAF2_0004755110B4_.wvu.Rows" hidden="1">'[11]CSCS Variance Exp.'!$A$15:$IV$26,'[11]CSCS Variance Exp.'!$A$51:$IV$65,'[11]CSCS Variance Exp.'!$A$75:$IV$76</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6" l="1"/>
  <c r="C31" i="36"/>
  <c r="E30" i="36"/>
  <c r="E29" i="36"/>
  <c r="E31" i="36" s="1"/>
  <c r="D27" i="36"/>
  <c r="C27" i="36"/>
  <c r="C33" i="36" s="1"/>
  <c r="E26" i="36"/>
  <c r="E25" i="36"/>
  <c r="E24" i="36"/>
  <c r="E27" i="36" l="1"/>
  <c r="E33" i="36" s="1"/>
  <c r="F21" i="35" s="1"/>
  <c r="D31" i="36"/>
  <c r="D33" i="36" s="1"/>
  <c r="E17" i="36" l="1"/>
  <c r="F19" i="35" s="1"/>
  <c r="I19" i="35" s="1"/>
  <c r="I21" i="35" l="1"/>
  <c r="E8" i="36" l="1"/>
  <c r="F12" i="35" l="1"/>
  <c r="I12" i="35" s="1"/>
  <c r="J19" i="35"/>
  <c r="J12" i="35"/>
  <c r="J21" i="35"/>
  <c r="J18" i="35"/>
  <c r="J14" i="35"/>
  <c r="E14" i="36"/>
  <c r="J17" i="35"/>
  <c r="F17" i="35" l="1"/>
  <c r="I17" i="35" s="1"/>
  <c r="C12" i="36" l="1"/>
  <c r="D12" i="36"/>
  <c r="E10" i="36"/>
  <c r="C19" i="36" l="1"/>
  <c r="E12" i="36"/>
  <c r="F14" i="35"/>
  <c r="I14" i="35" s="1"/>
  <c r="D19" i="36" l="1"/>
  <c r="E16" i="36"/>
  <c r="F18" i="35" l="1"/>
  <c r="I18" i="35" s="1"/>
  <c r="E19" i="36"/>
</calcChain>
</file>

<file path=xl/sharedStrings.xml><?xml version="1.0" encoding="utf-8"?>
<sst xmlns="http://schemas.openxmlformats.org/spreadsheetml/2006/main" count="76" uniqueCount="58">
  <si>
    <t/>
  </si>
  <si>
    <t>WA</t>
  </si>
  <si>
    <t>JBE</t>
  </si>
  <si>
    <t>PAGE</t>
  </si>
  <si>
    <t>TOTAL</t>
  </si>
  <si>
    <t>ACCOUNT</t>
  </si>
  <si>
    <t>COMPANY</t>
  </si>
  <si>
    <t>FACTOR</t>
  </si>
  <si>
    <t>FACTOR %</t>
  </si>
  <si>
    <t>ALLOCATED</t>
  </si>
  <si>
    <t>REF#</t>
  </si>
  <si>
    <t>Adjustment to Rate Base:</t>
  </si>
  <si>
    <t>Situs</t>
  </si>
  <si>
    <t>Description of Adjustment:</t>
  </si>
  <si>
    <t>Account</t>
  </si>
  <si>
    <t>Adjustment</t>
  </si>
  <si>
    <t>Accum Def Inc Tax Bal</t>
  </si>
  <si>
    <t>Other Reg. Liabilities</t>
  </si>
  <si>
    <t>Description</t>
  </si>
  <si>
    <t>Ref</t>
  </si>
  <si>
    <t>DTA - EDIT Balances</t>
  </si>
  <si>
    <t>EDIT Reg Liabilities</t>
  </si>
  <si>
    <t>Adjustment to Tax:</t>
  </si>
  <si>
    <t>Protected EDIT Reg Liabilities</t>
  </si>
  <si>
    <t>DTA - Protected EDIT Balances</t>
  </si>
  <si>
    <t>EDIT Amortization</t>
  </si>
  <si>
    <t>Total Protected EDIT Amortization</t>
  </si>
  <si>
    <t>Grand Total EDIT Amortization</t>
  </si>
  <si>
    <t>Other Reg. Liabilities - Protected EDIT</t>
  </si>
  <si>
    <t>Accum Def Inc Tax Bal - Protected EDIT</t>
  </si>
  <si>
    <t>Grand Total - Reg Liabilities</t>
  </si>
  <si>
    <t>December 2024</t>
  </si>
  <si>
    <t>DTL - Protected EDIT Balances - PMI</t>
  </si>
  <si>
    <t>Accum Def Inc Tax Bal - Protected EDIT - PMI</t>
  </si>
  <si>
    <t>254WA</t>
  </si>
  <si>
    <t>December 2024 - AMA</t>
  </si>
  <si>
    <t>190WA</t>
  </si>
  <si>
    <t>Non-Protected PP&amp;E EDIT - WA</t>
  </si>
  <si>
    <t>Non-Property EDIT - WA</t>
  </si>
  <si>
    <t>Deferral of Protected EDIT - WA</t>
  </si>
  <si>
    <t>Protected EDIT - RSGM - WA</t>
  </si>
  <si>
    <t>Protected EDIT - PMI - WA</t>
  </si>
  <si>
    <t>Grand Total - DTA/DTL</t>
  </si>
  <si>
    <t>Total EDIT Amortization - Schedule 197</t>
  </si>
  <si>
    <t>PacifiCorp</t>
  </si>
  <si>
    <t>December 2025</t>
  </si>
  <si>
    <t>December 2025 - AMA</t>
  </si>
  <si>
    <t>282JBE</t>
  </si>
  <si>
    <t xml:space="preserve"> </t>
  </si>
  <si>
    <t>WASHINGTON</t>
  </si>
  <si>
    <t>RES</t>
  </si>
  <si>
    <t>PRO</t>
  </si>
  <si>
    <t>41110WA</t>
  </si>
  <si>
    <t>Washington 2023 General Rate Case</t>
  </si>
  <si>
    <t>Type</t>
  </si>
  <si>
    <t>Removal of TCJA Balances Adjustment - Year 2</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</si>
  <si>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along with a corresponding adjustment to rate base.  </t>
  </si>
  <si>
    <t>This adjustment removes from rate base the EDIT balances for the jurisdictions that are returning the EDIT benefits to customers via a separate tariff.  This adjustment also includes a proforma adjustment for the protected EDIT balances and related EDIT amortization for the 12 months period ending December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</si>
</sst>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numFmt numFmtId="165" formatCode="_(* #,##0_);_(* \(#,##0\);_(* &quot;-&quot;??_);_(@_)"/>
    <numFmt numFmtId="166" formatCode="0.000%"/>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8"/>
      <color rgb="FF1F497D"/>
      <name val="Verdana"/>
      <family val="2"/>
    </font>
    <font>
      <sz val="8"/>
      <color rgb="FF1F497D"/>
      <name val="Verdana"/>
      <family val="2"/>
    </font>
    <font>
      <sz val="12"/>
      <name val="Times New Roman"/>
      <family val="1"/>
    </font>
    <font>
      <u/>
      <sz val="10"/>
      <name val="Arial"/>
      <family val="2"/>
    </font>
    <font>
      <sz val="10"/>
      <color theme="1"/>
      <name val="Arial"/>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21">
    <border>
      <left/>
      <right/>
      <top/>
      <bottom/>
      <diagonal/>
    </border>
    <border>
      <left/>
      <right/>
      <top style="thin">
        <color indexed="64"/>
      </top>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2" fillId="0" borderId="0"/>
    <xf numFmtId="0" fontId="4" fillId="2" borderId="3" applyNumberFormat="0" applyAlignment="0" applyProtection="0">
      <alignment horizontal="left" vertical="center" indent="1"/>
    </xf>
    <xf numFmtId="164" fontId="5" fillId="3" borderId="3" applyNumberFormat="0" applyAlignment="0" applyProtection="0">
      <alignment horizontal="left" vertical="center" indent="1"/>
    </xf>
    <xf numFmtId="164" fontId="5" fillId="0" borderId="4" applyNumberFormat="0" applyProtection="0">
      <alignment horizontal="right" vertical="center"/>
    </xf>
    <xf numFmtId="0" fontId="4" fillId="2" borderId="5" applyNumberFormat="0" applyAlignment="0" applyProtection="0">
      <alignment horizontal="left" vertical="center" indent="1"/>
    </xf>
    <xf numFmtId="164" fontId="4" fillId="0" borderId="5" applyNumberFormat="0" applyProtection="0">
      <alignment horizontal="right" vertical="center"/>
    </xf>
    <xf numFmtId="0" fontId="6"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76">
    <xf numFmtId="0" fontId="0" fillId="0" borderId="0" xfId="0"/>
    <xf numFmtId="0" fontId="2" fillId="0" borderId="0" xfId="7" applyFont="1"/>
    <xf numFmtId="0" fontId="2" fillId="0" borderId="0" xfId="7" applyFont="1" applyBorder="1"/>
    <xf numFmtId="0" fontId="2" fillId="0" borderId="0" xfId="1" applyFont="1"/>
    <xf numFmtId="0" fontId="3" fillId="0" borderId="0" xfId="7" applyFont="1"/>
    <xf numFmtId="0" fontId="3" fillId="0" borderId="0" xfId="1" applyFont="1"/>
    <xf numFmtId="0" fontId="2" fillId="0" borderId="0" xfId="7" applyFont="1" applyFill="1" applyBorder="1"/>
    <xf numFmtId="0" fontId="2" fillId="0" borderId="0" xfId="7" applyFont="1" applyAlignment="1">
      <alignment horizontal="center"/>
    </xf>
    <xf numFmtId="0" fontId="2" fillId="0" borderId="0" xfId="7" applyNumberFormat="1" applyFont="1" applyAlignment="1">
      <alignment horizontal="center"/>
    </xf>
    <xf numFmtId="0" fontId="7" fillId="0" borderId="0" xfId="7" applyFont="1" applyAlignment="1">
      <alignment horizontal="center"/>
    </xf>
    <xf numFmtId="0" fontId="7" fillId="0" borderId="0" xfId="7" applyNumberFormat="1" applyFont="1" applyAlignment="1">
      <alignment horizontal="center"/>
    </xf>
    <xf numFmtId="0" fontId="2" fillId="0" borderId="0" xfId="7" applyFont="1" applyBorder="1" applyAlignment="1">
      <alignment horizontal="center"/>
    </xf>
    <xf numFmtId="165" fontId="2" fillId="0" borderId="0" xfId="9" applyNumberFormat="1" applyFont="1" applyBorder="1" applyAlignment="1">
      <alignment horizontal="center"/>
    </xf>
    <xf numFmtId="0" fontId="3" fillId="0" borderId="0" xfId="7" applyFont="1" applyFill="1" applyBorder="1" applyAlignment="1">
      <alignment horizontal="left"/>
    </xf>
    <xf numFmtId="0" fontId="2" fillId="0" borderId="0" xfId="7" applyFont="1" applyFill="1" applyBorder="1" applyAlignment="1">
      <alignment horizontal="center"/>
    </xf>
    <xf numFmtId="0" fontId="2" fillId="0" borderId="0" xfId="1" applyFont="1" applyFill="1" applyBorder="1"/>
    <xf numFmtId="0" fontId="2" fillId="0" borderId="0" xfId="1" applyFont="1" applyFill="1" applyAlignment="1">
      <alignment horizontal="center"/>
    </xf>
    <xf numFmtId="0" fontId="2" fillId="0" borderId="0" xfId="1" applyFont="1" applyAlignment="1">
      <alignment horizontal="center"/>
    </xf>
    <xf numFmtId="0" fontId="2" fillId="0" borderId="0" xfId="1" applyFont="1" applyFill="1"/>
    <xf numFmtId="0" fontId="2" fillId="0" borderId="0" xfId="1" applyFont="1" applyBorder="1"/>
    <xf numFmtId="41" fontId="2" fillId="0" borderId="0" xfId="9" applyNumberFormat="1" applyFont="1" applyFill="1" applyBorder="1" applyAlignment="1">
      <alignment horizontal="center"/>
    </xf>
    <xf numFmtId="0" fontId="3" fillId="0" borderId="2" xfId="1" applyFont="1" applyBorder="1"/>
    <xf numFmtId="0" fontId="3" fillId="0" borderId="2" xfId="1" applyFont="1" applyBorder="1" applyAlignment="1">
      <alignment horizontal="center"/>
    </xf>
    <xf numFmtId="165" fontId="2" fillId="0" borderId="0" xfId="9" applyNumberFormat="1" applyFont="1" applyFill="1"/>
    <xf numFmtId="165" fontId="3" fillId="0" borderId="0" xfId="9" applyNumberFormat="1" applyFont="1" applyFill="1"/>
    <xf numFmtId="0" fontId="3" fillId="0" borderId="0" xfId="7" applyFont="1" applyBorder="1" applyAlignment="1">
      <alignment horizontal="left"/>
    </xf>
    <xf numFmtId="0" fontId="3" fillId="0" borderId="0" xfId="1" applyFont="1" applyAlignment="1">
      <alignment horizontal="center"/>
    </xf>
    <xf numFmtId="0" fontId="3" fillId="0" borderId="16" xfId="1" applyFont="1" applyBorder="1"/>
    <xf numFmtId="0" fontId="3" fillId="0" borderId="16" xfId="1" applyFont="1" applyFill="1" applyBorder="1"/>
    <xf numFmtId="165" fontId="3" fillId="0" borderId="16" xfId="9" applyNumberFormat="1" applyFont="1" applyFill="1" applyBorder="1"/>
    <xf numFmtId="0" fontId="8" fillId="0" borderId="0" xfId="7" applyFont="1" applyAlignment="1">
      <alignment horizontal="center"/>
    </xf>
    <xf numFmtId="10" fontId="2" fillId="0" borderId="0" xfId="10" applyNumberFormat="1" applyFont="1" applyFill="1" applyBorder="1" applyAlignment="1">
      <alignment horizontal="center"/>
    </xf>
    <xf numFmtId="165" fontId="2" fillId="0" borderId="0" xfId="9" applyNumberFormat="1" applyFont="1" applyFill="1" applyBorder="1" applyAlignment="1">
      <alignment horizontal="center"/>
    </xf>
    <xf numFmtId="41" fontId="2" fillId="0" borderId="0" xfId="1" applyNumberFormat="1" applyFont="1" applyFill="1" applyBorder="1"/>
    <xf numFmtId="165" fontId="3" fillId="0" borderId="0" xfId="9" applyNumberFormat="1" applyFont="1" applyFill="1" applyBorder="1"/>
    <xf numFmtId="165" fontId="2" fillId="0" borderId="1" xfId="9" applyNumberFormat="1" applyFont="1" applyFill="1" applyBorder="1"/>
    <xf numFmtId="41" fontId="2" fillId="0" borderId="0" xfId="1" applyNumberFormat="1" applyFont="1" applyFill="1"/>
    <xf numFmtId="0" fontId="3" fillId="0" borderId="0" xfId="1" applyFont="1" applyBorder="1"/>
    <xf numFmtId="17" fontId="3" fillId="0" borderId="2" xfId="1" quotePrefix="1" applyNumberFormat="1" applyFont="1" applyBorder="1" applyAlignment="1">
      <alignment horizontal="center"/>
    </xf>
    <xf numFmtId="0" fontId="3" fillId="0" borderId="2" xfId="1" quotePrefix="1" applyFont="1" applyBorder="1" applyAlignment="1">
      <alignment horizontal="center"/>
    </xf>
    <xf numFmtId="0" fontId="3" fillId="0" borderId="0" xfId="9" applyNumberFormat="1" applyFont="1" applyFill="1" applyAlignment="1">
      <alignment horizontal="center"/>
    </xf>
    <xf numFmtId="166" fontId="2" fillId="0" borderId="0" xfId="12" applyNumberFormat="1" applyFont="1" applyFill="1" applyBorder="1" applyAlignment="1">
      <alignment horizontal="center"/>
    </xf>
    <xf numFmtId="0" fontId="2" fillId="0" borderId="0" xfId="1" applyFont="1" applyAlignment="1">
      <alignment horizontal="right"/>
    </xf>
    <xf numFmtId="0" fontId="3" fillId="0" borderId="16"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Alignment="1">
      <alignment horizontal="center"/>
    </xf>
    <xf numFmtId="0" fontId="2" fillId="0" borderId="2" xfId="1" applyFont="1" applyBorder="1"/>
    <xf numFmtId="165" fontId="2" fillId="0" borderId="0" xfId="1" applyNumberFormat="1" applyFont="1"/>
    <xf numFmtId="0" fontId="2" fillId="0" borderId="1" xfId="1" applyFont="1" applyBorder="1"/>
    <xf numFmtId="165" fontId="2" fillId="0" borderId="1" xfId="1" applyNumberFormat="1" applyFont="1" applyBorder="1"/>
    <xf numFmtId="165" fontId="2" fillId="0" borderId="16" xfId="1" applyNumberFormat="1" applyFont="1" applyBorder="1"/>
    <xf numFmtId="165" fontId="3" fillId="0" borderId="16" xfId="1" applyNumberFormat="1" applyFont="1" applyBorder="1"/>
    <xf numFmtId="0" fontId="2" fillId="0" borderId="16" xfId="1" applyFont="1" applyBorder="1" applyAlignment="1">
      <alignment horizontal="center"/>
    </xf>
    <xf numFmtId="0" fontId="2" fillId="0" borderId="0" xfId="1" applyNumberFormat="1" applyFont="1" applyAlignment="1">
      <alignment horizontal="center"/>
    </xf>
    <xf numFmtId="0" fontId="3" fillId="0" borderId="0" xfId="1" applyNumberFormat="1" applyFont="1" applyAlignment="1">
      <alignment horizontal="center"/>
    </xf>
    <xf numFmtId="0" fontId="3" fillId="0" borderId="2" xfId="1" applyNumberFormat="1" applyFont="1" applyBorder="1" applyAlignment="1">
      <alignment horizontal="center"/>
    </xf>
    <xf numFmtId="0" fontId="2" fillId="0" borderId="0" xfId="9" applyNumberFormat="1" applyFont="1" applyFill="1" applyAlignment="1">
      <alignment horizontal="center"/>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0" borderId="8" xfId="1" applyFont="1" applyBorder="1"/>
    <xf numFmtId="0" fontId="2" fillId="0" borderId="0" xfId="7" applyFont="1" applyAlignment="1">
      <alignment horizontal="right"/>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0" xfId="1" applyFont="1" applyBorder="1" applyAlignment="1">
      <alignment horizontal="left" vertical="top" wrapText="1"/>
    </xf>
    <xf numFmtId="0" fontId="2" fillId="0" borderId="12" xfId="1" applyFont="1" applyBorder="1" applyAlignment="1">
      <alignment horizontal="left" vertical="top" wrapText="1"/>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7" xfId="1" applyFont="1" applyBorder="1" applyAlignment="1">
      <alignment horizontal="left" vertical="top" wrapText="1"/>
    </xf>
    <xf numFmtId="0" fontId="2" fillId="0" borderId="1"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0" xfId="1" applyFont="1" applyAlignment="1">
      <alignment horizontal="left" vertical="top" wrapText="1"/>
    </xf>
    <xf numFmtId="0" fontId="2" fillId="0" borderId="20" xfId="1" applyFont="1" applyBorder="1" applyAlignment="1">
      <alignment horizontal="left" vertical="top" wrapText="1"/>
    </xf>
    <xf numFmtId="0" fontId="2" fillId="0" borderId="6"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cellXfs>
  <cellStyles count="16">
    <cellStyle name="Comma 2" xfId="9" xr:uid="{00000000-0005-0000-0000-000001000000}"/>
    <cellStyle name="Normal" xfId="0" builtinId="0"/>
    <cellStyle name="Normal 2" xfId="1" xr:uid="{00000000-0005-0000-0000-000003000000}"/>
    <cellStyle name="Normal 2 3 2" xfId="14" xr:uid="{017BD5E2-3111-44DE-AC63-CC4275FC43BE}"/>
    <cellStyle name="Normal 3" xfId="11" xr:uid="{1D638820-A170-4A63-A670-98542C2C8658}"/>
    <cellStyle name="Normal 4" xfId="13" xr:uid="{EC44CFDE-713D-4C66-BB64-A273CC2CF3A6}"/>
    <cellStyle name="Normal 4 31" xfId="8" xr:uid="{00000000-0005-0000-0000-000004000000}"/>
    <cellStyle name="Normal_Adjustment Template" xfId="7" xr:uid="{00000000-0005-0000-0000-000005000000}"/>
    <cellStyle name="Percent" xfId="12" builtinId="5"/>
    <cellStyle name="Percent 2" xfId="10" xr:uid="{00000000-0005-0000-0000-000007000000}"/>
    <cellStyle name="Percent 2 2" xfId="15" xr:uid="{64441BBE-A478-4CA2-AB65-C5AF4AE47C30}"/>
    <cellStyle name="SAPDataCell" xfId="4" xr:uid="{00000000-0005-0000-0000-000008000000}"/>
    <cellStyle name="SAPDataTotalCell" xfId="6" xr:uid="{00000000-0005-0000-0000-000009000000}"/>
    <cellStyle name="SAPDimensionCell" xfId="2" xr:uid="{00000000-0005-0000-0000-00000A000000}"/>
    <cellStyle name="SAPMemberCell" xfId="3" xr:uid="{00000000-0005-0000-0000-00000B000000}"/>
    <cellStyle name="SAPMemberTotalCell" xfId="5" xr:uid="{00000000-0005-0000-0000-00000C000000}"/>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Tax\Pacificorp%20Tax\PowerTax\2013\Tax%20Return\1%20-%20Case%20Mgmt\Case%20712%20Mgmt%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701F-BDD5-41A2-9A89-9787C1B9A7B1}">
  <sheetPr>
    <pageSetUpPr fitToPage="1"/>
  </sheetPr>
  <dimension ref="A2:J61"/>
  <sheetViews>
    <sheetView tabSelected="1" view="pageBreakPreview" zoomScale="85" zoomScaleNormal="100" zoomScaleSheetLayoutView="85" workbookViewId="0">
      <selection activeCell="P11" sqref="P11"/>
    </sheetView>
  </sheetViews>
  <sheetFormatPr defaultColWidth="9.140625" defaultRowHeight="12.75" x14ac:dyDescent="0.2"/>
  <cols>
    <col min="1" max="1" width="2.5703125" style="3" customWidth="1"/>
    <col min="2" max="2" width="4.140625" style="3" customWidth="1"/>
    <col min="3" max="3" width="33.7109375" style="3" customWidth="1"/>
    <col min="4" max="4" width="9.85546875" style="3" bestFit="1" customWidth="1"/>
    <col min="5" max="5" width="5.140625" style="3" bestFit="1" customWidth="1"/>
    <col min="6" max="6" width="10.5703125" style="3" bestFit="1" customWidth="1"/>
    <col min="7" max="7" width="8.42578125" style="3" bestFit="1" customWidth="1"/>
    <col min="8" max="8" width="10.7109375" style="3" bestFit="1" customWidth="1"/>
    <col min="9" max="9" width="13.7109375" style="3" bestFit="1" customWidth="1"/>
    <col min="10" max="10" width="6.140625" style="3" bestFit="1" customWidth="1"/>
    <col min="11" max="16384" width="9.140625" style="3"/>
  </cols>
  <sheetData>
    <row r="2" spans="1:10" x14ac:dyDescent="0.2">
      <c r="A2" s="1"/>
      <c r="B2" s="4" t="s">
        <v>44</v>
      </c>
      <c r="C2" s="1"/>
      <c r="D2" s="7"/>
      <c r="E2" s="7"/>
      <c r="F2" s="7"/>
      <c r="G2" s="7"/>
      <c r="H2" s="7"/>
      <c r="I2" s="60" t="s">
        <v>3</v>
      </c>
      <c r="J2" s="8">
        <v>15.3</v>
      </c>
    </row>
    <row r="3" spans="1:10" x14ac:dyDescent="0.2">
      <c r="A3" s="1"/>
      <c r="B3" s="4" t="s">
        <v>53</v>
      </c>
      <c r="C3" s="1"/>
      <c r="D3" s="7"/>
      <c r="E3" s="7"/>
      <c r="F3" s="7"/>
      <c r="G3" s="7"/>
      <c r="H3" s="7"/>
      <c r="I3" s="7"/>
      <c r="J3" s="8"/>
    </row>
    <row r="4" spans="1:10" x14ac:dyDescent="0.2">
      <c r="A4" s="1"/>
      <c r="B4" s="4" t="s">
        <v>55</v>
      </c>
      <c r="C4" s="1"/>
      <c r="D4" s="7"/>
      <c r="E4" s="7"/>
      <c r="F4" s="7"/>
      <c r="G4" s="7"/>
      <c r="H4" s="7"/>
      <c r="I4" s="7"/>
      <c r="J4" s="8"/>
    </row>
    <row r="5" spans="1:10" x14ac:dyDescent="0.2">
      <c r="A5" s="1"/>
      <c r="B5" s="4" t="s">
        <v>0</v>
      </c>
      <c r="C5" s="1"/>
      <c r="D5" s="7"/>
      <c r="E5" s="7"/>
      <c r="F5" s="7"/>
      <c r="G5" s="7"/>
      <c r="H5" s="7"/>
      <c r="I5" s="7"/>
      <c r="J5" s="8"/>
    </row>
    <row r="6" spans="1:10" x14ac:dyDescent="0.2">
      <c r="A6" s="1"/>
      <c r="B6" s="1"/>
      <c r="C6" s="1"/>
      <c r="D6" s="7"/>
      <c r="E6" s="7"/>
      <c r="F6" s="7"/>
      <c r="G6" s="7"/>
      <c r="H6" s="7"/>
      <c r="I6" s="7"/>
      <c r="J6" s="8"/>
    </row>
    <row r="7" spans="1:10" x14ac:dyDescent="0.2">
      <c r="A7" s="1"/>
      <c r="B7" s="1"/>
      <c r="C7" s="1"/>
      <c r="D7" s="7"/>
      <c r="E7" s="7"/>
      <c r="F7" s="7"/>
      <c r="G7" s="7"/>
      <c r="H7" s="7"/>
      <c r="I7" s="7"/>
      <c r="J7" s="8"/>
    </row>
    <row r="8" spans="1:10" x14ac:dyDescent="0.2">
      <c r="A8" s="1"/>
      <c r="B8" s="1"/>
      <c r="C8" s="1"/>
      <c r="D8" s="7"/>
      <c r="E8" s="7"/>
      <c r="F8" s="7" t="s">
        <v>4</v>
      </c>
      <c r="G8" s="7"/>
      <c r="H8" s="7"/>
      <c r="I8" s="30" t="s">
        <v>49</v>
      </c>
      <c r="J8" s="8"/>
    </row>
    <row r="9" spans="1:10" x14ac:dyDescent="0.2">
      <c r="A9" s="1"/>
      <c r="B9" s="1"/>
      <c r="C9" s="1"/>
      <c r="D9" s="9" t="s">
        <v>5</v>
      </c>
      <c r="E9" s="9" t="s">
        <v>54</v>
      </c>
      <c r="F9" s="9" t="s">
        <v>6</v>
      </c>
      <c r="G9" s="9" t="s">
        <v>7</v>
      </c>
      <c r="H9" s="9" t="s">
        <v>8</v>
      </c>
      <c r="I9" s="9" t="s">
        <v>9</v>
      </c>
      <c r="J9" s="10" t="s">
        <v>10</v>
      </c>
    </row>
    <row r="10" spans="1:10" x14ac:dyDescent="0.2">
      <c r="A10" s="2"/>
      <c r="C10" s="2"/>
      <c r="D10" s="11"/>
      <c r="E10" s="11"/>
      <c r="F10" s="11"/>
      <c r="G10" s="11"/>
      <c r="H10" s="11"/>
      <c r="I10" s="12"/>
      <c r="J10" s="8"/>
    </row>
    <row r="11" spans="1:10" x14ac:dyDescent="0.2">
      <c r="A11" s="2"/>
      <c r="B11" s="25" t="s">
        <v>11</v>
      </c>
      <c r="C11" s="2"/>
      <c r="D11" s="11"/>
      <c r="E11" s="11"/>
      <c r="F11" s="11"/>
      <c r="G11" s="11"/>
      <c r="H11" s="11"/>
      <c r="I11" s="12"/>
      <c r="J11" s="8"/>
    </row>
    <row r="12" spans="1:10" x14ac:dyDescent="0.2">
      <c r="A12" s="2"/>
      <c r="B12" s="15" t="s">
        <v>17</v>
      </c>
      <c r="C12" s="6"/>
      <c r="D12" s="14">
        <v>254</v>
      </c>
      <c r="E12" s="14" t="s">
        <v>50</v>
      </c>
      <c r="F12" s="20">
        <f>'15.3.1'!E8</f>
        <v>0</v>
      </c>
      <c r="G12" s="16" t="s">
        <v>1</v>
      </c>
      <c r="H12" s="31" t="s">
        <v>12</v>
      </c>
      <c r="I12" s="32">
        <f>F12</f>
        <v>0</v>
      </c>
      <c r="J12" s="8" t="str">
        <f t="shared" ref="J12:J21" si="0">$J$2&amp;".1"</f>
        <v>15.3.1</v>
      </c>
    </row>
    <row r="13" spans="1:10" x14ac:dyDescent="0.2">
      <c r="B13" s="18"/>
      <c r="C13" s="18"/>
      <c r="D13" s="18"/>
      <c r="E13" s="18"/>
      <c r="F13" s="18"/>
      <c r="G13" s="18"/>
      <c r="H13" s="18"/>
      <c r="I13" s="33"/>
      <c r="J13" s="17"/>
    </row>
    <row r="14" spans="1:10" x14ac:dyDescent="0.2">
      <c r="B14" s="15" t="s">
        <v>28</v>
      </c>
      <c r="C14" s="6"/>
      <c r="D14" s="14">
        <v>254</v>
      </c>
      <c r="E14" s="14" t="s">
        <v>51</v>
      </c>
      <c r="F14" s="20">
        <f>'15.3.1'!E10</f>
        <v>2598391</v>
      </c>
      <c r="G14" s="16" t="s">
        <v>1</v>
      </c>
      <c r="H14" s="31" t="s">
        <v>12</v>
      </c>
      <c r="I14" s="32">
        <f>F14</f>
        <v>2598391</v>
      </c>
      <c r="J14" s="8" t="str">
        <f t="shared" si="0"/>
        <v>15.3.1</v>
      </c>
    </row>
    <row r="15" spans="1:10" s="19" customFormat="1" x14ac:dyDescent="0.2">
      <c r="B15" s="13"/>
      <c r="C15" s="6"/>
      <c r="D15" s="14"/>
      <c r="E15" s="14"/>
      <c r="F15" s="14"/>
      <c r="G15" s="14"/>
      <c r="H15" s="15"/>
      <c r="I15" s="15"/>
    </row>
    <row r="16" spans="1:10" s="19" customFormat="1" x14ac:dyDescent="0.2">
      <c r="B16" s="13" t="s">
        <v>22</v>
      </c>
      <c r="C16" s="6"/>
      <c r="D16" s="14"/>
      <c r="E16" s="14"/>
      <c r="F16" s="14"/>
      <c r="G16" s="14"/>
      <c r="H16" s="15"/>
      <c r="I16" s="15"/>
    </row>
    <row r="17" spans="2:10" s="19" customFormat="1" x14ac:dyDescent="0.2">
      <c r="B17" s="15" t="s">
        <v>16</v>
      </c>
      <c r="C17" s="6"/>
      <c r="D17" s="14">
        <v>190</v>
      </c>
      <c r="E17" s="14" t="s">
        <v>50</v>
      </c>
      <c r="F17" s="20">
        <f>'15.3.1'!E14</f>
        <v>0</v>
      </c>
      <c r="G17" s="16" t="s">
        <v>1</v>
      </c>
      <c r="H17" s="31" t="s">
        <v>12</v>
      </c>
      <c r="I17" s="32">
        <f>F17</f>
        <v>0</v>
      </c>
      <c r="J17" s="8" t="str">
        <f t="shared" si="0"/>
        <v>15.3.1</v>
      </c>
    </row>
    <row r="18" spans="2:10" x14ac:dyDescent="0.2">
      <c r="B18" s="15" t="s">
        <v>29</v>
      </c>
      <c r="C18" s="6"/>
      <c r="D18" s="14">
        <v>190</v>
      </c>
      <c r="E18" s="14" t="s">
        <v>51</v>
      </c>
      <c r="F18" s="20">
        <f>'15.3.1'!E16</f>
        <v>-638856</v>
      </c>
      <c r="G18" s="16" t="s">
        <v>1</v>
      </c>
      <c r="H18" s="31" t="s">
        <v>12</v>
      </c>
      <c r="I18" s="32">
        <f>F18</f>
        <v>-638856</v>
      </c>
      <c r="J18" s="8" t="str">
        <f t="shared" si="0"/>
        <v>15.3.1</v>
      </c>
    </row>
    <row r="19" spans="2:10" x14ac:dyDescent="0.2">
      <c r="B19" s="15" t="s">
        <v>33</v>
      </c>
      <c r="C19" s="6"/>
      <c r="D19" s="14">
        <v>282</v>
      </c>
      <c r="E19" s="14" t="s">
        <v>51</v>
      </c>
      <c r="F19" s="20">
        <f>'15.3.1'!E17</f>
        <v>192862</v>
      </c>
      <c r="G19" s="16" t="s">
        <v>2</v>
      </c>
      <c r="H19" s="41">
        <v>0.22613352113854845</v>
      </c>
      <c r="I19" s="32">
        <f>F19*H19</f>
        <v>43612.563153822732</v>
      </c>
      <c r="J19" s="8" t="str">
        <f t="shared" si="0"/>
        <v>15.3.1</v>
      </c>
    </row>
    <row r="20" spans="2:10" x14ac:dyDescent="0.2">
      <c r="B20" s="18"/>
      <c r="C20" s="18"/>
      <c r="D20" s="18"/>
      <c r="E20" s="18"/>
      <c r="F20" s="18"/>
      <c r="G20" s="18"/>
      <c r="H20" s="18"/>
      <c r="I20" s="18"/>
    </row>
    <row r="21" spans="2:10" x14ac:dyDescent="0.2">
      <c r="B21" s="18" t="s">
        <v>25</v>
      </c>
      <c r="C21" s="18"/>
      <c r="D21" s="16">
        <v>41110</v>
      </c>
      <c r="E21" s="14" t="s">
        <v>51</v>
      </c>
      <c r="F21" s="20">
        <f>'15.3.1'!E33</f>
        <v>0</v>
      </c>
      <c r="G21" s="16" t="s">
        <v>1</v>
      </c>
      <c r="H21" s="16" t="s">
        <v>12</v>
      </c>
      <c r="I21" s="36">
        <f>F21</f>
        <v>0</v>
      </c>
      <c r="J21" s="8" t="str">
        <f t="shared" si="0"/>
        <v>15.3.1</v>
      </c>
    </row>
    <row r="22" spans="2:10" x14ac:dyDescent="0.2">
      <c r="H22" s="18"/>
      <c r="I22" s="18"/>
    </row>
    <row r="23" spans="2:10" x14ac:dyDescent="0.2">
      <c r="H23" s="18"/>
      <c r="I23" s="18"/>
    </row>
    <row r="50" spans="1:10" x14ac:dyDescent="0.2">
      <c r="A50" s="5"/>
    </row>
    <row r="51" spans="1:10" ht="13.5" thickBot="1" x14ac:dyDescent="0.25">
      <c r="B51" s="5" t="s">
        <v>13</v>
      </c>
    </row>
    <row r="52" spans="1:10" ht="12.75" customHeight="1" x14ac:dyDescent="0.2">
      <c r="A52" s="59"/>
      <c r="B52" s="61" t="s">
        <v>57</v>
      </c>
      <c r="C52" s="61"/>
      <c r="D52" s="61"/>
      <c r="E52" s="61"/>
      <c r="F52" s="61"/>
      <c r="G52" s="61"/>
      <c r="H52" s="61"/>
      <c r="I52" s="61"/>
      <c r="J52" s="62"/>
    </row>
    <row r="53" spans="1:10" ht="15" customHeight="1" x14ac:dyDescent="0.2">
      <c r="A53" s="57"/>
      <c r="B53" s="63"/>
      <c r="C53" s="63"/>
      <c r="D53" s="63"/>
      <c r="E53" s="63"/>
      <c r="F53" s="63"/>
      <c r="G53" s="63"/>
      <c r="H53" s="63"/>
      <c r="I53" s="63"/>
      <c r="J53" s="64"/>
    </row>
    <row r="54" spans="1:10" ht="15" customHeight="1" x14ac:dyDescent="0.2">
      <c r="A54" s="57"/>
      <c r="B54" s="63"/>
      <c r="C54" s="63"/>
      <c r="D54" s="63"/>
      <c r="E54" s="63"/>
      <c r="F54" s="63"/>
      <c r="G54" s="63"/>
      <c r="H54" s="63"/>
      <c r="I54" s="63"/>
      <c r="J54" s="64"/>
    </row>
    <row r="55" spans="1:10" ht="15" customHeight="1" x14ac:dyDescent="0.2">
      <c r="A55" s="57"/>
      <c r="B55" s="63"/>
      <c r="C55" s="63"/>
      <c r="D55" s="63"/>
      <c r="E55" s="63"/>
      <c r="F55" s="63"/>
      <c r="G55" s="63"/>
      <c r="H55" s="63"/>
      <c r="I55" s="63"/>
      <c r="J55" s="64"/>
    </row>
    <row r="56" spans="1:10" ht="15" customHeight="1" x14ac:dyDescent="0.2">
      <c r="A56" s="57"/>
      <c r="B56" s="63"/>
      <c r="C56" s="63"/>
      <c r="D56" s="63"/>
      <c r="E56" s="63"/>
      <c r="F56" s="63"/>
      <c r="G56" s="63"/>
      <c r="H56" s="63"/>
      <c r="I56" s="63"/>
      <c r="J56" s="64"/>
    </row>
    <row r="57" spans="1:10" ht="15" customHeight="1" x14ac:dyDescent="0.2">
      <c r="A57" s="57"/>
      <c r="B57" s="63"/>
      <c r="C57" s="63"/>
      <c r="D57" s="63"/>
      <c r="E57" s="63"/>
      <c r="F57" s="63"/>
      <c r="G57" s="63"/>
      <c r="H57" s="63"/>
      <c r="I57" s="63"/>
      <c r="J57" s="64"/>
    </row>
    <row r="58" spans="1:10" ht="15" customHeight="1" x14ac:dyDescent="0.2">
      <c r="A58" s="57"/>
      <c r="B58" s="63"/>
      <c r="C58" s="63"/>
      <c r="D58" s="63"/>
      <c r="E58" s="63"/>
      <c r="F58" s="63"/>
      <c r="G58" s="63"/>
      <c r="H58" s="63"/>
      <c r="I58" s="63"/>
      <c r="J58" s="64"/>
    </row>
    <row r="59" spans="1:10" ht="15" customHeight="1" x14ac:dyDescent="0.2">
      <c r="A59" s="57"/>
      <c r="B59" s="63"/>
      <c r="C59" s="63"/>
      <c r="D59" s="63"/>
      <c r="E59" s="63"/>
      <c r="F59" s="63"/>
      <c r="G59" s="63"/>
      <c r="H59" s="63"/>
      <c r="I59" s="63"/>
      <c r="J59" s="64"/>
    </row>
    <row r="60" spans="1:10" ht="15" customHeight="1" x14ac:dyDescent="0.2">
      <c r="A60" s="57"/>
      <c r="B60" s="63"/>
      <c r="C60" s="63"/>
      <c r="D60" s="63"/>
      <c r="E60" s="63"/>
      <c r="F60" s="63"/>
      <c r="G60" s="63"/>
      <c r="H60" s="63"/>
      <c r="I60" s="63"/>
      <c r="J60" s="64"/>
    </row>
    <row r="61" spans="1:10" ht="15.75" customHeight="1" thickBot="1" x14ac:dyDescent="0.25">
      <c r="A61" s="58"/>
      <c r="B61" s="65"/>
      <c r="C61" s="65"/>
      <c r="D61" s="65"/>
      <c r="E61" s="65"/>
      <c r="F61" s="65"/>
      <c r="G61" s="65"/>
      <c r="H61" s="65"/>
      <c r="I61" s="65"/>
      <c r="J61" s="66"/>
    </row>
  </sheetData>
  <mergeCells count="1">
    <mergeCell ref="B52:J61"/>
  </mergeCells>
  <conditionalFormatting sqref="J2:J3">
    <cfRule type="cellIs" dxfId="4" priority="17" stopIfTrue="1" operator="equal">
      <formula>"x.x"</formula>
    </cfRule>
  </conditionalFormatting>
  <conditionalFormatting sqref="B17:B19">
    <cfRule type="cellIs" dxfId="3" priority="16" stopIfTrue="1" operator="equal">
      <formula>"Title"</formula>
    </cfRule>
  </conditionalFormatting>
  <conditionalFormatting sqref="B15:B16 B11">
    <cfRule type="cellIs" dxfId="2" priority="15" stopIfTrue="1" operator="equal">
      <formula>"Adjustment to Income/Expense/Rate Base:"</formula>
    </cfRule>
  </conditionalFormatting>
  <conditionalFormatting sqref="B12">
    <cfRule type="cellIs" dxfId="1" priority="10"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D344-59EB-461D-A6D1-F769B5CED0E9}">
  <sheetPr>
    <pageSetUpPr fitToPage="1"/>
  </sheetPr>
  <dimension ref="A1:F40"/>
  <sheetViews>
    <sheetView view="pageBreakPreview" zoomScale="90" zoomScaleNormal="100" zoomScaleSheetLayoutView="90" workbookViewId="0">
      <selection activeCell="I37" sqref="I37"/>
    </sheetView>
  </sheetViews>
  <sheetFormatPr defaultColWidth="9.140625" defaultRowHeight="12.75" x14ac:dyDescent="0.2"/>
  <cols>
    <col min="1" max="1" width="34.28515625" style="3" customWidth="1"/>
    <col min="2" max="2" width="10.140625" style="3" customWidth="1"/>
    <col min="3" max="4" width="21.7109375" style="3" customWidth="1"/>
    <col min="5" max="5" width="13.140625" style="3" customWidth="1"/>
    <col min="6" max="6" width="10.28515625" style="53" customWidth="1"/>
    <col min="7" max="16384" width="9.140625" style="3"/>
  </cols>
  <sheetData>
    <row r="1" spans="1:6" x14ac:dyDescent="0.2">
      <c r="A1" s="5" t="s">
        <v>44</v>
      </c>
      <c r="D1" s="42"/>
      <c r="E1" s="17"/>
    </row>
    <row r="2" spans="1:6" x14ac:dyDescent="0.2">
      <c r="A2" s="4" t="s">
        <v>53</v>
      </c>
    </row>
    <row r="3" spans="1:6" x14ac:dyDescent="0.2">
      <c r="A3" s="5" t="str">
        <f>'15.3'!B4</f>
        <v>Removal of TCJA Balances Adjustment - Year 2</v>
      </c>
    </row>
    <row r="4" spans="1:6" x14ac:dyDescent="0.2">
      <c r="A4" s="5"/>
    </row>
    <row r="5" spans="1:6" x14ac:dyDescent="0.2">
      <c r="B5" s="17"/>
    </row>
    <row r="6" spans="1:6" x14ac:dyDescent="0.2">
      <c r="B6" s="26"/>
      <c r="C6" s="26"/>
      <c r="D6" s="26"/>
      <c r="F6" s="54"/>
    </row>
    <row r="7" spans="1:6" x14ac:dyDescent="0.2">
      <c r="A7" s="21" t="s">
        <v>18</v>
      </c>
      <c r="B7" s="22" t="s">
        <v>14</v>
      </c>
      <c r="C7" s="39" t="s">
        <v>35</v>
      </c>
      <c r="D7" s="39" t="s">
        <v>46</v>
      </c>
      <c r="E7" s="22" t="s">
        <v>15</v>
      </c>
      <c r="F7" s="55" t="s">
        <v>19</v>
      </c>
    </row>
    <row r="8" spans="1:6" x14ac:dyDescent="0.2">
      <c r="A8" s="18" t="s">
        <v>21</v>
      </c>
      <c r="B8" s="16" t="s">
        <v>34</v>
      </c>
      <c r="C8" s="23">
        <v>0</v>
      </c>
      <c r="D8" s="23">
        <v>0</v>
      </c>
      <c r="E8" s="24">
        <f>D8-C8</f>
        <v>0</v>
      </c>
      <c r="F8" s="40">
        <v>15.3</v>
      </c>
    </row>
    <row r="9" spans="1:6" x14ac:dyDescent="0.2">
      <c r="A9" s="18"/>
      <c r="B9" s="16"/>
      <c r="C9" s="18"/>
      <c r="D9" s="18"/>
      <c r="E9" s="18"/>
      <c r="F9" s="56"/>
    </row>
    <row r="10" spans="1:6" x14ac:dyDescent="0.2">
      <c r="A10" s="18" t="s">
        <v>23</v>
      </c>
      <c r="B10" s="16" t="s">
        <v>34</v>
      </c>
      <c r="C10" s="23">
        <v>-67621566</v>
      </c>
      <c r="D10" s="23">
        <v>-65023175</v>
      </c>
      <c r="E10" s="24">
        <f>D10-C10</f>
        <v>2598391</v>
      </c>
      <c r="F10" s="40">
        <v>15.3</v>
      </c>
    </row>
    <row r="11" spans="1:6" x14ac:dyDescent="0.2">
      <c r="B11" s="17"/>
      <c r="F11" s="56"/>
    </row>
    <row r="12" spans="1:6" ht="13.5" thickBot="1" x14ac:dyDescent="0.25">
      <c r="A12" s="27" t="s">
        <v>30</v>
      </c>
      <c r="B12" s="43"/>
      <c r="C12" s="29">
        <f>C8+C10</f>
        <v>-67621566</v>
      </c>
      <c r="D12" s="29">
        <f>D8+D10</f>
        <v>-65023175</v>
      </c>
      <c r="E12" s="29">
        <f>E8+E10</f>
        <v>2598391</v>
      </c>
      <c r="F12" s="40"/>
    </row>
    <row r="13" spans="1:6" ht="13.5" thickTop="1" x14ac:dyDescent="0.2">
      <c r="A13" s="37"/>
      <c r="B13" s="44"/>
      <c r="C13" s="34"/>
      <c r="D13" s="34"/>
      <c r="E13" s="34"/>
      <c r="F13" s="40"/>
    </row>
    <row r="14" spans="1:6" x14ac:dyDescent="0.2">
      <c r="A14" s="18" t="s">
        <v>20</v>
      </c>
      <c r="B14" s="16" t="s">
        <v>36</v>
      </c>
      <c r="C14" s="23">
        <v>0</v>
      </c>
      <c r="D14" s="23">
        <v>0</v>
      </c>
      <c r="E14" s="24">
        <f>D14-C14</f>
        <v>0</v>
      </c>
      <c r="F14" s="40" t="s">
        <v>48</v>
      </c>
    </row>
    <row r="15" spans="1:6" x14ac:dyDescent="0.2">
      <c r="A15" s="18"/>
      <c r="B15" s="45"/>
      <c r="C15" s="34"/>
      <c r="D15" s="34"/>
      <c r="E15" s="34"/>
      <c r="F15" s="56"/>
    </row>
    <row r="16" spans="1:6" x14ac:dyDescent="0.2">
      <c r="A16" s="18" t="s">
        <v>24</v>
      </c>
      <c r="B16" s="16" t="s">
        <v>36</v>
      </c>
      <c r="C16" s="23">
        <v>16625844</v>
      </c>
      <c r="D16" s="23">
        <v>15986988</v>
      </c>
      <c r="E16" s="24">
        <f>D16-C16</f>
        <v>-638856</v>
      </c>
      <c r="F16" s="40">
        <v>15.3</v>
      </c>
    </row>
    <row r="17" spans="1:6" x14ac:dyDescent="0.2">
      <c r="A17" s="18" t="s">
        <v>32</v>
      </c>
      <c r="B17" s="16" t="s">
        <v>47</v>
      </c>
      <c r="C17" s="23">
        <v>-1487791</v>
      </c>
      <c r="D17" s="23">
        <v>-1294929</v>
      </c>
      <c r="E17" s="24">
        <f>D17-C17</f>
        <v>192862</v>
      </c>
      <c r="F17" s="40">
        <v>15.3</v>
      </c>
    </row>
    <row r="18" spans="1:6" x14ac:dyDescent="0.2">
      <c r="A18" s="18"/>
      <c r="B18" s="16"/>
      <c r="C18" s="23"/>
      <c r="D18" s="23"/>
      <c r="E18" s="24"/>
      <c r="F18" s="56"/>
    </row>
    <row r="19" spans="1:6" ht="13.5" thickBot="1" x14ac:dyDescent="0.25">
      <c r="A19" s="28" t="s">
        <v>42</v>
      </c>
      <c r="B19" s="43"/>
      <c r="C19" s="29">
        <f>C14+C16+C17</f>
        <v>15138053</v>
      </c>
      <c r="D19" s="29">
        <f>D14+D16+D17</f>
        <v>14692059</v>
      </c>
      <c r="E19" s="29">
        <f>E14+E16+E17</f>
        <v>-445994</v>
      </c>
      <c r="F19" s="40"/>
    </row>
    <row r="20" spans="1:6" ht="13.5" thickTop="1" x14ac:dyDescent="0.2">
      <c r="A20" s="18"/>
      <c r="B20" s="18"/>
      <c r="C20" s="23"/>
      <c r="D20" s="23"/>
      <c r="E20" s="24"/>
      <c r="F20" s="56"/>
    </row>
    <row r="21" spans="1:6" x14ac:dyDescent="0.2">
      <c r="A21" s="18"/>
      <c r="B21" s="18"/>
      <c r="C21" s="23"/>
      <c r="D21" s="23"/>
      <c r="E21" s="24"/>
      <c r="F21" s="56"/>
    </row>
    <row r="23" spans="1:6" x14ac:dyDescent="0.2">
      <c r="A23" s="21" t="s">
        <v>25</v>
      </c>
      <c r="B23" s="46"/>
      <c r="C23" s="38" t="s">
        <v>31</v>
      </c>
      <c r="D23" s="38" t="s">
        <v>45</v>
      </c>
      <c r="E23" s="22" t="s">
        <v>15</v>
      </c>
    </row>
    <row r="24" spans="1:6" x14ac:dyDescent="0.2">
      <c r="A24" s="3" t="s">
        <v>37</v>
      </c>
      <c r="C24" s="23">
        <v>0</v>
      </c>
      <c r="D24" s="23">
        <v>0</v>
      </c>
      <c r="E24" s="23">
        <f>D24-C24</f>
        <v>0</v>
      </c>
    </row>
    <row r="25" spans="1:6" x14ac:dyDescent="0.2">
      <c r="A25" s="3" t="s">
        <v>38</v>
      </c>
      <c r="C25" s="23">
        <v>0</v>
      </c>
      <c r="D25" s="23">
        <v>0</v>
      </c>
      <c r="E25" s="23">
        <f>D25-C25</f>
        <v>0</v>
      </c>
    </row>
    <row r="26" spans="1:6" x14ac:dyDescent="0.2">
      <c r="A26" s="3" t="s">
        <v>39</v>
      </c>
      <c r="C26" s="23">
        <v>0</v>
      </c>
      <c r="D26" s="23">
        <v>0</v>
      </c>
      <c r="E26" s="23">
        <f>D26-C26</f>
        <v>0</v>
      </c>
    </row>
    <row r="27" spans="1:6" x14ac:dyDescent="0.2">
      <c r="A27" s="48" t="s">
        <v>43</v>
      </c>
      <c r="B27" s="48"/>
      <c r="C27" s="35">
        <f>SUM(C24:C26)</f>
        <v>0</v>
      </c>
      <c r="D27" s="35">
        <f>SUM(D24:D26)</f>
        <v>0</v>
      </c>
      <c r="E27" s="35">
        <f>SUM(E24:E26)</f>
        <v>0</v>
      </c>
    </row>
    <row r="28" spans="1:6" x14ac:dyDescent="0.2">
      <c r="C28" s="47"/>
    </row>
    <row r="29" spans="1:6" x14ac:dyDescent="0.2">
      <c r="A29" s="3" t="s">
        <v>40</v>
      </c>
      <c r="C29" s="23">
        <v>-1959535.47</v>
      </c>
      <c r="D29" s="23">
        <v>-1959535.47</v>
      </c>
      <c r="E29" s="23">
        <f>D29-C29</f>
        <v>0</v>
      </c>
    </row>
    <row r="30" spans="1:6" x14ac:dyDescent="0.2">
      <c r="A30" s="3" t="s">
        <v>41</v>
      </c>
      <c r="C30" s="23">
        <v>-28154.503931051739</v>
      </c>
      <c r="D30" s="23">
        <v>-28154.503931051739</v>
      </c>
      <c r="E30" s="23">
        <f>D30-C30</f>
        <v>0</v>
      </c>
    </row>
    <row r="31" spans="1:6" x14ac:dyDescent="0.2">
      <c r="A31" s="48" t="s">
        <v>26</v>
      </c>
      <c r="B31" s="48"/>
      <c r="C31" s="49">
        <f>SUM(C29:C30)</f>
        <v>-1987689.9739310518</v>
      </c>
      <c r="D31" s="49">
        <f>SUM(D29:D30)</f>
        <v>-1987689.9739310518</v>
      </c>
      <c r="E31" s="49">
        <f>SUM(E29:E30)</f>
        <v>0</v>
      </c>
    </row>
    <row r="33" spans="1:6" ht="13.5" thickBot="1" x14ac:dyDescent="0.25">
      <c r="A33" s="27" t="s">
        <v>27</v>
      </c>
      <c r="B33" s="52" t="s">
        <v>52</v>
      </c>
      <c r="C33" s="50">
        <f>SUM(C27,C31)</f>
        <v>-1987689.9739310518</v>
      </c>
      <c r="D33" s="50">
        <f>SUM(D27,D31)</f>
        <v>-1987689.9739310518</v>
      </c>
      <c r="E33" s="51">
        <f>SUM(E27,E31)</f>
        <v>0</v>
      </c>
      <c r="F33" s="40">
        <v>15.3</v>
      </c>
    </row>
    <row r="34" spans="1:6" ht="13.5" thickTop="1" x14ac:dyDescent="0.2"/>
    <row r="36" spans="1:6" x14ac:dyDescent="0.2">
      <c r="A36" s="67" t="s">
        <v>56</v>
      </c>
      <c r="B36" s="68"/>
      <c r="C36" s="68"/>
      <c r="D36" s="68"/>
      <c r="E36" s="69"/>
    </row>
    <row r="37" spans="1:6" x14ac:dyDescent="0.2">
      <c r="A37" s="70"/>
      <c r="B37" s="71"/>
      <c r="C37" s="71"/>
      <c r="D37" s="71"/>
      <c r="E37" s="72"/>
    </row>
    <row r="38" spans="1:6" x14ac:dyDescent="0.2">
      <c r="A38" s="70"/>
      <c r="B38" s="71"/>
      <c r="C38" s="71"/>
      <c r="D38" s="71"/>
      <c r="E38" s="72"/>
    </row>
    <row r="39" spans="1:6" x14ac:dyDescent="0.2">
      <c r="A39" s="70"/>
      <c r="B39" s="71"/>
      <c r="C39" s="71"/>
      <c r="D39" s="71"/>
      <c r="E39" s="72"/>
    </row>
    <row r="40" spans="1:6" x14ac:dyDescent="0.2">
      <c r="A40" s="73"/>
      <c r="B40" s="74"/>
      <c r="C40" s="74"/>
      <c r="D40" s="74"/>
      <c r="E40" s="75"/>
    </row>
  </sheetData>
  <mergeCells count="1">
    <mergeCell ref="A36:E40"/>
  </mergeCells>
  <pageMargins left="0.7" right="0.7" top="0.75" bottom="0.75" header="0.3" footer="0.3"/>
  <pageSetup scale="81" orientation="portrait" r:id="rId1"/>
  <headerFooter>
    <oddHeader>&amp;R&amp;"Arial,Regular"&amp;10Page 15.3.1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83D494D-DF34-4FEB-AA9D-DC4A096DBC85}"/>
</file>

<file path=customXml/itemProps2.xml><?xml version="1.0" encoding="utf-8"?>
<ds:datastoreItem xmlns:ds="http://schemas.openxmlformats.org/officeDocument/2006/customXml" ds:itemID="{03E59DA8-EE8C-41A2-965D-982127DF7C5F}"/>
</file>

<file path=customXml/itemProps3.xml><?xml version="1.0" encoding="utf-8"?>
<ds:datastoreItem xmlns:ds="http://schemas.openxmlformats.org/officeDocument/2006/customXml" ds:itemID="{E898D7AC-1582-4E76-B00C-2E36BBD9D7C5}"/>
</file>

<file path=customXml/itemProps4.xml><?xml version="1.0" encoding="utf-8"?>
<ds:datastoreItem xmlns:ds="http://schemas.openxmlformats.org/officeDocument/2006/customXml" ds:itemID="{809C9AB5-A2BA-487E-86E9-3B69109FB2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15.3</vt:lpstr>
      <vt:lpstr>15.3.1</vt:lpstr>
      <vt:lpstr>'15.3'!Print_Area</vt:lpstr>
      <vt:lpstr>'15.3.1'!Print_Area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2023-03-02T17:12:32Z</dcterms:created>
  <dcterms:modified xsi:type="dcterms:W3CDTF">2023-03-09T22:42:21Z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