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19815" windowHeight="9000"/>
  </bookViews>
  <sheets>
    <sheet name="Total Costs" sheetId="2" r:id="rId1"/>
    <sheet name="PSE Share" sheetId="3" r:id="rId2"/>
  </sheets>
  <externalReferences>
    <externalReference r:id="rId3"/>
    <externalReference r:id="rId4"/>
    <externalReference r:id="rId5"/>
    <externalReference r:id="rId6"/>
  </externalReferences>
  <definedNames>
    <definedName name="__123Graph_A" localSheetId="1" hidden="1">#REF!</definedName>
    <definedName name="__123Graph_A" hidden="1">#REF!</definedName>
    <definedName name="__123Graph_ABUDG6_DSCRPR" localSheetId="1" hidden="1">#REF!</definedName>
    <definedName name="__123Graph_ABUDG6_DSCRPR" hidden="1">#REF!</definedName>
    <definedName name="__123Graph_ABUDG6_ESCRPR1" localSheetId="1" hidden="1">#REF!</definedName>
    <definedName name="__123Graph_ABUDG6_ESCRPR1" hidden="1">#REF!</definedName>
    <definedName name="__123Graph_B" localSheetId="1" hidden="1">#REF!</definedName>
    <definedName name="__123Graph_B" hidden="1">#REF!</definedName>
    <definedName name="__123Graph_BBUDG6_DSCRPR" localSheetId="1" hidden="1">#REF!</definedName>
    <definedName name="__123Graph_BBUDG6_DSCRPR" hidden="1">#REF!</definedName>
    <definedName name="__123Graph_BBUDG6_ESCRPR1" localSheetId="1" hidden="1">#REF!</definedName>
    <definedName name="__123Graph_BBUDG6_ESCRPR1" hidden="1">#REF!</definedName>
    <definedName name="__123Graph_ECURRENT" localSheetId="1" hidden="1">[1]ConsolidatingPL!#REF!</definedName>
    <definedName name="__123Graph_ECURRENT" hidden="1">[1]ConsolidatingPL!#REF!</definedName>
    <definedName name="__123Graph_X" localSheetId="1" hidden="1">#REF!</definedName>
    <definedName name="__123Graph_X" hidden="1">#REF!</definedName>
    <definedName name="__123Graph_XBUDG6_DSCRPR" localSheetId="1" hidden="1">#REF!</definedName>
    <definedName name="__123Graph_XBUDG6_DSCRPR" hidden="1">#REF!</definedName>
    <definedName name="__123Graph_XBUDG6_ESCRPR1" localSheetId="1" hidden="1">#REF!</definedName>
    <definedName name="__123Graph_XBUDG6_ESCRPR1" hidden="1">#REF!</definedName>
    <definedName name="__www1" hidden="1">{#N/A,#N/A,FALSE,"schA"}</definedName>
    <definedName name="_1__123Graph_ABUDG6_D_ESCRPR" localSheetId="1" hidden="1">#REF!</definedName>
    <definedName name="_1__123Graph_ABUDG6_D_ESCRPR" hidden="1">#REF!</definedName>
    <definedName name="_10__123Graph_XBUDG6_Dtons_inv" localSheetId="1" hidden="1">#REF!</definedName>
    <definedName name="_10__123Graph_XBUDG6_Dtons_inv" hidden="1">#REF!</definedName>
    <definedName name="_2__123Graph_ABUDG6_Dtons_inv" localSheetId="1" hidden="1">[2]Quant!#REF!</definedName>
    <definedName name="_2__123Graph_ABUDG6_Dtons_inv" hidden="1">[2]Quant!#REF!</definedName>
    <definedName name="_3__123Graph_ABUDG6_Dtons_inv" localSheetId="1" hidden="1">#REF!</definedName>
    <definedName name="_3__123Graph_ABUDG6_Dtons_inv" hidden="1">#REF!</definedName>
    <definedName name="_3__123Graph_BBUDG6_D_ESCRPR" hidden="1">[3]Quant!$D$72:$O$72</definedName>
    <definedName name="_4__123Graph_ABUDG6_Dtons_inv" localSheetId="1" hidden="1">[4]Quant!#REF!</definedName>
    <definedName name="_4__123Graph_ABUDG6_Dtons_inv" hidden="1">[4]Quant!#REF!</definedName>
    <definedName name="_4__123Graph_BBUDG6_D_ESCRPR" localSheetId="1" hidden="1">#REF!</definedName>
    <definedName name="_4__123Graph_BBUDG6_D_ESCRPR" hidden="1">#REF!</definedName>
    <definedName name="_4__123Graph_BBUDG6_Dtons_inv" hidden="1">[3]Quant!$D$9:$O$9</definedName>
    <definedName name="_5__123Graph_BBUDG6_D_ESCRPR" localSheetId="1" hidden="1">#REF!</definedName>
    <definedName name="_5__123Graph_BBUDG6_D_ESCRPR" hidden="1">#REF!</definedName>
    <definedName name="_5__123Graph_BBUDG6_Dtons_inv" localSheetId="1" hidden="1">#REF!</definedName>
    <definedName name="_5__123Graph_BBUDG6_Dtons_inv" hidden="1">#REF!</definedName>
    <definedName name="_5__123Graph_CBUDG6_D_ESCRPR" hidden="1">[3]Quant!$D$100:$O$100</definedName>
    <definedName name="_6__123Graph_BBUDG6_Dtons_inv" localSheetId="1" hidden="1">#REF!</definedName>
    <definedName name="_6__123Graph_BBUDG6_Dtons_inv" hidden="1">#REF!</definedName>
    <definedName name="_6__123Graph_CBUDG6_D_ESCRPR" localSheetId="1" hidden="1">#REF!</definedName>
    <definedName name="_6__123Graph_CBUDG6_D_ESCRPR" hidden="1">#REF!</definedName>
    <definedName name="_6__123Graph_DBUDG6_D_ESCRPR" hidden="1">[3]Quant!$D$88:$O$88</definedName>
    <definedName name="_7__123Graph_CBUDG6_D_ESCRPR" localSheetId="1" hidden="1">#REF!</definedName>
    <definedName name="_7__123Graph_CBUDG6_D_ESCRPR" hidden="1">#REF!</definedName>
    <definedName name="_7__123Graph_DBUDG6_D_ESCRPR" localSheetId="1" hidden="1">#REF!</definedName>
    <definedName name="_7__123Graph_DBUDG6_D_ESCRPR" hidden="1">#REF!</definedName>
    <definedName name="_7__123Graph_XBUDG6_D_ESCRPR" hidden="1">[3]Quant!$D$5:$O$5</definedName>
    <definedName name="_8__123Graph_DBUDG6_D_ESCRPR" localSheetId="1" hidden="1">#REF!</definedName>
    <definedName name="_8__123Graph_DBUDG6_D_ESCRPR" hidden="1">#REF!</definedName>
    <definedName name="_8__123Graph_XBUDG6_D_ESCRPR" localSheetId="1" hidden="1">#REF!</definedName>
    <definedName name="_8__123Graph_XBUDG6_D_ESCRPR" hidden="1">#REF!</definedName>
    <definedName name="_8__123Graph_XBUDG6_Dtons_inv" hidden="1">[3]Quant!$D$5:$O$5</definedName>
    <definedName name="_9__123Graph_XBUDG6_D_ESCRPR" localSheetId="1" hidden="1">#REF!</definedName>
    <definedName name="_9__123Graph_XBUDG6_D_ESCRPR" hidden="1">#REF!</definedName>
    <definedName name="_9__123Graph_XBUDG6_Dtons_inv" localSheetId="1" hidden="1">#REF!</definedName>
    <definedName name="_9__123Graph_XBUDG6_Dtons_inv" hidden="1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Parse_In" localSheetId="1" hidden="1">#REF!</definedName>
    <definedName name="_Parse_In" hidden="1">#REF!</definedName>
    <definedName name="_www1" hidden="1">{#N/A,#N/A,FALSE,"schA"}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L" hidden="1">{#N/A,#N/A,FALSE,"Cover Sheet";"Use of Equipment",#N/A,FALSE,"Area C";"Equipment Hours",#N/A,FALSE,"All";"Summary",#N/A,FALSE,"All"}</definedName>
    <definedName name="BLA" localSheetId="1" hidden="1">#REF!</definedName>
    <definedName name="BLA" hidden="1">#REF!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-1894858854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k" localSheetId="1" hidden="1">#REF!</definedName>
    <definedName name="junk" hidden="1">#REF!</definedName>
    <definedName name="Miller" hidden="1">{#N/A,#N/A,FALSE,"Expenditures";#N/A,#N/A,FALSE,"Property Placed In-Service";#N/A,#N/A,FALSE,"CWIP Balances"}</definedName>
    <definedName name="NOYT" hidden="1">{#N/A,#N/A,FALSE,"Cover Sheet";"Use of Equipment",#N/A,FALSE,"Area C";"Equipment Hours",#N/A,FALSE,"All";"Summary",#N/A,FALSE,"All"}</definedName>
    <definedName name="_xlnm.Print_Area" localSheetId="1">'PSE Share'!$A$1:$F$43</definedName>
    <definedName name="_xlnm.Print_Area" localSheetId="0">'Total Costs'!$A$1:$F$43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E43" i="3" l="1"/>
  <c r="C43" i="3"/>
  <c r="F7" i="3"/>
  <c r="D7" i="3"/>
  <c r="B7" i="3"/>
  <c r="B8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F6" i="3"/>
  <c r="D6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7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6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8" i="3" l="1"/>
  <c r="B9" i="3"/>
  <c r="D8" i="3"/>
  <c r="F9" i="3" l="1"/>
  <c r="D9" i="3"/>
  <c r="B10" i="3"/>
  <c r="F10" i="3" l="1"/>
  <c r="B11" i="3"/>
  <c r="D10" i="3"/>
  <c r="F43" i="2"/>
  <c r="E43" i="2"/>
  <c r="D43" i="2"/>
  <c r="C43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F11" i="3" l="1"/>
  <c r="D11" i="3"/>
  <c r="B12" i="3"/>
  <c r="F12" i="3" l="1"/>
  <c r="B13" i="3"/>
  <c r="D12" i="3"/>
  <c r="F13" i="3" l="1"/>
  <c r="D13" i="3"/>
  <c r="B14" i="3"/>
  <c r="F14" i="3" l="1"/>
  <c r="B15" i="3"/>
  <c r="D14" i="3"/>
  <c r="F15" i="3" l="1"/>
  <c r="D15" i="3"/>
  <c r="B16" i="3"/>
  <c r="F16" i="3" l="1"/>
  <c r="B17" i="3"/>
  <c r="D16" i="3"/>
  <c r="F17" i="3" l="1"/>
  <c r="B18" i="3"/>
  <c r="D17" i="3"/>
  <c r="F18" i="3" l="1"/>
  <c r="D18" i="3"/>
  <c r="B19" i="3"/>
  <c r="F19" i="3" l="1"/>
  <c r="B20" i="3"/>
  <c r="D19" i="3"/>
  <c r="F20" i="3" l="1"/>
  <c r="D20" i="3"/>
  <c r="B21" i="3"/>
  <c r="F21" i="3" l="1"/>
  <c r="B22" i="3"/>
  <c r="D21" i="3"/>
  <c r="F22" i="3" l="1"/>
  <c r="D22" i="3"/>
  <c r="B23" i="3"/>
  <c r="F23" i="3" l="1"/>
  <c r="B24" i="3"/>
  <c r="D23" i="3"/>
  <c r="F24" i="3" l="1"/>
  <c r="D24" i="3"/>
  <c r="B25" i="3"/>
  <c r="F25" i="3" l="1"/>
  <c r="D25" i="3"/>
  <c r="B26" i="3"/>
  <c r="F26" i="3" l="1"/>
  <c r="D26" i="3"/>
  <c r="B27" i="3"/>
  <c r="F27" i="3" l="1"/>
  <c r="B28" i="3"/>
  <c r="D27" i="3"/>
  <c r="F28" i="3" l="1"/>
  <c r="D28" i="3"/>
  <c r="B29" i="3"/>
  <c r="F29" i="3" l="1"/>
  <c r="D29" i="3"/>
  <c r="B30" i="3"/>
  <c r="F30" i="3" l="1"/>
  <c r="D30" i="3"/>
  <c r="B31" i="3"/>
  <c r="F31" i="3" l="1"/>
  <c r="D31" i="3"/>
  <c r="B32" i="3"/>
  <c r="F32" i="3" l="1"/>
  <c r="D32" i="3"/>
  <c r="B33" i="3"/>
  <c r="F33" i="3" l="1"/>
  <c r="D33" i="3"/>
  <c r="B34" i="3"/>
  <c r="F34" i="3" l="1"/>
  <c r="D34" i="3"/>
  <c r="B35" i="3"/>
  <c r="F35" i="3" l="1"/>
  <c r="D35" i="3"/>
  <c r="B36" i="3"/>
  <c r="F36" i="3" l="1"/>
  <c r="D36" i="3"/>
  <c r="B37" i="3"/>
  <c r="F37" i="3" l="1"/>
  <c r="D37" i="3"/>
  <c r="B38" i="3"/>
  <c r="F38" i="3" l="1"/>
  <c r="D38" i="3"/>
  <c r="B39" i="3"/>
  <c r="F39" i="3" l="1"/>
  <c r="D39" i="3"/>
  <c r="B40" i="3"/>
  <c r="F40" i="3" l="1"/>
  <c r="D40" i="3"/>
  <c r="B41" i="3"/>
  <c r="F41" i="3" l="1"/>
  <c r="D41" i="3"/>
  <c r="B42" i="3"/>
  <c r="F42" i="3" l="1"/>
  <c r="F43" i="3" s="1"/>
  <c r="D42" i="3"/>
  <c r="D43" i="3" s="1"/>
</calcChain>
</file>

<file path=xl/sharedStrings.xml><?xml version="1.0" encoding="utf-8"?>
<sst xmlns="http://schemas.openxmlformats.org/spreadsheetml/2006/main" count="26" uniqueCount="18">
  <si>
    <t>Year</t>
  </si>
  <si>
    <t>TOTAL</t>
  </si>
  <si>
    <t>Projected Total Decommissioning &amp; Demolition Costs
(in 2016 Dollars)</t>
  </si>
  <si>
    <t>Projected Total Decommissioning &amp; Demolition Costs
(in Real Dollars)</t>
  </si>
  <si>
    <t>Projected Total CCR Plan Costs
(in Real Dollars)</t>
  </si>
  <si>
    <t>Projected Total CCR Plan Costs
(in 2016 Dollars)</t>
  </si>
  <si>
    <t>A</t>
  </si>
  <si>
    <t>B</t>
  </si>
  <si>
    <t>C</t>
  </si>
  <si>
    <t>D</t>
  </si>
  <si>
    <t>E</t>
  </si>
  <si>
    <t>Total Projected Decommissioning and Demolition Costs and CCR Plan Costs</t>
  </si>
  <si>
    <t>Colstrip Units 1 &amp; 2</t>
  </si>
  <si>
    <t>PSE's Projected Share of Decommissioning and Demolition Costs and CCR Plan Costs</t>
  </si>
  <si>
    <t>PSE's Projected Share of Decommissioning &amp; Demolition Costs
(in 2016 Dollars)</t>
  </si>
  <si>
    <t>PSE's Projected Share of Decommissioning &amp; Demolition Costs
(in Real Dollars)</t>
  </si>
  <si>
    <t>PSE's Projected Share of CCR Plan Costs
(in 2016 Dollars)</t>
  </si>
  <si>
    <t>PSE's Projected Share of CCR Plan Costs
(in Real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</si>
</sst>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220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</cellStyleXfs>
  <cellXfs count="15">
    <xf numFmtId="164" fontId="0" fillId="0" borderId="0" xfId="0"/>
    <xf numFmtId="164" fontId="63" fillId="0" borderId="0" xfId="0" applyFont="1"/>
    <xf numFmtId="164" fontId="62" fillId="35" borderId="8" xfId="0" applyFont="1" applyFill="1" applyBorder="1" applyAlignment="1">
      <alignment horizontal="center"/>
    </xf>
    <xf numFmtId="164" fontId="62" fillId="35" borderId="8" xfId="0" applyFont="1" applyFill="1" applyBorder="1" applyAlignment="1">
      <alignment horizontal="center" wrapText="1"/>
    </xf>
    <xf numFmtId="0" fontId="63" fillId="0" borderId="8" xfId="0" applyNumberFormat="1" applyFont="1" applyBorder="1" applyAlignment="1">
      <alignment horizontal="center"/>
    </xf>
    <xf numFmtId="5" fontId="63" fillId="0" borderId="8" xfId="2" applyNumberFormat="1" applyFont="1" applyBorder="1"/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2" applyNumberFormat="1" applyFont="1" applyBorder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0" fontId="63" fillId="0" borderId="0" xfId="1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64" fontId="61" fillId="0" borderId="0" xfId="0" applyFont="1" applyAlignment="1">
      <alignment horizontal="center"/>
    </xf>
  </cellXfs>
  <cellStyles count="6220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14" Type="http://schemas.openxmlformats.org/officeDocument/2006/relationships/customXml" Target="../customXml/item4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Wecoa\Data\shared\2000%20CAPITAL%20BUDGET\COAL%20HAULERS\2000%20coal%20price%20reduction%20analysis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Wecoa\Data\shared\2000%20CAPITAL%20BUDGET\COAL%20HAULERS\2000%20coal%20price%20reduction%20analysis%20LEASE%20OPTION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Budget/2012%20Bgt/12%20AOP_D_mod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C18" sqref="C18"/>
    </sheetView>
  </sheetViews>
  <sheetFormatPr defaultRowHeight="12.75"/>
  <cols>
    <col min="1" max="1" width="4" style="11" customWidth="1"/>
    <col min="2" max="2" width="9.140625" style="1"/>
    <col min="3" max="6" width="17.7109375" style="1" customWidth="1"/>
    <col min="7" max="7" width="12" style="1" bestFit="1" customWidth="1"/>
    <col min="8" max="16384" width="9.140625" style="1"/>
  </cols>
  <sheetData>
    <row r="1" spans="1:6" ht="15.75">
      <c r="A1" s="14" t="s">
        <v>11</v>
      </c>
      <c r="B1" s="14"/>
      <c r="C1" s="14"/>
      <c r="D1" s="14"/>
      <c r="E1" s="14"/>
      <c r="F1" s="14"/>
    </row>
    <row r="2" spans="1:6" ht="15.75">
      <c r="A2" s="14" t="s">
        <v>12</v>
      </c>
      <c r="B2" s="14"/>
      <c r="C2" s="14"/>
      <c r="D2" s="14"/>
      <c r="E2" s="14"/>
      <c r="F2" s="14"/>
    </row>
    <row r="4" spans="1:6" s="11" customFormat="1"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</row>
    <row r="5" spans="1:6" ht="66.95" customHeight="1">
      <c r="B5" s="2" t="s">
        <v>0</v>
      </c>
      <c r="C5" s="3" t="s">
        <v>2</v>
      </c>
      <c r="D5" s="3" t="s">
        <v>3</v>
      </c>
      <c r="E5" s="3" t="s">
        <v>5</v>
      </c>
      <c r="F5" s="3" t="s">
        <v>4</v>
      </c>
    </row>
    <row r="6" spans="1:6">
      <c r="A6" s="12">
        <v>1</v>
      </c>
      <c r="B6" s="4">
        <v>2016</v>
      </c>
      <c r="C6" s="5">
        <v>0</v>
      </c>
      <c r="D6" s="5">
        <f t="shared" ref="D6:D25" si="0">C6*1.025^(B6-$B$6)</f>
        <v>0</v>
      </c>
      <c r="E6" s="10">
        <v>4860000</v>
      </c>
      <c r="F6" s="5">
        <f t="shared" ref="F6:F13" si="1">E6*1.025^(B6-$B$6)</f>
        <v>4860000</v>
      </c>
    </row>
    <row r="7" spans="1:6">
      <c r="A7" s="13">
        <f>A6+1</f>
        <v>2</v>
      </c>
      <c r="B7" s="4">
        <f>B6+1</f>
        <v>2017</v>
      </c>
      <c r="C7" s="5">
        <v>0</v>
      </c>
      <c r="D7" s="5">
        <f t="shared" si="0"/>
        <v>0</v>
      </c>
      <c r="E7" s="10">
        <v>720000</v>
      </c>
      <c r="F7" s="5">
        <f t="shared" si="1"/>
        <v>737999.99999999988</v>
      </c>
    </row>
    <row r="8" spans="1:6">
      <c r="A8" s="13">
        <f t="shared" ref="A8:A43" si="2">A7+1</f>
        <v>3</v>
      </c>
      <c r="B8" s="4">
        <f t="shared" ref="B8:B42" si="3">B7+1</f>
        <v>2018</v>
      </c>
      <c r="C8" s="5">
        <v>0</v>
      </c>
      <c r="D8" s="5">
        <f t="shared" si="0"/>
        <v>0</v>
      </c>
      <c r="E8" s="10">
        <v>870000</v>
      </c>
      <c r="F8" s="5">
        <f t="shared" si="1"/>
        <v>914043.74999999988</v>
      </c>
    </row>
    <row r="9" spans="1:6">
      <c r="A9" s="13">
        <f t="shared" si="2"/>
        <v>4</v>
      </c>
      <c r="B9" s="4">
        <f t="shared" si="3"/>
        <v>2019</v>
      </c>
      <c r="C9" s="5">
        <v>0</v>
      </c>
      <c r="D9" s="5">
        <f t="shared" si="0"/>
        <v>0</v>
      </c>
      <c r="E9" s="10">
        <v>4300000</v>
      </c>
      <c r="F9" s="5">
        <f t="shared" si="1"/>
        <v>4630629.6874999991</v>
      </c>
    </row>
    <row r="10" spans="1:6">
      <c r="A10" s="13">
        <f t="shared" si="2"/>
        <v>5</v>
      </c>
      <c r="B10" s="4">
        <f t="shared" si="3"/>
        <v>2020</v>
      </c>
      <c r="C10" s="5">
        <v>0</v>
      </c>
      <c r="D10" s="5">
        <f t="shared" si="0"/>
        <v>0</v>
      </c>
      <c r="E10" s="10">
        <v>16438000</v>
      </c>
      <c r="F10" s="5">
        <f t="shared" si="1"/>
        <v>18144476.296093747</v>
      </c>
    </row>
    <row r="11" spans="1:6">
      <c r="A11" s="13">
        <f t="shared" si="2"/>
        <v>6</v>
      </c>
      <c r="B11" s="4">
        <f t="shared" si="3"/>
        <v>2021</v>
      </c>
      <c r="C11" s="5">
        <v>0</v>
      </c>
      <c r="D11" s="5">
        <f t="shared" si="0"/>
        <v>0</v>
      </c>
      <c r="E11" s="10">
        <v>14258800</v>
      </c>
      <c r="F11" s="5">
        <f t="shared" si="1"/>
        <v>16132523.425964838</v>
      </c>
    </row>
    <row r="12" spans="1:6">
      <c r="A12" s="13">
        <f t="shared" si="2"/>
        <v>7</v>
      </c>
      <c r="B12" s="4">
        <f t="shared" si="3"/>
        <v>2022</v>
      </c>
      <c r="C12" s="5">
        <v>0</v>
      </c>
      <c r="D12" s="5">
        <f t="shared" si="0"/>
        <v>0</v>
      </c>
      <c r="E12" s="10">
        <v>23806800</v>
      </c>
      <c r="F12" s="5">
        <f t="shared" si="1"/>
        <v>27608589.268710636</v>
      </c>
    </row>
    <row r="13" spans="1:6">
      <c r="A13" s="13">
        <f t="shared" si="2"/>
        <v>8</v>
      </c>
      <c r="B13" s="4">
        <f t="shared" si="3"/>
        <v>2023</v>
      </c>
      <c r="C13" s="5">
        <v>293353</v>
      </c>
      <c r="D13" s="5">
        <f t="shared" si="0"/>
        <v>348704.53189583117</v>
      </c>
      <c r="E13" s="10">
        <v>12792492</v>
      </c>
      <c r="F13" s="5">
        <f t="shared" si="1"/>
        <v>15206252.994314579</v>
      </c>
    </row>
    <row r="14" spans="1:6">
      <c r="A14" s="13">
        <f t="shared" si="2"/>
        <v>9</v>
      </c>
      <c r="B14" s="4">
        <f t="shared" si="3"/>
        <v>2024</v>
      </c>
      <c r="C14" s="5">
        <v>0</v>
      </c>
      <c r="D14" s="5">
        <f t="shared" si="0"/>
        <v>0</v>
      </c>
      <c r="E14" s="10">
        <v>4218292</v>
      </c>
      <c r="F14" s="5">
        <f t="shared" ref="F14:F42" si="4">E14*1.025^(B14-$B$6)</f>
        <v>5139579.1953429058</v>
      </c>
    </row>
    <row r="15" spans="1:6">
      <c r="A15" s="13">
        <f t="shared" si="2"/>
        <v>10</v>
      </c>
      <c r="B15" s="4">
        <f t="shared" si="3"/>
        <v>2025</v>
      </c>
      <c r="C15" s="5">
        <v>0</v>
      </c>
      <c r="D15" s="5">
        <f t="shared" si="0"/>
        <v>0</v>
      </c>
      <c r="E15" s="10">
        <v>4218292</v>
      </c>
      <c r="F15" s="5">
        <f t="shared" si="4"/>
        <v>5268068.6752264779</v>
      </c>
    </row>
    <row r="16" spans="1:6">
      <c r="A16" s="13">
        <f t="shared" si="2"/>
        <v>11</v>
      </c>
      <c r="B16" s="4">
        <f t="shared" si="3"/>
        <v>2026</v>
      </c>
      <c r="C16" s="5">
        <v>0</v>
      </c>
      <c r="D16" s="5">
        <f t="shared" si="0"/>
        <v>0</v>
      </c>
      <c r="E16" s="10">
        <v>4218292</v>
      </c>
      <c r="F16" s="5">
        <f t="shared" si="4"/>
        <v>5399770.3921071393</v>
      </c>
    </row>
    <row r="17" spans="1:6">
      <c r="A17" s="13">
        <f t="shared" si="2"/>
        <v>12</v>
      </c>
      <c r="B17" s="4">
        <f t="shared" si="3"/>
        <v>2027</v>
      </c>
      <c r="C17" s="5">
        <v>0</v>
      </c>
      <c r="D17" s="5">
        <f t="shared" si="0"/>
        <v>0</v>
      </c>
      <c r="E17" s="10">
        <v>3229980</v>
      </c>
      <c r="F17" s="5">
        <f t="shared" si="4"/>
        <v>4238013.6629649336</v>
      </c>
    </row>
    <row r="18" spans="1:6">
      <c r="A18" s="13">
        <f t="shared" si="2"/>
        <v>13</v>
      </c>
      <c r="B18" s="4">
        <f t="shared" si="3"/>
        <v>2028</v>
      </c>
      <c r="C18" s="5">
        <v>0</v>
      </c>
      <c r="D18" s="5">
        <f t="shared" si="0"/>
        <v>0</v>
      </c>
      <c r="E18" s="10">
        <v>3229980</v>
      </c>
      <c r="F18" s="5">
        <f t="shared" si="4"/>
        <v>4343964.0045390557</v>
      </c>
    </row>
    <row r="19" spans="1:6">
      <c r="A19" s="13">
        <f t="shared" si="2"/>
        <v>14</v>
      </c>
      <c r="B19" s="4">
        <f t="shared" si="3"/>
        <v>2029</v>
      </c>
      <c r="C19" s="5">
        <v>0</v>
      </c>
      <c r="D19" s="5">
        <f t="shared" si="0"/>
        <v>0</v>
      </c>
      <c r="E19" s="10">
        <v>2703170</v>
      </c>
      <c r="F19" s="5">
        <f t="shared" si="4"/>
        <v>3726349.7011138103</v>
      </c>
    </row>
    <row r="20" spans="1:6">
      <c r="A20" s="13">
        <f t="shared" si="2"/>
        <v>15</v>
      </c>
      <c r="B20" s="4">
        <f t="shared" si="3"/>
        <v>2030</v>
      </c>
      <c r="C20" s="5">
        <v>0</v>
      </c>
      <c r="D20" s="5">
        <f t="shared" si="0"/>
        <v>0</v>
      </c>
      <c r="E20" s="10">
        <v>2703170</v>
      </c>
      <c r="F20" s="5">
        <f t="shared" si="4"/>
        <v>3819508.4436416551</v>
      </c>
    </row>
    <row r="21" spans="1:6">
      <c r="A21" s="13">
        <f t="shared" si="2"/>
        <v>16</v>
      </c>
      <c r="B21" s="4">
        <f t="shared" si="3"/>
        <v>2031</v>
      </c>
      <c r="C21" s="5">
        <v>0</v>
      </c>
      <c r="D21" s="5">
        <f t="shared" si="0"/>
        <v>0</v>
      </c>
      <c r="E21" s="10">
        <v>2703170</v>
      </c>
      <c r="F21" s="5">
        <f t="shared" si="4"/>
        <v>3914996.1547326972</v>
      </c>
    </row>
    <row r="22" spans="1:6">
      <c r="A22" s="13">
        <f t="shared" si="2"/>
        <v>17</v>
      </c>
      <c r="B22" s="4">
        <f t="shared" si="3"/>
        <v>2032</v>
      </c>
      <c r="C22" s="5">
        <v>0</v>
      </c>
      <c r="D22" s="5">
        <f t="shared" si="0"/>
        <v>0</v>
      </c>
      <c r="E22" s="10">
        <v>2703170</v>
      </c>
      <c r="F22" s="5">
        <f t="shared" si="4"/>
        <v>4012871.0586010143</v>
      </c>
    </row>
    <row r="23" spans="1:6">
      <c r="A23" s="13">
        <f t="shared" si="2"/>
        <v>18</v>
      </c>
      <c r="B23" s="4">
        <f t="shared" si="3"/>
        <v>2033</v>
      </c>
      <c r="C23" s="5">
        <v>0</v>
      </c>
      <c r="D23" s="5">
        <f t="shared" si="0"/>
        <v>0</v>
      </c>
      <c r="E23" s="10">
        <v>2703170</v>
      </c>
      <c r="F23" s="5">
        <f t="shared" si="4"/>
        <v>4113192.8350660391</v>
      </c>
    </row>
    <row r="24" spans="1:6">
      <c r="A24" s="13">
        <f t="shared" si="2"/>
        <v>19</v>
      </c>
      <c r="B24" s="4">
        <f t="shared" si="3"/>
        <v>2034</v>
      </c>
      <c r="C24" s="5">
        <v>0</v>
      </c>
      <c r="D24" s="5">
        <f t="shared" si="0"/>
        <v>0</v>
      </c>
      <c r="E24" s="10">
        <v>2703170</v>
      </c>
      <c r="F24" s="5">
        <f t="shared" si="4"/>
        <v>4216022.6559426906</v>
      </c>
    </row>
    <row r="25" spans="1:6">
      <c r="A25" s="13">
        <f t="shared" si="2"/>
        <v>20</v>
      </c>
      <c r="B25" s="4">
        <f t="shared" si="3"/>
        <v>2035</v>
      </c>
      <c r="C25" s="5">
        <v>8158790</v>
      </c>
      <c r="D25" s="5">
        <f t="shared" si="0"/>
        <v>13043051.148172565</v>
      </c>
      <c r="E25" s="10">
        <v>2703170</v>
      </c>
      <c r="F25" s="5">
        <f t="shared" si="4"/>
        <v>4321423.2223412581</v>
      </c>
    </row>
    <row r="26" spans="1:6">
      <c r="A26" s="13">
        <f t="shared" si="2"/>
        <v>21</v>
      </c>
      <c r="B26" s="4">
        <f t="shared" si="3"/>
        <v>2036</v>
      </c>
      <c r="C26" s="5">
        <v>0</v>
      </c>
      <c r="D26" s="5">
        <f t="shared" ref="D26:D42" si="5">C26*1.025^(B26-$B$6)</f>
        <v>0</v>
      </c>
      <c r="E26" s="10">
        <v>2703170</v>
      </c>
      <c r="F26" s="5">
        <f t="shared" si="4"/>
        <v>4429458.8028997881</v>
      </c>
    </row>
    <row r="27" spans="1:6">
      <c r="A27" s="13">
        <f t="shared" si="2"/>
        <v>22</v>
      </c>
      <c r="B27" s="4">
        <f t="shared" si="3"/>
        <v>2037</v>
      </c>
      <c r="C27" s="5">
        <v>0</v>
      </c>
      <c r="D27" s="5">
        <f t="shared" si="5"/>
        <v>0</v>
      </c>
      <c r="E27" s="10">
        <v>2703170</v>
      </c>
      <c r="F27" s="5">
        <f t="shared" si="4"/>
        <v>4540195.272972283</v>
      </c>
    </row>
    <row r="28" spans="1:6">
      <c r="A28" s="13">
        <f t="shared" si="2"/>
        <v>23</v>
      </c>
      <c r="B28" s="4">
        <f t="shared" si="3"/>
        <v>2038</v>
      </c>
      <c r="C28" s="5">
        <v>0</v>
      </c>
      <c r="D28" s="5">
        <f t="shared" si="5"/>
        <v>0</v>
      </c>
      <c r="E28" s="10">
        <v>2703170</v>
      </c>
      <c r="F28" s="5">
        <f t="shared" si="4"/>
        <v>4653700.1547965901</v>
      </c>
    </row>
    <row r="29" spans="1:6">
      <c r="A29" s="13">
        <f t="shared" si="2"/>
        <v>24</v>
      </c>
      <c r="B29" s="4">
        <f t="shared" si="3"/>
        <v>2039</v>
      </c>
      <c r="C29" s="5">
        <v>0</v>
      </c>
      <c r="D29" s="5">
        <f t="shared" si="5"/>
        <v>0</v>
      </c>
      <c r="E29" s="10">
        <v>2438348</v>
      </c>
      <c r="F29" s="5">
        <f t="shared" si="4"/>
        <v>4302734.9285002993</v>
      </c>
    </row>
    <row r="30" spans="1:6">
      <c r="A30" s="13">
        <f t="shared" si="2"/>
        <v>25</v>
      </c>
      <c r="B30" s="4">
        <f t="shared" si="3"/>
        <v>2040</v>
      </c>
      <c r="C30" s="5">
        <v>0</v>
      </c>
      <c r="D30" s="5">
        <f t="shared" si="5"/>
        <v>0</v>
      </c>
      <c r="E30" s="10">
        <v>2438348</v>
      </c>
      <c r="F30" s="5">
        <f t="shared" si="4"/>
        <v>4410303.3017128063</v>
      </c>
    </row>
    <row r="31" spans="1:6">
      <c r="A31" s="13">
        <f t="shared" si="2"/>
        <v>26</v>
      </c>
      <c r="B31" s="4">
        <f t="shared" si="3"/>
        <v>2041</v>
      </c>
      <c r="C31" s="5">
        <v>0</v>
      </c>
      <c r="D31" s="5">
        <f t="shared" si="5"/>
        <v>0</v>
      </c>
      <c r="E31" s="10">
        <v>2438348</v>
      </c>
      <c r="F31" s="5">
        <f t="shared" si="4"/>
        <v>4520560.8842556262</v>
      </c>
    </row>
    <row r="32" spans="1:6">
      <c r="A32" s="13">
        <f t="shared" si="2"/>
        <v>27</v>
      </c>
      <c r="B32" s="4">
        <f t="shared" si="3"/>
        <v>2042</v>
      </c>
      <c r="C32" s="5">
        <v>0</v>
      </c>
      <c r="D32" s="5">
        <f t="shared" si="5"/>
        <v>0</v>
      </c>
      <c r="E32" s="10">
        <v>2438348</v>
      </c>
      <c r="F32" s="5">
        <f t="shared" si="4"/>
        <v>4633574.9063620167</v>
      </c>
    </row>
    <row r="33" spans="1:6">
      <c r="A33" s="13">
        <f t="shared" si="2"/>
        <v>28</v>
      </c>
      <c r="B33" s="4">
        <f t="shared" si="3"/>
        <v>2043</v>
      </c>
      <c r="C33" s="5">
        <v>0</v>
      </c>
      <c r="D33" s="5">
        <f t="shared" si="5"/>
        <v>0</v>
      </c>
      <c r="E33" s="10">
        <v>2438348</v>
      </c>
      <c r="F33" s="5">
        <f t="shared" si="4"/>
        <v>4749414.2790210666</v>
      </c>
    </row>
    <row r="34" spans="1:6">
      <c r="A34" s="13">
        <f t="shared" si="2"/>
        <v>29</v>
      </c>
      <c r="B34" s="4">
        <f t="shared" si="3"/>
        <v>2044</v>
      </c>
      <c r="C34" s="5">
        <v>0</v>
      </c>
      <c r="D34" s="5">
        <f t="shared" si="5"/>
        <v>0</v>
      </c>
      <c r="E34" s="10">
        <v>2438348</v>
      </c>
      <c r="F34" s="5">
        <f t="shared" si="4"/>
        <v>4868149.6359965932</v>
      </c>
    </row>
    <row r="35" spans="1:6">
      <c r="A35" s="13">
        <f t="shared" si="2"/>
        <v>30</v>
      </c>
      <c r="B35" s="4">
        <f t="shared" si="3"/>
        <v>2045</v>
      </c>
      <c r="C35" s="5">
        <v>0</v>
      </c>
      <c r="D35" s="5">
        <f t="shared" si="5"/>
        <v>0</v>
      </c>
      <c r="E35" s="10">
        <v>2438348</v>
      </c>
      <c r="F35" s="5">
        <f t="shared" si="4"/>
        <v>4989853.376896508</v>
      </c>
    </row>
    <row r="36" spans="1:6">
      <c r="A36" s="13">
        <f t="shared" si="2"/>
        <v>31</v>
      </c>
      <c r="B36" s="4">
        <f t="shared" si="3"/>
        <v>2046</v>
      </c>
      <c r="C36" s="5">
        <v>0</v>
      </c>
      <c r="D36" s="5">
        <f t="shared" si="5"/>
        <v>0</v>
      </c>
      <c r="E36" s="10">
        <v>2438348</v>
      </c>
      <c r="F36" s="5">
        <f t="shared" si="4"/>
        <v>5114599.7113189194</v>
      </c>
    </row>
    <row r="37" spans="1:6">
      <c r="A37" s="13">
        <f t="shared" si="2"/>
        <v>32</v>
      </c>
      <c r="B37" s="4">
        <f t="shared" si="3"/>
        <v>2047</v>
      </c>
      <c r="C37" s="5">
        <v>0</v>
      </c>
      <c r="D37" s="5">
        <f t="shared" si="5"/>
        <v>0</v>
      </c>
      <c r="E37" s="10">
        <v>2438348</v>
      </c>
      <c r="F37" s="5">
        <f t="shared" si="4"/>
        <v>5242464.7041018941</v>
      </c>
    </row>
    <row r="38" spans="1:6">
      <c r="A38" s="13">
        <f t="shared" si="2"/>
        <v>33</v>
      </c>
      <c r="B38" s="4">
        <f t="shared" si="3"/>
        <v>2048</v>
      </c>
      <c r="C38" s="5">
        <v>0</v>
      </c>
      <c r="D38" s="5">
        <f t="shared" si="5"/>
        <v>0</v>
      </c>
      <c r="E38" s="10">
        <v>2438348</v>
      </c>
      <c r="F38" s="5">
        <f t="shared" si="4"/>
        <v>5373526.3217044408</v>
      </c>
    </row>
    <row r="39" spans="1:6">
      <c r="A39" s="13">
        <f t="shared" si="2"/>
        <v>34</v>
      </c>
      <c r="B39" s="4">
        <f t="shared" si="3"/>
        <v>2049</v>
      </c>
      <c r="C39" s="5">
        <v>0</v>
      </c>
      <c r="D39" s="5">
        <f t="shared" si="5"/>
        <v>0</v>
      </c>
      <c r="E39" s="10">
        <v>470600</v>
      </c>
      <c r="F39" s="5">
        <f t="shared" si="4"/>
        <v>1063015.2152887783</v>
      </c>
    </row>
    <row r="40" spans="1:6">
      <c r="A40" s="13">
        <f t="shared" si="2"/>
        <v>35</v>
      </c>
      <c r="B40" s="4">
        <f t="shared" si="3"/>
        <v>2050</v>
      </c>
      <c r="C40" s="5">
        <v>0</v>
      </c>
      <c r="D40" s="5">
        <f t="shared" si="5"/>
        <v>0</v>
      </c>
      <c r="E40" s="10">
        <v>470600</v>
      </c>
      <c r="F40" s="5">
        <f t="shared" si="4"/>
        <v>1089590.5956709979</v>
      </c>
    </row>
    <row r="41" spans="1:6">
      <c r="A41" s="13">
        <f t="shared" si="2"/>
        <v>36</v>
      </c>
      <c r="B41" s="4">
        <f t="shared" si="3"/>
        <v>2051</v>
      </c>
      <c r="C41" s="5">
        <v>0</v>
      </c>
      <c r="D41" s="5">
        <f t="shared" si="5"/>
        <v>0</v>
      </c>
      <c r="E41" s="10">
        <v>470600</v>
      </c>
      <c r="F41" s="5">
        <f t="shared" si="4"/>
        <v>1116830.3605627727</v>
      </c>
    </row>
    <row r="42" spans="1:6">
      <c r="A42" s="13">
        <f t="shared" si="2"/>
        <v>37</v>
      </c>
      <c r="B42" s="4">
        <f t="shared" si="3"/>
        <v>2052</v>
      </c>
      <c r="C42" s="5">
        <v>0</v>
      </c>
      <c r="D42" s="5">
        <f t="shared" si="5"/>
        <v>0</v>
      </c>
      <c r="E42" s="9">
        <v>0</v>
      </c>
      <c r="F42" s="5">
        <f t="shared" si="4"/>
        <v>0</v>
      </c>
    </row>
    <row r="43" spans="1:6">
      <c r="A43" s="13">
        <f t="shared" si="2"/>
        <v>38</v>
      </c>
      <c r="B43" s="6" t="s">
        <v>1</v>
      </c>
      <c r="C43" s="7">
        <f>SUM(C6:C42)</f>
        <v>8452143</v>
      </c>
      <c r="D43" s="7">
        <f>SUM(D6:D42)</f>
        <v>13391755.680068396</v>
      </c>
      <c r="E43" s="7">
        <f>SUM(E6:E42)</f>
        <v>149987908</v>
      </c>
      <c r="F43" s="7">
        <f>SUM(F6:F42)</f>
        <v>205846247.87626487</v>
      </c>
    </row>
    <row r="44" spans="1:6">
      <c r="B44" s="8"/>
    </row>
    <row r="45" spans="1:6">
      <c r="B45" s="8"/>
    </row>
    <row r="46" spans="1:6">
      <c r="B46" s="8"/>
    </row>
    <row r="47" spans="1:6">
      <c r="B47" s="8"/>
    </row>
    <row r="48" spans="1:6">
      <c r="B48" s="8"/>
    </row>
  </sheetData>
  <mergeCells count="2">
    <mergeCell ref="A1:F1"/>
    <mergeCell ref="A2:F2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25" sqref="C25"/>
    </sheetView>
  </sheetViews>
  <sheetFormatPr defaultRowHeight="12.75"/>
  <cols>
    <col min="1" max="1" width="4" style="11" customWidth="1"/>
    <col min="2" max="2" width="9.140625" style="1"/>
    <col min="3" max="6" width="17.7109375" style="1" customWidth="1"/>
    <col min="7" max="7" width="12" style="1" bestFit="1" customWidth="1"/>
    <col min="8" max="16384" width="9.140625" style="1"/>
  </cols>
  <sheetData>
    <row r="1" spans="1:6" ht="15.75">
      <c r="A1" s="14" t="s">
        <v>13</v>
      </c>
      <c r="B1" s="14"/>
      <c r="C1" s="14"/>
      <c r="D1" s="14"/>
      <c r="E1" s="14"/>
      <c r="F1" s="14"/>
    </row>
    <row r="2" spans="1:6" ht="15.75">
      <c r="A2" s="14" t="s">
        <v>12</v>
      </c>
      <c r="B2" s="14"/>
      <c r="C2" s="14"/>
      <c r="D2" s="14"/>
      <c r="E2" s="14"/>
      <c r="F2" s="14"/>
    </row>
    <row r="4" spans="1:6" s="11" customFormat="1"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</row>
    <row r="5" spans="1:6" ht="66.95" customHeight="1">
      <c r="B5" s="2" t="s">
        <v>0</v>
      </c>
      <c r="C5" s="3" t="s">
        <v>14</v>
      </c>
      <c r="D5" s="3" t="s">
        <v>15</v>
      </c>
      <c r="E5" s="3" t="s">
        <v>16</v>
      </c>
      <c r="F5" s="3" t="s">
        <v>17</v>
      </c>
    </row>
    <row r="6" spans="1:6">
      <c r="A6" s="12">
        <v>1</v>
      </c>
      <c r="B6" s="4">
        <v>2016</v>
      </c>
      <c r="C6" s="5">
        <f>'Total Costs'!C6*50%</f>
        <v>0</v>
      </c>
      <c r="D6" s="5">
        <f t="shared" ref="D6:D25" si="0">C6*1.025^(B6-$B$6)</f>
        <v>0</v>
      </c>
      <c r="E6" s="5">
        <f>'Total Costs'!E6*50%</f>
        <v>2430000</v>
      </c>
      <c r="F6" s="5">
        <f t="shared" ref="F6:F13" si="1">E6*1.025^(B6-$B$6)</f>
        <v>2430000</v>
      </c>
    </row>
    <row r="7" spans="1:6">
      <c r="A7" s="13">
        <f>A6+1</f>
        <v>2</v>
      </c>
      <c r="B7" s="4">
        <f>B6+1</f>
        <v>2017</v>
      </c>
      <c r="C7" s="5">
        <f>'Total Costs'!C7*50%</f>
        <v>0</v>
      </c>
      <c r="D7" s="5">
        <f t="shared" si="0"/>
        <v>0</v>
      </c>
      <c r="E7" s="5">
        <f>'Total Costs'!E7*50%</f>
        <v>360000</v>
      </c>
      <c r="F7" s="5">
        <f t="shared" si="1"/>
        <v>368999.99999999994</v>
      </c>
    </row>
    <row r="8" spans="1:6">
      <c r="A8" s="13">
        <f t="shared" ref="A8:A43" si="2">A7+1</f>
        <v>3</v>
      </c>
      <c r="B8" s="4">
        <f t="shared" ref="B8:B42" si="3">B7+1</f>
        <v>2018</v>
      </c>
      <c r="C8" s="5">
        <f>'Total Costs'!C8*50%</f>
        <v>0</v>
      </c>
      <c r="D8" s="5">
        <f t="shared" si="0"/>
        <v>0</v>
      </c>
      <c r="E8" s="5">
        <f>'Total Costs'!E8*50%</f>
        <v>435000</v>
      </c>
      <c r="F8" s="5">
        <f t="shared" si="1"/>
        <v>457021.87499999994</v>
      </c>
    </row>
    <row r="9" spans="1:6">
      <c r="A9" s="13">
        <f t="shared" si="2"/>
        <v>4</v>
      </c>
      <c r="B9" s="4">
        <f t="shared" si="3"/>
        <v>2019</v>
      </c>
      <c r="C9" s="5">
        <f>'Total Costs'!C9*50%</f>
        <v>0</v>
      </c>
      <c r="D9" s="5">
        <f t="shared" si="0"/>
        <v>0</v>
      </c>
      <c r="E9" s="5">
        <f>'Total Costs'!E9*50%</f>
        <v>2150000</v>
      </c>
      <c r="F9" s="5">
        <f t="shared" si="1"/>
        <v>2315314.8437499995</v>
      </c>
    </row>
    <row r="10" spans="1:6">
      <c r="A10" s="13">
        <f t="shared" si="2"/>
        <v>5</v>
      </c>
      <c r="B10" s="4">
        <f t="shared" si="3"/>
        <v>2020</v>
      </c>
      <c r="C10" s="5">
        <f>'Total Costs'!C10*50%</f>
        <v>0</v>
      </c>
      <c r="D10" s="5">
        <f t="shared" si="0"/>
        <v>0</v>
      </c>
      <c r="E10" s="5">
        <f>'Total Costs'!E10*50%</f>
        <v>8219000</v>
      </c>
      <c r="F10" s="5">
        <f t="shared" si="1"/>
        <v>9072238.1480468735</v>
      </c>
    </row>
    <row r="11" spans="1:6">
      <c r="A11" s="13">
        <f t="shared" si="2"/>
        <v>6</v>
      </c>
      <c r="B11" s="4">
        <f t="shared" si="3"/>
        <v>2021</v>
      </c>
      <c r="C11" s="5">
        <f>'Total Costs'!C11*50%</f>
        <v>0</v>
      </c>
      <c r="D11" s="5">
        <f t="shared" si="0"/>
        <v>0</v>
      </c>
      <c r="E11" s="5">
        <f>'Total Costs'!E11*50%</f>
        <v>7129400</v>
      </c>
      <c r="F11" s="5">
        <f t="shared" si="1"/>
        <v>8066261.7129824189</v>
      </c>
    </row>
    <row r="12" spans="1:6">
      <c r="A12" s="13">
        <f t="shared" si="2"/>
        <v>7</v>
      </c>
      <c r="B12" s="4">
        <f t="shared" si="3"/>
        <v>2022</v>
      </c>
      <c r="C12" s="5">
        <f>'Total Costs'!C12*50%</f>
        <v>0</v>
      </c>
      <c r="D12" s="5">
        <f t="shared" si="0"/>
        <v>0</v>
      </c>
      <c r="E12" s="5">
        <f>'Total Costs'!E12*50%</f>
        <v>11903400</v>
      </c>
      <c r="F12" s="5">
        <f t="shared" si="1"/>
        <v>13804294.634355318</v>
      </c>
    </row>
    <row r="13" spans="1:6">
      <c r="A13" s="13">
        <f t="shared" si="2"/>
        <v>8</v>
      </c>
      <c r="B13" s="4">
        <f t="shared" si="3"/>
        <v>2023</v>
      </c>
      <c r="C13" s="5">
        <f>'Total Costs'!C13*50%</f>
        <v>146676.5</v>
      </c>
      <c r="D13" s="5">
        <f t="shared" si="0"/>
        <v>174352.26594791558</v>
      </c>
      <c r="E13" s="5">
        <f>'Total Costs'!E13*50%</f>
        <v>6396246</v>
      </c>
      <c r="F13" s="5">
        <f t="shared" si="1"/>
        <v>7603126.4971572896</v>
      </c>
    </row>
    <row r="14" spans="1:6">
      <c r="A14" s="13">
        <f t="shared" si="2"/>
        <v>9</v>
      </c>
      <c r="B14" s="4">
        <f t="shared" si="3"/>
        <v>2024</v>
      </c>
      <c r="C14" s="5">
        <f>'Total Costs'!C14*50%</f>
        <v>0</v>
      </c>
      <c r="D14" s="5">
        <f t="shared" si="0"/>
        <v>0</v>
      </c>
      <c r="E14" s="5">
        <f>'Total Costs'!E14*50%</f>
        <v>2109146</v>
      </c>
      <c r="F14" s="5">
        <f t="shared" ref="F14:F42" si="4">E14*1.025^(B14-$B$6)</f>
        <v>2569789.5976714529</v>
      </c>
    </row>
    <row r="15" spans="1:6">
      <c r="A15" s="13">
        <f t="shared" si="2"/>
        <v>10</v>
      </c>
      <c r="B15" s="4">
        <f t="shared" si="3"/>
        <v>2025</v>
      </c>
      <c r="C15" s="5">
        <f>'Total Costs'!C15*50%</f>
        <v>0</v>
      </c>
      <c r="D15" s="5">
        <f t="shared" si="0"/>
        <v>0</v>
      </c>
      <c r="E15" s="5">
        <f>'Total Costs'!E15*50%</f>
        <v>2109146</v>
      </c>
      <c r="F15" s="5">
        <f t="shared" si="4"/>
        <v>2634034.337613239</v>
      </c>
    </row>
    <row r="16" spans="1:6">
      <c r="A16" s="13">
        <f t="shared" si="2"/>
        <v>11</v>
      </c>
      <c r="B16" s="4">
        <f t="shared" si="3"/>
        <v>2026</v>
      </c>
      <c r="C16" s="5">
        <f>'Total Costs'!C16*50%</f>
        <v>0</v>
      </c>
      <c r="D16" s="5">
        <f t="shared" si="0"/>
        <v>0</v>
      </c>
      <c r="E16" s="5">
        <f>'Total Costs'!E16*50%</f>
        <v>2109146</v>
      </c>
      <c r="F16" s="5">
        <f t="shared" si="4"/>
        <v>2699885.1960535697</v>
      </c>
    </row>
    <row r="17" spans="1:6">
      <c r="A17" s="13">
        <f t="shared" si="2"/>
        <v>12</v>
      </c>
      <c r="B17" s="4">
        <f t="shared" si="3"/>
        <v>2027</v>
      </c>
      <c r="C17" s="5">
        <f>'Total Costs'!C17*50%</f>
        <v>0</v>
      </c>
      <c r="D17" s="5">
        <f t="shared" si="0"/>
        <v>0</v>
      </c>
      <c r="E17" s="5">
        <f>'Total Costs'!E17*50%</f>
        <v>1614990</v>
      </c>
      <c r="F17" s="5">
        <f t="shared" si="4"/>
        <v>2119006.8314824668</v>
      </c>
    </row>
    <row r="18" spans="1:6">
      <c r="A18" s="13">
        <f t="shared" si="2"/>
        <v>13</v>
      </c>
      <c r="B18" s="4">
        <f t="shared" si="3"/>
        <v>2028</v>
      </c>
      <c r="C18" s="5">
        <f>'Total Costs'!C18*50%</f>
        <v>0</v>
      </c>
      <c r="D18" s="5">
        <f t="shared" si="0"/>
        <v>0</v>
      </c>
      <c r="E18" s="5">
        <f>'Total Costs'!E18*50%</f>
        <v>1614990</v>
      </c>
      <c r="F18" s="5">
        <f t="shared" si="4"/>
        <v>2171982.0022695279</v>
      </c>
    </row>
    <row r="19" spans="1:6">
      <c r="A19" s="13">
        <f t="shared" si="2"/>
        <v>14</v>
      </c>
      <c r="B19" s="4">
        <f t="shared" si="3"/>
        <v>2029</v>
      </c>
      <c r="C19" s="5">
        <f>'Total Costs'!C19*50%</f>
        <v>0</v>
      </c>
      <c r="D19" s="5">
        <f t="shared" si="0"/>
        <v>0</v>
      </c>
      <c r="E19" s="5">
        <f>'Total Costs'!E19*50%</f>
        <v>1351585</v>
      </c>
      <c r="F19" s="5">
        <f t="shared" si="4"/>
        <v>1863174.8505569051</v>
      </c>
    </row>
    <row r="20" spans="1:6">
      <c r="A20" s="13">
        <f t="shared" si="2"/>
        <v>15</v>
      </c>
      <c r="B20" s="4">
        <f t="shared" si="3"/>
        <v>2030</v>
      </c>
      <c r="C20" s="5">
        <f>'Total Costs'!C20*50%</f>
        <v>0</v>
      </c>
      <c r="D20" s="5">
        <f t="shared" si="0"/>
        <v>0</v>
      </c>
      <c r="E20" s="5">
        <f>'Total Costs'!E20*50%</f>
        <v>1351585</v>
      </c>
      <c r="F20" s="5">
        <f t="shared" si="4"/>
        <v>1909754.2218208276</v>
      </c>
    </row>
    <row r="21" spans="1:6">
      <c r="A21" s="13">
        <f t="shared" si="2"/>
        <v>16</v>
      </c>
      <c r="B21" s="4">
        <f t="shared" si="3"/>
        <v>2031</v>
      </c>
      <c r="C21" s="5">
        <f>'Total Costs'!C21*50%</f>
        <v>0</v>
      </c>
      <c r="D21" s="5">
        <f t="shared" si="0"/>
        <v>0</v>
      </c>
      <c r="E21" s="5">
        <f>'Total Costs'!E21*50%</f>
        <v>1351585</v>
      </c>
      <c r="F21" s="5">
        <f t="shared" si="4"/>
        <v>1957498.0773663486</v>
      </c>
    </row>
    <row r="22" spans="1:6">
      <c r="A22" s="13">
        <f t="shared" si="2"/>
        <v>17</v>
      </c>
      <c r="B22" s="4">
        <f t="shared" si="3"/>
        <v>2032</v>
      </c>
      <c r="C22" s="5">
        <f>'Total Costs'!C22*50%</f>
        <v>0</v>
      </c>
      <c r="D22" s="5">
        <f t="shared" si="0"/>
        <v>0</v>
      </c>
      <c r="E22" s="5">
        <f>'Total Costs'!E22*50%</f>
        <v>1351585</v>
      </c>
      <c r="F22" s="5">
        <f t="shared" si="4"/>
        <v>2006435.5293005072</v>
      </c>
    </row>
    <row r="23" spans="1:6">
      <c r="A23" s="13">
        <f t="shared" si="2"/>
        <v>18</v>
      </c>
      <c r="B23" s="4">
        <f t="shared" si="3"/>
        <v>2033</v>
      </c>
      <c r="C23" s="5">
        <f>'Total Costs'!C23*50%</f>
        <v>0</v>
      </c>
      <c r="D23" s="5">
        <f t="shared" si="0"/>
        <v>0</v>
      </c>
      <c r="E23" s="5">
        <f>'Total Costs'!E23*50%</f>
        <v>1351585</v>
      </c>
      <c r="F23" s="5">
        <f t="shared" si="4"/>
        <v>2056596.4175330196</v>
      </c>
    </row>
    <row r="24" spans="1:6">
      <c r="A24" s="13">
        <f t="shared" si="2"/>
        <v>19</v>
      </c>
      <c r="B24" s="4">
        <f t="shared" si="3"/>
        <v>2034</v>
      </c>
      <c r="C24" s="5">
        <f>'Total Costs'!C24*50%</f>
        <v>0</v>
      </c>
      <c r="D24" s="5">
        <f t="shared" si="0"/>
        <v>0</v>
      </c>
      <c r="E24" s="5">
        <f>'Total Costs'!E24*50%</f>
        <v>1351585</v>
      </c>
      <c r="F24" s="5">
        <f t="shared" si="4"/>
        <v>2108011.3279713453</v>
      </c>
    </row>
    <row r="25" spans="1:6">
      <c r="A25" s="13">
        <f t="shared" si="2"/>
        <v>20</v>
      </c>
      <c r="B25" s="4">
        <f t="shared" si="3"/>
        <v>2035</v>
      </c>
      <c r="C25" s="5">
        <f>'Total Costs'!C25*50%</f>
        <v>4079395</v>
      </c>
      <c r="D25" s="5">
        <f t="shared" si="0"/>
        <v>6521525.5740862824</v>
      </c>
      <c r="E25" s="5">
        <f>'Total Costs'!E25*50%</f>
        <v>1351585</v>
      </c>
      <c r="F25" s="5">
        <f t="shared" si="4"/>
        <v>2160711.611170629</v>
      </c>
    </row>
    <row r="26" spans="1:6">
      <c r="A26" s="13">
        <f t="shared" si="2"/>
        <v>21</v>
      </c>
      <c r="B26" s="4">
        <f t="shared" si="3"/>
        <v>2036</v>
      </c>
      <c r="C26" s="5">
        <f>'Total Costs'!C26*50%</f>
        <v>0</v>
      </c>
      <c r="D26" s="5">
        <f t="shared" ref="D26:D42" si="5">C26*1.025^(B26-$B$6)</f>
        <v>0</v>
      </c>
      <c r="E26" s="5">
        <f>'Total Costs'!E26*50%</f>
        <v>1351585</v>
      </c>
      <c r="F26" s="5">
        <f t="shared" si="4"/>
        <v>2214729.4014498941</v>
      </c>
    </row>
    <row r="27" spans="1:6">
      <c r="A27" s="13">
        <f t="shared" si="2"/>
        <v>22</v>
      </c>
      <c r="B27" s="4">
        <f t="shared" si="3"/>
        <v>2037</v>
      </c>
      <c r="C27" s="5">
        <f>'Total Costs'!C27*50%</f>
        <v>0</v>
      </c>
      <c r="D27" s="5">
        <f t="shared" si="5"/>
        <v>0</v>
      </c>
      <c r="E27" s="5">
        <f>'Total Costs'!E27*50%</f>
        <v>1351585</v>
      </c>
      <c r="F27" s="5">
        <f t="shared" si="4"/>
        <v>2270097.6364861415</v>
      </c>
    </row>
    <row r="28" spans="1:6">
      <c r="A28" s="13">
        <f t="shared" si="2"/>
        <v>23</v>
      </c>
      <c r="B28" s="4">
        <f t="shared" si="3"/>
        <v>2038</v>
      </c>
      <c r="C28" s="5">
        <f>'Total Costs'!C28*50%</f>
        <v>0</v>
      </c>
      <c r="D28" s="5">
        <f t="shared" si="5"/>
        <v>0</v>
      </c>
      <c r="E28" s="5">
        <f>'Total Costs'!E28*50%</f>
        <v>1351585</v>
      </c>
      <c r="F28" s="5">
        <f t="shared" si="4"/>
        <v>2326850.077398295</v>
      </c>
    </row>
    <row r="29" spans="1:6">
      <c r="A29" s="13">
        <f t="shared" si="2"/>
        <v>24</v>
      </c>
      <c r="B29" s="4">
        <f t="shared" si="3"/>
        <v>2039</v>
      </c>
      <c r="C29" s="5">
        <f>'Total Costs'!C29*50%</f>
        <v>0</v>
      </c>
      <c r="D29" s="5">
        <f t="shared" si="5"/>
        <v>0</v>
      </c>
      <c r="E29" s="5">
        <f>'Total Costs'!E29*50%</f>
        <v>1219174</v>
      </c>
      <c r="F29" s="5">
        <f t="shared" si="4"/>
        <v>2151367.4642501497</v>
      </c>
    </row>
    <row r="30" spans="1:6">
      <c r="A30" s="13">
        <f t="shared" si="2"/>
        <v>25</v>
      </c>
      <c r="B30" s="4">
        <f t="shared" si="3"/>
        <v>2040</v>
      </c>
      <c r="C30" s="5">
        <f>'Total Costs'!C30*50%</f>
        <v>0</v>
      </c>
      <c r="D30" s="5">
        <f t="shared" si="5"/>
        <v>0</v>
      </c>
      <c r="E30" s="5">
        <f>'Total Costs'!E30*50%</f>
        <v>1219174</v>
      </c>
      <c r="F30" s="5">
        <f t="shared" si="4"/>
        <v>2205151.6508564032</v>
      </c>
    </row>
    <row r="31" spans="1:6">
      <c r="A31" s="13">
        <f t="shared" si="2"/>
        <v>26</v>
      </c>
      <c r="B31" s="4">
        <f t="shared" si="3"/>
        <v>2041</v>
      </c>
      <c r="C31" s="5">
        <f>'Total Costs'!C31*50%</f>
        <v>0</v>
      </c>
      <c r="D31" s="5">
        <f t="shared" si="5"/>
        <v>0</v>
      </c>
      <c r="E31" s="5">
        <f>'Total Costs'!E31*50%</f>
        <v>1219174</v>
      </c>
      <c r="F31" s="5">
        <f t="shared" si="4"/>
        <v>2260280.4421278131</v>
      </c>
    </row>
    <row r="32" spans="1:6">
      <c r="A32" s="13">
        <f t="shared" si="2"/>
        <v>27</v>
      </c>
      <c r="B32" s="4">
        <f t="shared" si="3"/>
        <v>2042</v>
      </c>
      <c r="C32" s="5">
        <f>'Total Costs'!C32*50%</f>
        <v>0</v>
      </c>
      <c r="D32" s="5">
        <f t="shared" si="5"/>
        <v>0</v>
      </c>
      <c r="E32" s="5">
        <f>'Total Costs'!E32*50%</f>
        <v>1219174</v>
      </c>
      <c r="F32" s="5">
        <f t="shared" si="4"/>
        <v>2316787.4531810083</v>
      </c>
    </row>
    <row r="33" spans="1:6">
      <c r="A33" s="13">
        <f t="shared" si="2"/>
        <v>28</v>
      </c>
      <c r="B33" s="4">
        <f t="shared" si="3"/>
        <v>2043</v>
      </c>
      <c r="C33" s="5">
        <f>'Total Costs'!C33*50%</f>
        <v>0</v>
      </c>
      <c r="D33" s="5">
        <f t="shared" si="5"/>
        <v>0</v>
      </c>
      <c r="E33" s="5">
        <f>'Total Costs'!E33*50%</f>
        <v>1219174</v>
      </c>
      <c r="F33" s="5">
        <f t="shared" si="4"/>
        <v>2374707.1395105333</v>
      </c>
    </row>
    <row r="34" spans="1:6">
      <c r="A34" s="13">
        <f t="shared" si="2"/>
        <v>29</v>
      </c>
      <c r="B34" s="4">
        <f t="shared" si="3"/>
        <v>2044</v>
      </c>
      <c r="C34" s="5">
        <f>'Total Costs'!C34*50%</f>
        <v>0</v>
      </c>
      <c r="D34" s="5">
        <f t="shared" si="5"/>
        <v>0</v>
      </c>
      <c r="E34" s="5">
        <f>'Total Costs'!E34*50%</f>
        <v>1219174</v>
      </c>
      <c r="F34" s="5">
        <f t="shared" si="4"/>
        <v>2434074.8179982966</v>
      </c>
    </row>
    <row r="35" spans="1:6">
      <c r="A35" s="13">
        <f t="shared" si="2"/>
        <v>30</v>
      </c>
      <c r="B35" s="4">
        <f t="shared" si="3"/>
        <v>2045</v>
      </c>
      <c r="C35" s="5">
        <f>'Total Costs'!C35*50%</f>
        <v>0</v>
      </c>
      <c r="D35" s="5">
        <f t="shared" si="5"/>
        <v>0</v>
      </c>
      <c r="E35" s="5">
        <f>'Total Costs'!E35*50%</f>
        <v>1219174</v>
      </c>
      <c r="F35" s="5">
        <f t="shared" si="4"/>
        <v>2494926.688448254</v>
      </c>
    </row>
    <row r="36" spans="1:6">
      <c r="A36" s="13">
        <f t="shared" si="2"/>
        <v>31</v>
      </c>
      <c r="B36" s="4">
        <f t="shared" si="3"/>
        <v>2046</v>
      </c>
      <c r="C36" s="5">
        <f>'Total Costs'!C36*50%</f>
        <v>0</v>
      </c>
      <c r="D36" s="5">
        <f t="shared" si="5"/>
        <v>0</v>
      </c>
      <c r="E36" s="5">
        <f>'Total Costs'!E36*50%</f>
        <v>1219174</v>
      </c>
      <c r="F36" s="5">
        <f t="shared" si="4"/>
        <v>2557299.8556594597</v>
      </c>
    </row>
    <row r="37" spans="1:6">
      <c r="A37" s="13">
        <f t="shared" si="2"/>
        <v>32</v>
      </c>
      <c r="B37" s="4">
        <f t="shared" si="3"/>
        <v>2047</v>
      </c>
      <c r="C37" s="5">
        <f>'Total Costs'!C37*50%</f>
        <v>0</v>
      </c>
      <c r="D37" s="5">
        <f t="shared" si="5"/>
        <v>0</v>
      </c>
      <c r="E37" s="5">
        <f>'Total Costs'!E37*50%</f>
        <v>1219174</v>
      </c>
      <c r="F37" s="5">
        <f t="shared" si="4"/>
        <v>2621232.352050947</v>
      </c>
    </row>
    <row r="38" spans="1:6">
      <c r="A38" s="13">
        <f t="shared" si="2"/>
        <v>33</v>
      </c>
      <c r="B38" s="4">
        <f t="shared" si="3"/>
        <v>2048</v>
      </c>
      <c r="C38" s="5">
        <f>'Total Costs'!C38*50%</f>
        <v>0</v>
      </c>
      <c r="D38" s="5">
        <f t="shared" si="5"/>
        <v>0</v>
      </c>
      <c r="E38" s="5">
        <f>'Total Costs'!E38*50%</f>
        <v>1219174</v>
      </c>
      <c r="F38" s="5">
        <f t="shared" si="4"/>
        <v>2686763.1608522204</v>
      </c>
    </row>
    <row r="39" spans="1:6">
      <c r="A39" s="13">
        <f t="shared" si="2"/>
        <v>34</v>
      </c>
      <c r="B39" s="4">
        <f t="shared" si="3"/>
        <v>2049</v>
      </c>
      <c r="C39" s="5">
        <f>'Total Costs'!C39*50%</f>
        <v>0</v>
      </c>
      <c r="D39" s="5">
        <f t="shared" si="5"/>
        <v>0</v>
      </c>
      <c r="E39" s="5">
        <f>'Total Costs'!E39*50%</f>
        <v>235300</v>
      </c>
      <c r="F39" s="5">
        <f t="shared" si="4"/>
        <v>531507.60764438915</v>
      </c>
    </row>
    <row r="40" spans="1:6">
      <c r="A40" s="13">
        <f t="shared" si="2"/>
        <v>35</v>
      </c>
      <c r="B40" s="4">
        <f t="shared" si="3"/>
        <v>2050</v>
      </c>
      <c r="C40" s="5">
        <f>'Total Costs'!C40*50%</f>
        <v>0</v>
      </c>
      <c r="D40" s="5">
        <f t="shared" si="5"/>
        <v>0</v>
      </c>
      <c r="E40" s="5">
        <f>'Total Costs'!E40*50%</f>
        <v>235300</v>
      </c>
      <c r="F40" s="5">
        <f t="shared" si="4"/>
        <v>544795.29783549893</v>
      </c>
    </row>
    <row r="41" spans="1:6">
      <c r="A41" s="13">
        <f t="shared" si="2"/>
        <v>36</v>
      </c>
      <c r="B41" s="4">
        <f t="shared" si="3"/>
        <v>2051</v>
      </c>
      <c r="C41" s="5">
        <f>'Total Costs'!C41*50%</f>
        <v>0</v>
      </c>
      <c r="D41" s="5">
        <f t="shared" si="5"/>
        <v>0</v>
      </c>
      <c r="E41" s="5">
        <f>'Total Costs'!E41*50%</f>
        <v>235300</v>
      </c>
      <c r="F41" s="5">
        <f t="shared" si="4"/>
        <v>558415.18028138636</v>
      </c>
    </row>
    <row r="42" spans="1:6">
      <c r="A42" s="13">
        <f t="shared" si="2"/>
        <v>37</v>
      </c>
      <c r="B42" s="4">
        <f t="shared" si="3"/>
        <v>2052</v>
      </c>
      <c r="C42" s="5">
        <f>'Total Costs'!C42*50%</f>
        <v>0</v>
      </c>
      <c r="D42" s="5">
        <f t="shared" si="5"/>
        <v>0</v>
      </c>
      <c r="E42" s="5">
        <f>'Total Costs'!E42*50%</f>
        <v>0</v>
      </c>
      <c r="F42" s="5">
        <f t="shared" si="4"/>
        <v>0</v>
      </c>
    </row>
    <row r="43" spans="1:6">
      <c r="A43" s="13">
        <f t="shared" si="2"/>
        <v>38</v>
      </c>
      <c r="B43" s="6" t="s">
        <v>1</v>
      </c>
      <c r="C43" s="7">
        <f>SUM(C6:C42)</f>
        <v>4226071.5</v>
      </c>
      <c r="D43" s="7">
        <f>SUM(D6:D42)</f>
        <v>6695877.840034198</v>
      </c>
      <c r="E43" s="7">
        <f>SUM(E6:E42)</f>
        <v>74993954</v>
      </c>
      <c r="F43" s="7">
        <f>SUM(F6:F42)</f>
        <v>102923123.93813244</v>
      </c>
    </row>
    <row r="44" spans="1:6">
      <c r="B44" s="8"/>
    </row>
    <row r="45" spans="1:6">
      <c r="B45" s="8"/>
    </row>
    <row r="46" spans="1:6">
      <c r="B46" s="8"/>
    </row>
    <row r="47" spans="1:6">
      <c r="B47" s="8"/>
    </row>
    <row r="48" spans="1:6">
      <c r="B48" s="8"/>
    </row>
  </sheetData>
  <mergeCells count="2">
    <mergeCell ref="A1:F1"/>
    <mergeCell ref="A2:F2"/>
  </mergeCells>
  <printOptions horizontalCentered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E4CC29A-9F35-417B-9BCF-F67D5296B4DA}"/>
</file>

<file path=customXml/itemProps2.xml><?xml version="1.0" encoding="utf-8"?>
<ds:datastoreItem xmlns:ds="http://schemas.openxmlformats.org/officeDocument/2006/customXml" ds:itemID="{4C95A3EE-A570-4271-9780-F490A909CD48}"/>
</file>

<file path=customXml/itemProps3.xml><?xml version="1.0" encoding="utf-8"?>
<ds:datastoreItem xmlns:ds="http://schemas.openxmlformats.org/officeDocument/2006/customXml" ds:itemID="{C2D9933F-2EDF-4425-90C7-E4D97BCA44F7}"/>
</file>

<file path=customXml/itemProps4.xml><?xml version="1.0" encoding="utf-8"?>
<ds:datastoreItem xmlns:ds="http://schemas.openxmlformats.org/officeDocument/2006/customXml" ds:itemID="{E303585D-920F-47C9-A566-4324CA01E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Costs</vt:lpstr>
      <vt:lpstr>PSE Share</vt:lpstr>
      <vt:lpstr>'PSE Share'!Print_Area</vt:lpstr>
      <vt:lpstr>'Total Costs'!Print_Area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