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C)\"/>
    </mc:Choice>
  </mc:AlternateContent>
  <bookViews>
    <workbookView xWindow="0" yWindow="0" windowWidth="28800" windowHeight="11870"/>
  </bookViews>
  <sheets>
    <sheet name="Exh. JAP-19 Pg. 1 (BR-11)" sheetId="1" r:id="rId1"/>
    <sheet name="Exh. JAP-19 Pg. 2 (BR-11)" sheetId="2" r:id="rId2"/>
    <sheet name="Exh. JAP-19 Pg. 3 (BR-11)" sheetId="3" r:id="rId3"/>
    <sheet name="Exh. JAP-19 Pg. 4 (BR-11)" sheetId="4" r:id="rId4"/>
  </sheet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Last_Row" localSheetId="0">IF('Exh. JAP-19 Pg. 1 (BR-11)'!Values_Entered,Header_Row+'Exh. JAP-19 Pg. 1 (BR-11)'!Number_of_Payments,Header_Row)</definedName>
    <definedName name="Last_Row" localSheetId="1">IF('Exh. JAP-19 Pg. 2 (BR-11)'!Values_Entered,Header_Row+'Exh. JAP-19 Pg. 2 (BR-11)'!Number_of_Payments,Header_Row)</definedName>
    <definedName name="Last_Row" localSheetId="2">IF('Exh. JAP-19 Pg. 3 (BR-11)'!Values_Entered,Header_Row+'Exh. JAP-19 Pg. 3 (BR-11)'!Number_of_Payments,Header_Row)</definedName>
    <definedName name="Last_Row" localSheetId="3">IF('Exh. JAP-19 Pg. 4 (BR-11)'!Values_Entered,Header_Row+'Exh. JAP-19 Pg. 4 (BR-11)'!Number_of_Payments,Header_Row)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0">MATCH(0.01,End_Bal,-1)+1</definedName>
    <definedName name="Number_of_Payments" localSheetId="1">MATCH(0.01,End_Bal,-1)+1</definedName>
    <definedName name="Number_of_Payments" localSheetId="2">MATCH(0.01,End_Bal,-1)+1</definedName>
    <definedName name="Number_of_Payments" localSheetId="3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TATISTICS_CODE">"STAT_TBL"</definedName>
    <definedName name="_xlnm.Print_Area" localSheetId="0">'Exh. JAP-19 Pg. 1 (BR-11)'!$B$1:$Q$43</definedName>
    <definedName name="_xlnm.Print_Area" localSheetId="1">'Exh. JAP-19 Pg. 2 (BR-11)'!$B$1:$F$33</definedName>
    <definedName name="_xlnm.Print_Area" localSheetId="2">'Exh. JAP-19 Pg. 3 (BR-11)'!$B$1:$E$29</definedName>
    <definedName name="_xlnm.Print_Area" localSheetId="3">'Exh. JAP-19 Pg. 4 (BR-11)'!$B$1:$H$24</definedName>
    <definedName name="_xlnm.Print_Titles" localSheetId="0">'Exh. JAP-19 Pg. 1 (BR-11)'!$B:$C</definedName>
    <definedName name="_xlnm.Print_Titles" localSheetId="1">'Exh. JAP-19 Pg. 2 (BR-11)'!$B:$C</definedName>
    <definedName name="_xlnm.Print_Titles" localSheetId="2">'Exh. JAP-19 Pg. 3 (BR-11)'!$B:$C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0">IF(Loan_Amount*Interest_Rate*Loan_Years*Loan_Start&gt;0,1,0)</definedName>
    <definedName name="Values_Entered" localSheetId="1">IF(Loan_Amount*Interest_Rate*Loan_Years*Loan_Start&gt;0,1,0)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D24" i="4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G11" i="4"/>
  <c r="H11" i="4" s="1"/>
  <c r="B11" i="4"/>
  <c r="G10" i="4"/>
  <c r="E18" i="2"/>
  <c r="E16" i="2"/>
  <c r="E14" i="2"/>
  <c r="B12" i="3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E31" i="2"/>
  <c r="E26" i="2"/>
  <c r="E23" i="2"/>
  <c r="E22" i="2"/>
  <c r="E17" i="2"/>
  <c r="B15" i="2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E13" i="2"/>
  <c r="O35" i="1"/>
  <c r="N35" i="1"/>
  <c r="I35" i="1"/>
  <c r="P34" i="1"/>
  <c r="P33" i="1"/>
  <c r="Q33" i="1" s="1"/>
  <c r="P32" i="1"/>
  <c r="P31" i="1"/>
  <c r="L35" i="1"/>
  <c r="M35" i="1"/>
  <c r="K35" i="1"/>
  <c r="G35" i="1"/>
  <c r="F35" i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N27" i="1"/>
  <c r="N37" i="1" s="1"/>
  <c r="F27" i="1"/>
  <c r="F37" i="1" s="1"/>
  <c r="P13" i="1" l="1"/>
  <c r="Q13" i="1" s="1"/>
  <c r="P14" i="1"/>
  <c r="Q14" i="1" s="1"/>
  <c r="D14" i="2" s="1"/>
  <c r="F14" i="2" s="1"/>
  <c r="P40" i="1"/>
  <c r="Q40" i="1" s="1"/>
  <c r="P15" i="1"/>
  <c r="Q15" i="1" s="1"/>
  <c r="Q32" i="1"/>
  <c r="G27" i="1"/>
  <c r="G37" i="1" s="1"/>
  <c r="K27" i="1"/>
  <c r="K37" i="1" s="1"/>
  <c r="O27" i="1"/>
  <c r="O37" i="1" s="1"/>
  <c r="J27" i="1"/>
  <c r="P30" i="1"/>
  <c r="Q30" i="1" s="1"/>
  <c r="P39" i="1"/>
  <c r="D15" i="2"/>
  <c r="D13" i="2"/>
  <c r="F13" i="2" s="1"/>
  <c r="E15" i="2"/>
  <c r="E26" i="3"/>
  <c r="D27" i="1"/>
  <c r="D37" i="1" s="1"/>
  <c r="H27" i="1"/>
  <c r="L27" i="1"/>
  <c r="L37" i="1" s="1"/>
  <c r="P12" i="1"/>
  <c r="P16" i="1"/>
  <c r="Q16" i="1" s="1"/>
  <c r="P18" i="1"/>
  <c r="Q18" i="1" s="1"/>
  <c r="P20" i="1"/>
  <c r="Q20" i="1" s="1"/>
  <c r="P22" i="1"/>
  <c r="Q22" i="1" s="1"/>
  <c r="P24" i="1"/>
  <c r="Q24" i="1" s="1"/>
  <c r="P26" i="1"/>
  <c r="Q26" i="1" s="1"/>
  <c r="H35" i="1"/>
  <c r="E20" i="2"/>
  <c r="F24" i="4"/>
  <c r="I27" i="1"/>
  <c r="I37" i="1" s="1"/>
  <c r="D26" i="3"/>
  <c r="E24" i="2"/>
  <c r="G24" i="4"/>
  <c r="H10" i="4"/>
  <c r="E27" i="1"/>
  <c r="M27" i="1"/>
  <c r="M37" i="1" s="1"/>
  <c r="P17" i="1"/>
  <c r="Q17" i="1" s="1"/>
  <c r="P19" i="1"/>
  <c r="Q19" i="1" s="1"/>
  <c r="D19" i="2" s="1"/>
  <c r="F19" i="2" s="1"/>
  <c r="P21" i="1"/>
  <c r="Q21" i="1" s="1"/>
  <c r="P23" i="1"/>
  <c r="Q23" i="1" s="1"/>
  <c r="P25" i="1"/>
  <c r="Q25" i="1" s="1"/>
  <c r="P29" i="1"/>
  <c r="E35" i="1"/>
  <c r="J35" i="1"/>
  <c r="Q31" i="1"/>
  <c r="Q34" i="1"/>
  <c r="D35" i="1"/>
  <c r="Q39" i="1"/>
  <c r="E12" i="2"/>
  <c r="E21" i="2"/>
  <c r="E25" i="2"/>
  <c r="D30" i="2" l="1"/>
  <c r="F30" i="2" s="1"/>
  <c r="J37" i="1"/>
  <c r="F15" i="2"/>
  <c r="E27" i="2"/>
  <c r="E33" i="2" s="1"/>
  <c r="D25" i="2"/>
  <c r="F25" i="2" s="1"/>
  <c r="D17" i="2"/>
  <c r="F17" i="2" s="1"/>
  <c r="D20" i="2"/>
  <c r="F20" i="2" s="1"/>
  <c r="H24" i="4"/>
  <c r="P27" i="1"/>
  <c r="D23" i="2"/>
  <c r="F23" i="2" s="1"/>
  <c r="D26" i="2"/>
  <c r="F26" i="2" s="1"/>
  <c r="D18" i="2"/>
  <c r="F18" i="2" s="1"/>
  <c r="H37" i="1"/>
  <c r="P35" i="1"/>
  <c r="Q29" i="1"/>
  <c r="D22" i="2"/>
  <c r="F22" i="2" s="1"/>
  <c r="D21" i="2"/>
  <c r="F21" i="2" s="1"/>
  <c r="E37" i="1"/>
  <c r="D24" i="2"/>
  <c r="F24" i="2" s="1"/>
  <c r="D16" i="2"/>
  <c r="F16" i="2" s="1"/>
  <c r="Q12" i="1"/>
  <c r="D29" i="2" l="1"/>
  <c r="Q35" i="1"/>
  <c r="P37" i="1"/>
  <c r="Q27" i="1"/>
  <c r="D12" i="2"/>
  <c r="F12" i="2" l="1"/>
  <c r="D27" i="2"/>
  <c r="Q37" i="1"/>
  <c r="F29" i="2"/>
  <c r="F31" i="2" s="1"/>
  <c r="D31" i="2"/>
  <c r="D33" i="2" l="1"/>
  <c r="F27" i="2"/>
  <c r="F33" i="2" l="1"/>
</calcChain>
</file>

<file path=xl/sharedStrings.xml><?xml version="1.0" encoding="utf-8"?>
<sst xmlns="http://schemas.openxmlformats.org/spreadsheetml/2006/main" count="204" uniqueCount="100">
  <si>
    <t>Puget Sound Energy</t>
  </si>
  <si>
    <t>2019 Gas General Rate Case Filing</t>
  </si>
  <si>
    <t>Summary of Restated &amp; Normalized Revenues by Rate Schedule</t>
  </si>
  <si>
    <t>Test Year Ended December 31, 2018</t>
  </si>
  <si>
    <t>Income</t>
  </si>
  <si>
    <t>Remove</t>
  </si>
  <si>
    <t>PGA</t>
  </si>
  <si>
    <t>Weather</t>
  </si>
  <si>
    <t>Total</t>
  </si>
  <si>
    <t>Statement</t>
  </si>
  <si>
    <t>Municipal</t>
  </si>
  <si>
    <t xml:space="preserve">Property Tax </t>
  </si>
  <si>
    <t>ERF</t>
  </si>
  <si>
    <t>Decoupling</t>
  </si>
  <si>
    <t>CRM</t>
  </si>
  <si>
    <t>Other Riders/</t>
  </si>
  <si>
    <t>Other</t>
  </si>
  <si>
    <t xml:space="preserve">Other </t>
  </si>
  <si>
    <t xml:space="preserve">Tax Reform </t>
  </si>
  <si>
    <t>Adjustment</t>
  </si>
  <si>
    <t>Normalization</t>
  </si>
  <si>
    <t>Adjusted</t>
  </si>
  <si>
    <t>Line</t>
  </si>
  <si>
    <t>Rate Class</t>
  </si>
  <si>
    <t>Revenue</t>
  </si>
  <si>
    <t>Taxes</t>
  </si>
  <si>
    <t>Sch. 140</t>
  </si>
  <si>
    <t>Sch. 141</t>
  </si>
  <si>
    <t>Sch. 142</t>
  </si>
  <si>
    <t>Sch. 149</t>
  </si>
  <si>
    <t>Trackers</t>
  </si>
  <si>
    <t>Adjustments</t>
  </si>
  <si>
    <t>Adjustment (1)</t>
  </si>
  <si>
    <t>Sch. 101 (2)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</si>
  <si>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</si>
  <si>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</si>
  <si>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</si>
  <si>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</si>
  <si>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</si>
  <si>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</si>
  <si>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</si>
  <si>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</si>
  <si>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</si>
  <si>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</si>
  <si>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</si>
  <si>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</si>
  <si>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</si>
  <si>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N </t>
  </si>
  <si>
    <t>O</t>
  </si>
  <si>
    <t>Residential Lighting (16)</t>
  </si>
  <si>
    <t>Residential (23)</t>
  </si>
  <si>
    <t>Residential (53)</t>
  </si>
  <si>
    <t>Commercial &amp; Industrial (31)</t>
  </si>
  <si>
    <t>Transportation - Commercial &amp; Industrial (31T)</t>
  </si>
  <si>
    <t>Large Volume (41)</t>
  </si>
  <si>
    <t>Transportation - Large Volume (41T)</t>
  </si>
  <si>
    <t>Compressed Natural Gas Service (54)</t>
  </si>
  <si>
    <t>Interruptible (85)</t>
  </si>
  <si>
    <t>Transportation - Interruptible (85T)</t>
  </si>
  <si>
    <t>Limited Interruptible (86)</t>
  </si>
  <si>
    <t>Transportation - Limited Interruptible (86T)</t>
  </si>
  <si>
    <t>Non-Exclusive Interruptible (87)</t>
  </si>
  <si>
    <t>Transportation - Non-Exclusive Interruptible (87T)</t>
  </si>
  <si>
    <t xml:space="preserve">Contracts </t>
  </si>
  <si>
    <t>Total Revenue From Sales/Transport Schedules</t>
  </si>
  <si>
    <t>Rentals</t>
  </si>
  <si>
    <t>Decoupling Deferral Revenue</t>
  </si>
  <si>
    <t>Decoupling Amortization Revenue</t>
  </si>
  <si>
    <t>Tax Reform Deferral</t>
  </si>
  <si>
    <t>PGA Curtailment &amp; Entitlement Revenue</t>
  </si>
  <si>
    <t>Other Operating Revenue</t>
  </si>
  <si>
    <t>Total Other Operating Revenue</t>
  </si>
  <si>
    <t>Total Operating Revenue</t>
  </si>
  <si>
    <t>Gas Revenue (Sch. 101) Total in Above</t>
  </si>
  <si>
    <t>Gas Cost (Sch. 101)</t>
  </si>
  <si>
    <t>(1)</t>
  </si>
  <si>
    <t>Tax Reform rates effective May 1, 2018 (UG-180283)</t>
  </si>
  <si>
    <t>(2)</t>
  </si>
  <si>
    <t>PGA rates effective November 1, 2018 (UG-180794)</t>
  </si>
  <si>
    <t>Summary of Restated &amp; Normalized Margin Revenues by Rate Schedule</t>
  </si>
  <si>
    <t>Gas Revenue</t>
  </si>
  <si>
    <t xml:space="preserve">Margin </t>
  </si>
  <si>
    <t>Sch. 101</t>
  </si>
  <si>
    <t>D = B - C</t>
  </si>
  <si>
    <t>Total Margin Revenue From Sales/Transport Schedules</t>
  </si>
  <si>
    <t>Total Other Operating Revenue Margin</t>
  </si>
  <si>
    <t>Total Margin Revenue</t>
  </si>
  <si>
    <t>Summary of Restated &amp; Normalized Gas Revenues &amp; Cost by Rate Schedule</t>
  </si>
  <si>
    <t>Gas Revenue (1)</t>
  </si>
  <si>
    <t>Gas Cost (1)</t>
  </si>
  <si>
    <t xml:space="preserve">Total </t>
  </si>
  <si>
    <t>Restated &amp; Normalized Gas Revenue and Cost at Current Schedule 101 Rates Effective November 1, 2018.</t>
  </si>
  <si>
    <t>Adjustments to Volume (Therms) by Rate Schedule</t>
  </si>
  <si>
    <t>Volume</t>
  </si>
  <si>
    <t>Restated</t>
  </si>
  <si>
    <t>Sales of Gas</t>
  </si>
  <si>
    <t>Restating</t>
  </si>
  <si>
    <t>Normalized</t>
  </si>
  <si>
    <t>Report</t>
  </si>
  <si>
    <t>F = B +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</si>
</sst>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_);_(@_)"/>
    <numFmt numFmtId="166" formatCode="_(* #,##0_);_(* \(#,##0\);_(* &quot;-&quot;??_);_(@_)"/>
  </numFmts>
  <fonts count="3" x14ac:knownFonts="1"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42" fontId="2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42" fontId="2" fillId="0" borderId="2" xfId="0" applyNumberFormat="1" applyFont="1" applyFill="1" applyBorder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/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Continuous"/>
    </xf>
    <xf numFmtId="0" fontId="2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Fill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42" fontId="2" fillId="0" borderId="0" xfId="0" applyNumberFormat="1" applyFont="1" applyBorder="1" applyAlignment="1">
      <alignment horizontal="center"/>
    </xf>
    <xf numFmtId="37" fontId="2" fillId="0" borderId="0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/>
    </xf>
    <xf numFmtId="41" fontId="2" fillId="0" borderId="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left"/>
    </xf>
    <xf numFmtId="42" fontId="2" fillId="0" borderId="2" xfId="0" applyNumberFormat="1" applyFont="1" applyBorder="1" applyAlignment="1">
      <alignment horizontal="left"/>
    </xf>
    <xf numFmtId="42" fontId="2" fillId="0" borderId="0" xfId="0" applyNumberFormat="1" applyFont="1" applyBorder="1"/>
    <xf numFmtId="164" fontId="2" fillId="0" borderId="0" xfId="0" applyNumberFormat="1" applyFont="1" applyAlignment="1">
      <alignment horizontal="left"/>
    </xf>
    <xf numFmtId="42" fontId="2" fillId="0" borderId="0" xfId="0" applyNumberFormat="1" applyFont="1" applyFill="1" applyBorder="1"/>
    <xf numFmtId="164" fontId="2" fillId="0" borderId="2" xfId="0" applyNumberFormat="1" applyFont="1" applyFill="1" applyBorder="1" applyAlignment="1">
      <alignment horizontal="left"/>
    </xf>
    <xf numFmtId="0" fontId="2" fillId="0" borderId="0" xfId="0" applyFont="1" applyFill="1" applyBorder="1"/>
    <xf numFmtId="164" fontId="2" fillId="0" borderId="3" xfId="0" applyNumberFormat="1" applyFont="1" applyFill="1" applyBorder="1" applyAlignment="1">
      <alignment horizontal="left"/>
    </xf>
    <xf numFmtId="0" fontId="2" fillId="0" borderId="0" xfId="0" quotePrefix="1" applyFont="1"/>
    <xf numFmtId="0" fontId="2" fillId="0" borderId="0" xfId="0" quotePrefix="1" applyFont="1" applyAlignment="1">
      <alignment horizontal="center"/>
    </xf>
    <xf numFmtId="165" fontId="2" fillId="0" borderId="0" xfId="0" applyNumberFormat="1" applyFont="1" applyBorder="1"/>
    <xf numFmtId="166" fontId="2" fillId="0" borderId="0" xfId="0" applyNumberFormat="1" applyFont="1" applyBorder="1"/>
    <xf numFmtId="43" fontId="2" fillId="0" borderId="0" xfId="0" applyNumberFormat="1" applyFont="1" applyBorder="1"/>
    <xf numFmtId="42" fontId="2" fillId="0" borderId="0" xfId="0" applyNumberFormat="1" applyFont="1"/>
    <xf numFmtId="42" fontId="2" fillId="0" borderId="0" xfId="0" applyNumberFormat="1" applyFont="1" applyFill="1"/>
    <xf numFmtId="41" fontId="2" fillId="0" borderId="0" xfId="0" applyNumberFormat="1" applyFont="1"/>
    <xf numFmtId="41" fontId="2" fillId="0" borderId="0" xfId="0" applyNumberFormat="1" applyFont="1" applyBorder="1"/>
    <xf numFmtId="37" fontId="2" fillId="0" borderId="0" xfId="0" applyNumberFormat="1" applyFont="1"/>
    <xf numFmtId="0" fontId="1" fillId="0" borderId="0" xfId="0" applyFont="1" applyBorder="1" applyAlignment="1"/>
    <xf numFmtId="0" fontId="1" fillId="0" borderId="0" xfId="0" applyFont="1" applyBorder="1" applyAlignment="1">
      <alignment horizontal="left" wrapText="1"/>
    </xf>
    <xf numFmtId="0" fontId="2" fillId="0" borderId="0" xfId="0" quotePrefix="1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42" fontId="2" fillId="0" borderId="0" xfId="0" applyNumberFormat="1" applyFont="1" applyFill="1" applyBorder="1" applyAlignment="1">
      <alignment horizontal="left"/>
    </xf>
    <xf numFmtId="42" fontId="2" fillId="0" borderId="3" xfId="0" applyNumberFormat="1" applyFont="1" applyBorder="1" applyAlignment="1">
      <alignment horizontal="center"/>
    </xf>
    <xf numFmtId="0" fontId="2" fillId="0" borderId="0" xfId="0" applyFont="1" applyAlignment="1"/>
    <xf numFmtId="42" fontId="2" fillId="0" borderId="0" xfId="0" applyNumberFormat="1" applyFont="1" applyFill="1" applyBorder="1" applyAlignment="1">
      <alignment horizontal="center"/>
    </xf>
    <xf numFmtId="42" fontId="2" fillId="0" borderId="4" xfId="0" applyNumberFormat="1" applyFont="1" applyFill="1" applyBorder="1"/>
    <xf numFmtId="0" fontId="2" fillId="0" borderId="0" xfId="0" quotePrefix="1" applyFont="1" applyAlignment="1">
      <alignment horizontal="center" vertical="top"/>
    </xf>
    <xf numFmtId="0" fontId="2" fillId="0" borderId="0" xfId="0" applyFont="1" applyAlignment="1">
      <alignment horizontal="left" wrapText="1"/>
    </xf>
    <xf numFmtId="41" fontId="2" fillId="0" borderId="0" xfId="0" applyNumberFormat="1" applyFont="1" applyFill="1"/>
    <xf numFmtId="0" fontId="1" fillId="0" borderId="0" xfId="0" applyFont="1" applyAlignment="1">
      <alignment horizontal="left" wrapText="1"/>
    </xf>
    <xf numFmtId="164" fontId="2" fillId="0" borderId="0" xfId="0" applyNumberFormat="1" applyFont="1" applyFill="1" applyBorder="1"/>
    <xf numFmtId="164" fontId="2" fillId="0" borderId="0" xfId="0" applyNumberFormat="1" applyFont="1" applyBorder="1"/>
    <xf numFmtId="0" fontId="2" fillId="0" borderId="0" xfId="0" quotePrefix="1" applyFont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166" fontId="2" fillId="0" borderId="0" xfId="0" applyNumberFormat="1" applyFont="1" applyFill="1"/>
    <xf numFmtId="3" fontId="2" fillId="0" borderId="0" xfId="0" applyNumberFormat="1" applyFont="1"/>
    <xf numFmtId="166" fontId="2" fillId="0" borderId="0" xfId="0" applyNumberFormat="1" applyFont="1" applyFill="1" applyBorder="1"/>
    <xf numFmtId="43" fontId="2" fillId="0" borderId="0" xfId="0" applyNumberFormat="1" applyFont="1"/>
    <xf numFmtId="166" fontId="2" fillId="0" borderId="4" xfId="0" applyNumberFormat="1" applyFont="1" applyBorder="1"/>
    <xf numFmtId="3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0"/>
  <sheetViews>
    <sheetView tabSelected="1" zoomScale="90" zoomScaleNormal="90" workbookViewId="0">
      <pane xSplit="3" ySplit="11" topLeftCell="D12" activePane="bottomRight" state="frozen"/>
      <selection activeCell="I44" sqref="I44"/>
      <selection pane="topRight" activeCell="I44" sqref="I44"/>
      <selection pane="bottomLeft" activeCell="I44" sqref="I44"/>
      <selection pane="bottomRight" activeCell="F46" sqref="F46"/>
    </sheetView>
  </sheetViews>
  <sheetFormatPr defaultRowHeight="12.5" x14ac:dyDescent="0.25"/>
  <cols>
    <col min="1" max="1" width="2" style="12" customWidth="1"/>
    <col min="2" max="2" width="4.81640625" style="12" customWidth="1"/>
    <col min="3" max="3" width="43" style="12" customWidth="1"/>
    <col min="4" max="4" width="14.54296875" style="12" bestFit="1" customWidth="1"/>
    <col min="5" max="5" width="14.7265625" style="12" bestFit="1" customWidth="1"/>
    <col min="6" max="6" width="15.453125" style="12" bestFit="1" customWidth="1"/>
    <col min="7" max="7" width="10.7265625" style="12" bestFit="1" customWidth="1"/>
    <col min="8" max="8" width="14.26953125" style="12" bestFit="1" customWidth="1"/>
    <col min="9" max="9" width="12.81640625" style="12" bestFit="1" customWidth="1"/>
    <col min="10" max="10" width="12.7265625" style="12" bestFit="1" customWidth="1"/>
    <col min="11" max="11" width="12.81640625" style="12" bestFit="1" customWidth="1"/>
    <col min="12" max="14" width="14" style="12" bestFit="1" customWidth="1"/>
    <col min="15" max="15" width="13.26953125" style="12" bestFit="1" customWidth="1"/>
    <col min="16" max="16" width="15.26953125" style="12" bestFit="1" customWidth="1"/>
    <col min="17" max="17" width="14.54296875" style="12" bestFit="1" customWidth="1"/>
    <col min="18" max="20" width="9.1796875" style="12" customWidth="1"/>
    <col min="21" max="23" width="9.1796875" style="15" customWidth="1"/>
    <col min="24" max="27" width="9.1796875" style="12" customWidth="1"/>
    <col min="28" max="33" width="9.1796875" style="14" customWidth="1"/>
    <col min="34" max="36" width="9.1796875" style="12" customWidth="1"/>
    <col min="37" max="16384" width="8.7265625" style="12"/>
  </cols>
  <sheetData>
    <row r="1" spans="1:33" ht="13" x14ac:dyDescent="0.3">
      <c r="A1" s="9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0"/>
      <c r="S1" s="11"/>
      <c r="T1" s="10"/>
      <c r="U1" s="12"/>
      <c r="V1" s="12"/>
      <c r="W1" s="12"/>
      <c r="AB1" s="12"/>
      <c r="AC1" s="12"/>
      <c r="AD1" s="12"/>
      <c r="AE1" s="12"/>
      <c r="AF1" s="12"/>
      <c r="AG1" s="12"/>
    </row>
    <row r="2" spans="1:33" ht="13" x14ac:dyDescent="0.3">
      <c r="A2" s="9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0"/>
      <c r="S2" s="11"/>
      <c r="T2" s="10"/>
      <c r="U2" s="12"/>
      <c r="V2" s="12"/>
      <c r="W2" s="12"/>
      <c r="AB2" s="12"/>
      <c r="AC2" s="12"/>
      <c r="AD2" s="12"/>
      <c r="AE2" s="12"/>
      <c r="AF2" s="12"/>
      <c r="AG2" s="12"/>
    </row>
    <row r="3" spans="1:33" ht="13" x14ac:dyDescent="0.3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0"/>
      <c r="S3" s="11"/>
      <c r="T3" s="10"/>
      <c r="U3" s="12"/>
      <c r="V3" s="12"/>
      <c r="W3" s="12"/>
      <c r="AB3" s="12"/>
      <c r="AC3" s="12"/>
      <c r="AD3" s="12"/>
      <c r="AE3" s="12"/>
      <c r="AF3" s="12"/>
      <c r="AG3" s="12"/>
    </row>
    <row r="4" spans="1:33" ht="13" x14ac:dyDescent="0.3"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0"/>
      <c r="S4" s="11"/>
      <c r="T4" s="10"/>
      <c r="U4" s="12"/>
      <c r="V4" s="12"/>
      <c r="W4" s="12"/>
      <c r="AB4" s="12"/>
      <c r="AC4" s="12"/>
      <c r="AD4" s="12"/>
      <c r="AE4" s="12"/>
      <c r="AF4" s="12"/>
      <c r="AG4" s="12"/>
    </row>
    <row r="5" spans="1:33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1"/>
      <c r="S5" s="11"/>
      <c r="T5" s="11"/>
      <c r="U5" s="12"/>
      <c r="V5" s="12"/>
      <c r="W5" s="12"/>
      <c r="AB5" s="12"/>
      <c r="AC5" s="12"/>
      <c r="AD5" s="12"/>
      <c r="AE5" s="12"/>
      <c r="AF5" s="12"/>
      <c r="AG5" s="12"/>
    </row>
    <row r="6" spans="1:33" ht="13" x14ac:dyDescent="0.3">
      <c r="B6" s="13"/>
      <c r="R6" s="5"/>
      <c r="S6" s="5"/>
      <c r="T6" s="11"/>
      <c r="U6" s="12"/>
      <c r="V6" s="12"/>
      <c r="W6" s="12"/>
      <c r="AB6" s="12"/>
      <c r="AC6" s="12"/>
      <c r="AD6" s="12"/>
      <c r="AE6" s="12"/>
      <c r="AF6" s="12"/>
      <c r="AG6" s="12"/>
    </row>
    <row r="7" spans="1:33" x14ac:dyDescent="0.25">
      <c r="C7" s="15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5"/>
      <c r="Q7" s="17"/>
      <c r="R7" s="14"/>
      <c r="S7" s="14"/>
      <c r="T7" s="14"/>
      <c r="U7" s="12"/>
      <c r="V7" s="12"/>
      <c r="W7" s="12"/>
      <c r="AB7" s="12"/>
      <c r="AC7" s="12"/>
      <c r="AD7" s="12"/>
      <c r="AE7" s="12"/>
      <c r="AF7" s="12"/>
      <c r="AG7" s="12"/>
    </row>
    <row r="8" spans="1:33" x14ac:dyDescent="0.25">
      <c r="C8" s="17"/>
      <c r="D8" s="17" t="s">
        <v>4</v>
      </c>
      <c r="E8" s="17" t="s">
        <v>5</v>
      </c>
      <c r="F8" s="18" t="s">
        <v>5</v>
      </c>
      <c r="G8" s="18" t="s">
        <v>5</v>
      </c>
      <c r="H8" s="18" t="s">
        <v>5</v>
      </c>
      <c r="I8" s="18" t="s">
        <v>5</v>
      </c>
      <c r="J8" s="18" t="s">
        <v>5</v>
      </c>
      <c r="K8" s="17"/>
      <c r="L8" s="17"/>
      <c r="M8" s="17">
        <v>2018</v>
      </c>
      <c r="N8" s="17" t="s">
        <v>6</v>
      </c>
      <c r="O8" s="17" t="s">
        <v>7</v>
      </c>
      <c r="P8" s="17"/>
      <c r="Q8" s="17" t="s">
        <v>8</v>
      </c>
      <c r="R8" s="14"/>
      <c r="S8" s="14"/>
      <c r="T8" s="19"/>
      <c r="U8" s="14"/>
      <c r="V8" s="14"/>
      <c r="W8" s="10"/>
      <c r="X8" s="14"/>
      <c r="AB8" s="12"/>
      <c r="AC8" s="12"/>
      <c r="AD8" s="12"/>
      <c r="AE8" s="12"/>
      <c r="AF8" s="12"/>
      <c r="AG8" s="12"/>
    </row>
    <row r="9" spans="1:33" x14ac:dyDescent="0.25">
      <c r="B9" s="19"/>
      <c r="C9" s="17"/>
      <c r="D9" s="17" t="s">
        <v>9</v>
      </c>
      <c r="E9" s="17" t="s">
        <v>10</v>
      </c>
      <c r="F9" s="17" t="s">
        <v>11</v>
      </c>
      <c r="G9" s="17" t="s">
        <v>12</v>
      </c>
      <c r="H9" s="17" t="s">
        <v>13</v>
      </c>
      <c r="I9" s="17" t="s">
        <v>14</v>
      </c>
      <c r="J9" s="17" t="s">
        <v>15</v>
      </c>
      <c r="K9" s="17" t="s">
        <v>16</v>
      </c>
      <c r="L9" s="17" t="s">
        <v>17</v>
      </c>
      <c r="M9" s="17" t="s">
        <v>18</v>
      </c>
      <c r="N9" s="17" t="s">
        <v>19</v>
      </c>
      <c r="O9" s="17" t="s">
        <v>20</v>
      </c>
      <c r="P9" s="17" t="s">
        <v>8</v>
      </c>
      <c r="Q9" s="17" t="s">
        <v>21</v>
      </c>
      <c r="R9" s="14"/>
      <c r="S9" s="14"/>
      <c r="T9" s="19"/>
      <c r="U9" s="14"/>
      <c r="V9" s="19"/>
      <c r="W9" s="20"/>
      <c r="X9" s="14"/>
      <c r="Z9" s="15"/>
      <c r="AB9" s="12"/>
      <c r="AC9" s="12"/>
      <c r="AD9" s="12"/>
      <c r="AE9" s="12"/>
      <c r="AF9" s="12"/>
      <c r="AG9" s="12"/>
    </row>
    <row r="10" spans="1:33" x14ac:dyDescent="0.25">
      <c r="B10" s="21" t="s">
        <v>22</v>
      </c>
      <c r="C10" s="21" t="s">
        <v>23</v>
      </c>
      <c r="D10" s="22" t="s">
        <v>24</v>
      </c>
      <c r="E10" s="21" t="s">
        <v>25</v>
      </c>
      <c r="F10" s="22" t="s">
        <v>26</v>
      </c>
      <c r="G10" s="22" t="s">
        <v>27</v>
      </c>
      <c r="H10" s="22" t="s">
        <v>28</v>
      </c>
      <c r="I10" s="22" t="s">
        <v>29</v>
      </c>
      <c r="J10" s="22" t="s">
        <v>30</v>
      </c>
      <c r="K10" s="21" t="s">
        <v>31</v>
      </c>
      <c r="L10" s="21" t="s">
        <v>31</v>
      </c>
      <c r="M10" s="21" t="s">
        <v>32</v>
      </c>
      <c r="N10" s="21" t="s">
        <v>33</v>
      </c>
      <c r="O10" s="21" t="s">
        <v>19</v>
      </c>
      <c r="P10" s="21" t="s">
        <v>31</v>
      </c>
      <c r="Q10" s="21" t="s">
        <v>24</v>
      </c>
      <c r="R10" s="14"/>
      <c r="S10" s="14"/>
      <c r="T10" s="19"/>
      <c r="U10" s="17"/>
      <c r="V10" s="17"/>
      <c r="W10" s="17"/>
      <c r="X10" s="14"/>
      <c r="Z10" s="15"/>
      <c r="AB10" s="12"/>
      <c r="AC10" s="12"/>
      <c r="AD10" s="12"/>
      <c r="AE10" s="12"/>
      <c r="AF10" s="12"/>
      <c r="AG10" s="12"/>
    </row>
    <row r="11" spans="1:33" x14ac:dyDescent="0.25">
      <c r="B11" s="19"/>
      <c r="C11" s="19" t="s">
        <v>34</v>
      </c>
      <c r="D11" s="19" t="s">
        <v>35</v>
      </c>
      <c r="E11" s="19" t="s">
        <v>36</v>
      </c>
      <c r="F11" s="19" t="s">
        <v>37</v>
      </c>
      <c r="G11" s="19" t="s">
        <v>38</v>
      </c>
      <c r="H11" s="19" t="s">
        <v>39</v>
      </c>
      <c r="I11" s="19" t="s">
        <v>40</v>
      </c>
      <c r="J11" s="19" t="s">
        <v>41</v>
      </c>
      <c r="K11" s="19" t="s">
        <v>42</v>
      </c>
      <c r="L11" s="19" t="s">
        <v>43</v>
      </c>
      <c r="M11" s="19" t="s">
        <v>44</v>
      </c>
      <c r="N11" s="19" t="s">
        <v>45</v>
      </c>
      <c r="O11" s="19" t="s">
        <v>46</v>
      </c>
      <c r="P11" s="19" t="s">
        <v>47</v>
      </c>
      <c r="Q11" s="19" t="s">
        <v>48</v>
      </c>
      <c r="R11" s="14"/>
      <c r="S11" s="14"/>
      <c r="T11" s="19"/>
      <c r="U11" s="17"/>
      <c r="V11" s="19"/>
      <c r="W11" s="20"/>
      <c r="X11" s="14"/>
      <c r="AB11" s="12"/>
      <c r="AC11" s="12"/>
      <c r="AD11" s="12"/>
      <c r="AE11" s="12"/>
      <c r="AF11" s="12"/>
      <c r="AG11" s="12"/>
    </row>
    <row r="12" spans="1:33" x14ac:dyDescent="0.25">
      <c r="B12" s="19">
        <v>1</v>
      </c>
      <c r="C12" s="23" t="s">
        <v>49</v>
      </c>
      <c r="D12" s="24">
        <v>8967.91</v>
      </c>
      <c r="E12" s="2">
        <v>-355.44999999999993</v>
      </c>
      <c r="F12" s="2">
        <v>-242.09</v>
      </c>
      <c r="G12" s="2">
        <v>0.19</v>
      </c>
      <c r="H12" s="2">
        <v>0</v>
      </c>
      <c r="I12" s="2">
        <v>-67.349999999999994</v>
      </c>
      <c r="J12" s="2">
        <v>220.08587173263297</v>
      </c>
      <c r="K12" s="24">
        <v>-126.71587173263288</v>
      </c>
      <c r="L12" s="24">
        <v>0</v>
      </c>
      <c r="M12" s="24">
        <v>-90.720000000001164</v>
      </c>
      <c r="N12" s="24">
        <v>-451.25999999999931</v>
      </c>
      <c r="O12" s="24">
        <v>0</v>
      </c>
      <c r="P12" s="2">
        <f t="shared" ref="P12:P26" si="0">SUM(E12:O12)</f>
        <v>-1113.3100000000004</v>
      </c>
      <c r="Q12" s="2">
        <f t="shared" ref="Q12:Q26" si="1">D12+P12</f>
        <v>7854.5999999999995</v>
      </c>
      <c r="R12" s="14"/>
      <c r="S12" s="14"/>
      <c r="T12" s="25"/>
      <c r="U12" s="26"/>
      <c r="V12" s="26"/>
      <c r="W12" s="26"/>
      <c r="X12" s="14"/>
      <c r="AB12" s="12"/>
      <c r="AC12" s="12"/>
      <c r="AD12" s="12"/>
      <c r="AE12" s="12"/>
      <c r="AF12" s="12"/>
      <c r="AG12" s="12"/>
    </row>
    <row r="13" spans="1:33" x14ac:dyDescent="0.25">
      <c r="B13" s="19">
        <v>2</v>
      </c>
      <c r="C13" s="23" t="s">
        <v>50</v>
      </c>
      <c r="D13" s="24">
        <v>598963980.83999991</v>
      </c>
      <c r="E13" s="2">
        <v>-26346703.530000001</v>
      </c>
      <c r="F13" s="2">
        <v>-15094732.18923587</v>
      </c>
      <c r="G13" s="2">
        <v>32096.929999999997</v>
      </c>
      <c r="H13" s="2">
        <v>-34930028.511165619</v>
      </c>
      <c r="I13" s="2">
        <v>-4543118.8874201542</v>
      </c>
      <c r="J13" s="2">
        <v>4030617.3825401212</v>
      </c>
      <c r="K13" s="24">
        <v>-1613737.4955724478</v>
      </c>
      <c r="L13" s="24">
        <v>0</v>
      </c>
      <c r="M13" s="24">
        <v>-8437603.4775675535</v>
      </c>
      <c r="N13" s="24">
        <v>-24374014.598286033</v>
      </c>
      <c r="O13" s="24">
        <v>25557100.81103915</v>
      </c>
      <c r="P13" s="2">
        <f t="shared" si="0"/>
        <v>-85720123.565668389</v>
      </c>
      <c r="Q13" s="2">
        <f t="shared" si="1"/>
        <v>513243857.27433151</v>
      </c>
      <c r="R13" s="14"/>
      <c r="S13" s="14"/>
      <c r="T13" s="25"/>
      <c r="U13" s="26"/>
      <c r="V13" s="26"/>
      <c r="W13" s="26"/>
      <c r="X13" s="14"/>
      <c r="AB13" s="12"/>
      <c r="AC13" s="12"/>
      <c r="AD13" s="12"/>
      <c r="AE13" s="12"/>
      <c r="AF13" s="12"/>
      <c r="AG13" s="12"/>
    </row>
    <row r="14" spans="1:33" x14ac:dyDescent="0.25">
      <c r="B14" s="19">
        <v>3</v>
      </c>
      <c r="C14" s="23" t="s">
        <v>51</v>
      </c>
      <c r="D14" s="24">
        <v>343.95</v>
      </c>
      <c r="E14" s="2">
        <v>0</v>
      </c>
      <c r="F14" s="2">
        <v>-2.3477939000000001</v>
      </c>
      <c r="G14" s="2">
        <v>0.01</v>
      </c>
      <c r="H14" s="2">
        <v>0</v>
      </c>
      <c r="I14" s="2">
        <v>-0.64073760000000002</v>
      </c>
      <c r="J14" s="2">
        <v>-1.7105989881543435</v>
      </c>
      <c r="K14" s="24">
        <v>108.92352268815438</v>
      </c>
      <c r="L14" s="24">
        <v>0</v>
      </c>
      <c r="M14" s="24">
        <v>-2.3849046000000271</v>
      </c>
      <c r="N14" s="24">
        <v>0</v>
      </c>
      <c r="O14" s="24">
        <v>0</v>
      </c>
      <c r="P14" s="2">
        <f t="shared" si="0"/>
        <v>101.8494876</v>
      </c>
      <c r="Q14" s="2">
        <f t="shared" si="1"/>
        <v>445.79948760000002</v>
      </c>
      <c r="R14" s="14"/>
      <c r="S14" s="14"/>
      <c r="T14" s="25"/>
      <c r="U14" s="26"/>
      <c r="V14" s="26"/>
      <c r="W14" s="26"/>
      <c r="X14" s="14"/>
      <c r="AB14" s="12"/>
      <c r="AC14" s="12"/>
      <c r="AD14" s="12"/>
      <c r="AE14" s="12"/>
      <c r="AF14" s="12"/>
      <c r="AG14" s="12"/>
    </row>
    <row r="15" spans="1:33" x14ac:dyDescent="0.25">
      <c r="B15" s="27">
        <f>B14+1</f>
        <v>4</v>
      </c>
      <c r="C15" s="28" t="s">
        <v>52</v>
      </c>
      <c r="D15" s="24">
        <v>196614897.96000001</v>
      </c>
      <c r="E15" s="2">
        <v>-10617509.25</v>
      </c>
      <c r="F15" s="2">
        <v>-5785529.8903825814</v>
      </c>
      <c r="G15" s="2">
        <v>11009.590000000004</v>
      </c>
      <c r="H15" s="2">
        <v>-5449312.3524428438</v>
      </c>
      <c r="I15" s="2">
        <v>-1664218.4316846849</v>
      </c>
      <c r="J15" s="2">
        <v>1915857.1891153026</v>
      </c>
      <c r="K15" s="24">
        <v>-452761.01942309737</v>
      </c>
      <c r="L15" s="24">
        <v>0</v>
      </c>
      <c r="M15" s="24">
        <v>-2188479.7104504704</v>
      </c>
      <c r="N15" s="24">
        <v>-10075087.319947839</v>
      </c>
      <c r="O15" s="24">
        <v>5670477.024669528</v>
      </c>
      <c r="P15" s="2">
        <f t="shared" si="0"/>
        <v>-28635554.170546681</v>
      </c>
      <c r="Q15" s="2">
        <f t="shared" si="1"/>
        <v>167979343.78945333</v>
      </c>
      <c r="R15" s="14"/>
      <c r="S15" s="14"/>
      <c r="T15" s="29"/>
      <c r="U15" s="26"/>
      <c r="V15" s="26"/>
      <c r="W15" s="26"/>
      <c r="X15" s="14"/>
      <c r="AB15" s="12"/>
      <c r="AC15" s="12"/>
      <c r="AD15" s="12"/>
      <c r="AE15" s="12"/>
      <c r="AF15" s="12"/>
      <c r="AG15" s="12"/>
    </row>
    <row r="16" spans="1:33" x14ac:dyDescent="0.25">
      <c r="B16" s="27">
        <f t="shared" ref="B16:B40" si="2">B15+1</f>
        <v>5</v>
      </c>
      <c r="C16" s="3" t="s">
        <v>53</v>
      </c>
      <c r="D16" s="24">
        <v>26569.329999999998</v>
      </c>
      <c r="E16" s="2">
        <v>-990.45</v>
      </c>
      <c r="F16" s="2">
        <v>-902.98036569999931</v>
      </c>
      <c r="G16" s="2">
        <v>6.23</v>
      </c>
      <c r="H16" s="2">
        <v>-1037.9226883000001</v>
      </c>
      <c r="I16" s="2">
        <v>-295.18871039999999</v>
      </c>
      <c r="J16" s="2">
        <v>-46.776436472543224</v>
      </c>
      <c r="K16" s="24">
        <v>-1030.2829347274601</v>
      </c>
      <c r="L16" s="24">
        <v>0</v>
      </c>
      <c r="M16" s="24">
        <v>-601.75671539999894</v>
      </c>
      <c r="N16" s="24">
        <v>0</v>
      </c>
      <c r="O16" s="24">
        <v>39.219098125977325</v>
      </c>
      <c r="P16" s="2">
        <f t="shared" si="0"/>
        <v>-4859.9087528740238</v>
      </c>
      <c r="Q16" s="2">
        <f t="shared" si="1"/>
        <v>21709.421247125974</v>
      </c>
      <c r="R16" s="14"/>
      <c r="S16" s="14"/>
      <c r="T16" s="29"/>
      <c r="U16" s="26"/>
      <c r="V16" s="26"/>
      <c r="W16" s="26"/>
      <c r="X16" s="14"/>
      <c r="AB16" s="12"/>
      <c r="AC16" s="12"/>
      <c r="AD16" s="12"/>
      <c r="AE16" s="12"/>
      <c r="AF16" s="12"/>
      <c r="AG16" s="12"/>
    </row>
    <row r="17" spans="2:33" x14ac:dyDescent="0.25">
      <c r="B17" s="27">
        <f t="shared" si="2"/>
        <v>6</v>
      </c>
      <c r="C17" s="23" t="s">
        <v>54</v>
      </c>
      <c r="D17" s="24">
        <v>40031637.670000002</v>
      </c>
      <c r="E17" s="2">
        <v>-2127065.3099999996</v>
      </c>
      <c r="F17" s="2">
        <v>-583731.78644642816</v>
      </c>
      <c r="G17" s="2">
        <v>2228.2000000000003</v>
      </c>
      <c r="H17" s="2">
        <v>-1343695.8853928072</v>
      </c>
      <c r="I17" s="2">
        <v>-255004.56929599823</v>
      </c>
      <c r="J17" s="2">
        <v>647073.70797063492</v>
      </c>
      <c r="K17" s="24">
        <v>1454129.7949860543</v>
      </c>
      <c r="L17" s="24">
        <v>0</v>
      </c>
      <c r="M17" s="24">
        <v>-320345.66836137325</v>
      </c>
      <c r="N17" s="24">
        <v>-3247462.3698274195</v>
      </c>
      <c r="O17" s="24">
        <v>740873.01844084263</v>
      </c>
      <c r="P17" s="2">
        <f t="shared" si="0"/>
        <v>-5033000.8679264942</v>
      </c>
      <c r="Q17" s="2">
        <f t="shared" si="1"/>
        <v>34998636.802073509</v>
      </c>
      <c r="R17" s="14"/>
      <c r="S17" s="14"/>
      <c r="T17" s="29"/>
      <c r="U17" s="26"/>
      <c r="V17" s="26"/>
      <c r="W17" s="26"/>
      <c r="X17" s="14"/>
      <c r="AB17" s="12"/>
      <c r="AC17" s="12"/>
      <c r="AD17" s="12"/>
      <c r="AE17" s="12"/>
      <c r="AF17" s="12"/>
      <c r="AG17" s="12"/>
    </row>
    <row r="18" spans="2:33" x14ac:dyDescent="0.25">
      <c r="B18" s="27">
        <f t="shared" si="2"/>
        <v>7</v>
      </c>
      <c r="C18" s="3" t="s">
        <v>55</v>
      </c>
      <c r="D18" s="24">
        <v>5150989.59</v>
      </c>
      <c r="E18" s="2">
        <v>-270075.67</v>
      </c>
      <c r="F18" s="2">
        <v>-188448.13199109997</v>
      </c>
      <c r="G18" s="2">
        <v>1096.21</v>
      </c>
      <c r="H18" s="2">
        <v>-437306.01376818097</v>
      </c>
      <c r="I18" s="2">
        <v>-79810.820850999997</v>
      </c>
      <c r="J18" s="2">
        <v>8798.1088550173954</v>
      </c>
      <c r="K18" s="24">
        <v>15140.99213313777</v>
      </c>
      <c r="L18" s="24">
        <v>0</v>
      </c>
      <c r="M18" s="24">
        <v>-80788.517283780035</v>
      </c>
      <c r="N18" s="24">
        <v>0</v>
      </c>
      <c r="O18" s="24">
        <v>16412.185244966764</v>
      </c>
      <c r="P18" s="2">
        <f t="shared" si="0"/>
        <v>-1014981.6576609391</v>
      </c>
      <c r="Q18" s="2">
        <f t="shared" si="1"/>
        <v>4136007.9323390606</v>
      </c>
      <c r="R18" s="14"/>
      <c r="S18" s="14"/>
      <c r="T18" s="29"/>
      <c r="U18" s="26"/>
      <c r="V18" s="26"/>
      <c r="W18" s="26"/>
      <c r="X18" s="14"/>
      <c r="AB18" s="12"/>
      <c r="AC18" s="12"/>
      <c r="AD18" s="12"/>
      <c r="AE18" s="12"/>
      <c r="AF18" s="12"/>
      <c r="AG18" s="12"/>
    </row>
    <row r="19" spans="2:33" x14ac:dyDescent="0.25">
      <c r="B19" s="27">
        <f t="shared" si="2"/>
        <v>8</v>
      </c>
      <c r="C19" s="3" t="s">
        <v>56</v>
      </c>
      <c r="D19" s="24">
        <v>319618.63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4">
        <v>-319618.63</v>
      </c>
      <c r="L19" s="24">
        <v>0</v>
      </c>
      <c r="M19" s="24">
        <v>0</v>
      </c>
      <c r="N19" s="24">
        <v>0</v>
      </c>
      <c r="O19" s="24">
        <v>0</v>
      </c>
      <c r="P19" s="2">
        <f t="shared" si="0"/>
        <v>-319618.63</v>
      </c>
      <c r="Q19" s="2">
        <f t="shared" si="1"/>
        <v>0</v>
      </c>
      <c r="R19" s="14"/>
      <c r="S19" s="14"/>
      <c r="T19" s="29"/>
      <c r="U19" s="26"/>
      <c r="V19" s="26"/>
      <c r="W19" s="26"/>
      <c r="X19" s="14"/>
      <c r="AB19" s="12"/>
      <c r="AC19" s="12"/>
      <c r="AD19" s="12"/>
      <c r="AE19" s="12"/>
      <c r="AF19" s="12"/>
      <c r="AG19" s="12"/>
    </row>
    <row r="20" spans="2:33" x14ac:dyDescent="0.25">
      <c r="B20" s="27">
        <f t="shared" si="2"/>
        <v>9</v>
      </c>
      <c r="C20" s="23" t="s">
        <v>57</v>
      </c>
      <c r="D20" s="24">
        <v>6851143.25</v>
      </c>
      <c r="E20" s="2">
        <v>-351966.22000000003</v>
      </c>
      <c r="F20" s="2">
        <v>-66068.106706270002</v>
      </c>
      <c r="G20" s="2">
        <v>494.5</v>
      </c>
      <c r="H20" s="2">
        <v>0</v>
      </c>
      <c r="I20" s="2">
        <v>-31801.083876090001</v>
      </c>
      <c r="J20" s="2">
        <v>190579.35181536977</v>
      </c>
      <c r="K20" s="24">
        <v>28118.962356320582</v>
      </c>
      <c r="L20" s="24">
        <v>0</v>
      </c>
      <c r="M20" s="24">
        <v>-30405.408989082091</v>
      </c>
      <c r="N20" s="24">
        <v>-702977.3748071203</v>
      </c>
      <c r="O20" s="24">
        <v>151305.77222728357</v>
      </c>
      <c r="P20" s="2">
        <f t="shared" si="0"/>
        <v>-812719.60797958856</v>
      </c>
      <c r="Q20" s="2">
        <f t="shared" si="1"/>
        <v>6038423.6420204118</v>
      </c>
      <c r="R20" s="14"/>
      <c r="S20" s="14"/>
      <c r="T20" s="29"/>
      <c r="U20" s="26"/>
      <c r="V20" s="26"/>
      <c r="W20" s="26"/>
      <c r="X20" s="14"/>
      <c r="AB20" s="12"/>
      <c r="AC20" s="12"/>
      <c r="AD20" s="12"/>
      <c r="AE20" s="12"/>
      <c r="AF20" s="12"/>
      <c r="AG20" s="12"/>
    </row>
    <row r="21" spans="2:33" x14ac:dyDescent="0.25">
      <c r="B21" s="27">
        <f t="shared" si="2"/>
        <v>10</v>
      </c>
      <c r="C21" s="3" t="s">
        <v>58</v>
      </c>
      <c r="D21" s="24">
        <v>8042474.6399999987</v>
      </c>
      <c r="E21" s="2">
        <v>-465620.47</v>
      </c>
      <c r="F21" s="2">
        <v>-315943.32293849997</v>
      </c>
      <c r="G21" s="2">
        <v>1579.83</v>
      </c>
      <c r="H21" s="2">
        <v>0</v>
      </c>
      <c r="I21" s="2">
        <v>-132990.75701910001</v>
      </c>
      <c r="J21" s="2">
        <v>-33448.407833855737</v>
      </c>
      <c r="K21" s="24">
        <v>9906.0110399555415</v>
      </c>
      <c r="L21" s="24">
        <v>0</v>
      </c>
      <c r="M21" s="24">
        <v>-131702.31573578157</v>
      </c>
      <c r="N21" s="24">
        <v>0</v>
      </c>
      <c r="O21" s="24">
        <v>15155.73493912071</v>
      </c>
      <c r="P21" s="2">
        <f t="shared" si="0"/>
        <v>-1053063.697548161</v>
      </c>
      <c r="Q21" s="2">
        <f t="shared" si="1"/>
        <v>6989410.9424518375</v>
      </c>
      <c r="R21" s="14"/>
      <c r="S21" s="14"/>
      <c r="T21" s="29"/>
      <c r="U21" s="26"/>
      <c r="V21" s="26"/>
      <c r="W21" s="26"/>
      <c r="X21" s="14"/>
      <c r="AB21" s="12"/>
      <c r="AC21" s="12"/>
      <c r="AD21" s="12"/>
      <c r="AE21" s="12"/>
      <c r="AF21" s="12"/>
      <c r="AG21" s="12"/>
    </row>
    <row r="22" spans="2:33" x14ac:dyDescent="0.25">
      <c r="B22" s="27">
        <f t="shared" si="2"/>
        <v>11</v>
      </c>
      <c r="C22" s="23" t="s">
        <v>59</v>
      </c>
      <c r="D22" s="24">
        <v>5374389.5099999998</v>
      </c>
      <c r="E22" s="2">
        <v>-307986.37000000005</v>
      </c>
      <c r="F22" s="2">
        <v>-94255.762098893232</v>
      </c>
      <c r="G22" s="2">
        <v>434.84000000000003</v>
      </c>
      <c r="H22" s="2">
        <v>-192691.16669211962</v>
      </c>
      <c r="I22" s="2">
        <v>-33994.322060015395</v>
      </c>
      <c r="J22" s="2">
        <v>109923.95542258522</v>
      </c>
      <c r="K22" s="24">
        <v>-13863.807488691062</v>
      </c>
      <c r="L22" s="24">
        <v>0</v>
      </c>
      <c r="M22" s="24">
        <v>-47247.211789573543</v>
      </c>
      <c r="N22" s="24">
        <v>-430071.96350940131</v>
      </c>
      <c r="O22" s="24">
        <v>231208.65815267712</v>
      </c>
      <c r="P22" s="2">
        <f t="shared" si="0"/>
        <v>-778543.15006343182</v>
      </c>
      <c r="Q22" s="2">
        <f t="shared" si="1"/>
        <v>4595846.359936568</v>
      </c>
      <c r="R22" s="14"/>
      <c r="S22" s="14"/>
      <c r="T22" s="29"/>
      <c r="U22" s="26"/>
      <c r="V22" s="26"/>
      <c r="W22" s="26"/>
      <c r="X22" s="14"/>
      <c r="AB22" s="12"/>
      <c r="AC22" s="12"/>
      <c r="AD22" s="12"/>
      <c r="AE22" s="12"/>
      <c r="AF22" s="12"/>
      <c r="AG22" s="12"/>
    </row>
    <row r="23" spans="2:33" x14ac:dyDescent="0.25">
      <c r="B23" s="27">
        <f t="shared" si="2"/>
        <v>12</v>
      </c>
      <c r="C23" s="3" t="s">
        <v>60</v>
      </c>
      <c r="D23" s="24">
        <v>90993.26999999999</v>
      </c>
      <c r="E23" s="2">
        <v>-5730.36</v>
      </c>
      <c r="F23" s="2">
        <v>-3012.9081956</v>
      </c>
      <c r="G23" s="2">
        <v>25.15</v>
      </c>
      <c r="H23" s="2">
        <v>-7679.5659544</v>
      </c>
      <c r="I23" s="2">
        <v>-1108.6554596999999</v>
      </c>
      <c r="J23" s="2">
        <v>184.90791174035098</v>
      </c>
      <c r="K23" s="24">
        <v>-858.85541124033625</v>
      </c>
      <c r="L23" s="24">
        <v>0</v>
      </c>
      <c r="M23" s="24">
        <v>-1610.6497557999974</v>
      </c>
      <c r="N23" s="24">
        <v>0</v>
      </c>
      <c r="O23" s="24">
        <v>0</v>
      </c>
      <c r="P23" s="2">
        <f t="shared" si="0"/>
        <v>-19790.936864999981</v>
      </c>
      <c r="Q23" s="2">
        <f t="shared" si="1"/>
        <v>71202.333135000008</v>
      </c>
      <c r="R23" s="14"/>
      <c r="S23" s="14"/>
      <c r="T23" s="29"/>
      <c r="U23" s="26"/>
      <c r="V23" s="26"/>
      <c r="W23" s="26"/>
      <c r="X23" s="14"/>
      <c r="AB23" s="12"/>
      <c r="AC23" s="12"/>
      <c r="AD23" s="12"/>
      <c r="AE23" s="12"/>
      <c r="AF23" s="12"/>
      <c r="AG23" s="12"/>
    </row>
    <row r="24" spans="2:33" x14ac:dyDescent="0.25">
      <c r="B24" s="27">
        <f t="shared" si="2"/>
        <v>13</v>
      </c>
      <c r="C24" s="23" t="s">
        <v>61</v>
      </c>
      <c r="D24" s="24">
        <v>8838938.4799999986</v>
      </c>
      <c r="E24" s="2">
        <v>-436912.16000000009</v>
      </c>
      <c r="F24" s="2">
        <v>-68647.762480084988</v>
      </c>
      <c r="G24" s="2">
        <v>315.27</v>
      </c>
      <c r="H24" s="2">
        <v>0</v>
      </c>
      <c r="I24" s="2">
        <v>-32071.413203739998</v>
      </c>
      <c r="J24" s="2">
        <v>179240.46138420622</v>
      </c>
      <c r="K24" s="24">
        <v>-117289.39005816169</v>
      </c>
      <c r="L24" s="24">
        <v>0</v>
      </c>
      <c r="M24" s="24">
        <v>-20970.958388641477</v>
      </c>
      <c r="N24" s="24">
        <v>-1127537.6516214292</v>
      </c>
      <c r="O24" s="24">
        <v>182706.00645918958</v>
      </c>
      <c r="P24" s="2">
        <f t="shared" si="0"/>
        <v>-1441167.5979086617</v>
      </c>
      <c r="Q24" s="2">
        <f t="shared" si="1"/>
        <v>7397770.8820913369</v>
      </c>
      <c r="R24" s="14"/>
      <c r="S24" s="14"/>
      <c r="T24" s="29"/>
      <c r="U24" s="26"/>
      <c r="V24" s="26"/>
      <c r="W24" s="26"/>
      <c r="X24" s="14"/>
      <c r="AB24" s="12"/>
      <c r="AC24" s="12"/>
      <c r="AD24" s="12"/>
      <c r="AE24" s="12"/>
      <c r="AF24" s="12"/>
      <c r="AG24" s="12"/>
    </row>
    <row r="25" spans="2:33" x14ac:dyDescent="0.25">
      <c r="B25" s="27">
        <f t="shared" si="2"/>
        <v>14</v>
      </c>
      <c r="C25" s="3" t="s">
        <v>62</v>
      </c>
      <c r="D25" s="24">
        <v>4358879.33</v>
      </c>
      <c r="E25" s="2">
        <v>-284228.88</v>
      </c>
      <c r="F25" s="2">
        <v>-300085.98118969996</v>
      </c>
      <c r="G25" s="2">
        <v>1134</v>
      </c>
      <c r="H25" s="2">
        <v>0</v>
      </c>
      <c r="I25" s="2">
        <v>-140623.34544690003</v>
      </c>
      <c r="J25" s="2">
        <v>3569.7493944400194</v>
      </c>
      <c r="K25" s="24">
        <v>21796.637627459597</v>
      </c>
      <c r="L25" s="24">
        <v>0</v>
      </c>
      <c r="M25" s="24">
        <v>-68471.700598541182</v>
      </c>
      <c r="N25" s="24">
        <v>0</v>
      </c>
      <c r="O25" s="24">
        <v>10528.287178756204</v>
      </c>
      <c r="P25" s="2">
        <f t="shared" si="0"/>
        <v>-756381.23303448537</v>
      </c>
      <c r="Q25" s="2">
        <f t="shared" si="1"/>
        <v>3602498.0969655146</v>
      </c>
      <c r="R25" s="14"/>
      <c r="S25" s="14"/>
      <c r="T25" s="29"/>
      <c r="U25" s="26"/>
      <c r="V25" s="26"/>
      <c r="W25" s="26"/>
      <c r="X25" s="14"/>
      <c r="AB25" s="12"/>
      <c r="AC25" s="12"/>
      <c r="AD25" s="12"/>
      <c r="AE25" s="12"/>
      <c r="AF25" s="12"/>
      <c r="AG25" s="12"/>
    </row>
    <row r="26" spans="2:33" x14ac:dyDescent="0.25">
      <c r="B26" s="27">
        <f t="shared" si="2"/>
        <v>15</v>
      </c>
      <c r="C26" s="23" t="s">
        <v>63</v>
      </c>
      <c r="D26" s="24">
        <v>1983851.3099999998</v>
      </c>
      <c r="E26" s="2">
        <v>-113937.11000000002</v>
      </c>
      <c r="F26" s="2">
        <v>-123876.8666832</v>
      </c>
      <c r="G26" s="2">
        <v>550.33000000000004</v>
      </c>
      <c r="H26" s="2">
        <v>0</v>
      </c>
      <c r="I26" s="2">
        <v>-65415.704306500003</v>
      </c>
      <c r="J26" s="2">
        <v>8178.1582407772894</v>
      </c>
      <c r="K26" s="24">
        <v>33093.126809522975</v>
      </c>
      <c r="L26" s="24">
        <v>0</v>
      </c>
      <c r="M26" s="24">
        <v>-15748.188599939924</v>
      </c>
      <c r="N26" s="24">
        <v>0</v>
      </c>
      <c r="O26" s="24">
        <v>12221.527706312947</v>
      </c>
      <c r="P26" s="2">
        <f t="shared" si="0"/>
        <v>-264934.7268330268</v>
      </c>
      <c r="Q26" s="2">
        <f t="shared" si="1"/>
        <v>1718916.583166973</v>
      </c>
      <c r="R26" s="14"/>
      <c r="S26" s="14"/>
      <c r="T26" s="29"/>
      <c r="U26" s="26"/>
      <c r="V26" s="26"/>
      <c r="W26" s="26"/>
      <c r="X26" s="14"/>
      <c r="AB26" s="12"/>
      <c r="AC26" s="12"/>
      <c r="AD26" s="12"/>
      <c r="AE26" s="12"/>
      <c r="AF26" s="12"/>
      <c r="AG26" s="12"/>
    </row>
    <row r="27" spans="2:33" x14ac:dyDescent="0.25">
      <c r="B27" s="27">
        <f t="shared" si="2"/>
        <v>16</v>
      </c>
      <c r="C27" s="3" t="s">
        <v>64</v>
      </c>
      <c r="D27" s="30">
        <f>SUM(D12:D26)</f>
        <v>876657675.66999996</v>
      </c>
      <c r="E27" s="30">
        <f t="shared" ref="E27:P27" si="3">SUM(E12:E26)</f>
        <v>-41329081.230000004</v>
      </c>
      <c r="F27" s="30">
        <f t="shared" si="3"/>
        <v>-22625480.126507826</v>
      </c>
      <c r="G27" s="30">
        <f t="shared" si="3"/>
        <v>50971.28</v>
      </c>
      <c r="H27" s="30">
        <f t="shared" si="3"/>
        <v>-42361751.418104276</v>
      </c>
      <c r="I27" s="30">
        <f t="shared" si="3"/>
        <v>-6980521.1700718822</v>
      </c>
      <c r="J27" s="30">
        <f t="shared" si="3"/>
        <v>7060746.1636526119</v>
      </c>
      <c r="K27" s="30">
        <f t="shared" si="3"/>
        <v>-956991.74828495935</v>
      </c>
      <c r="L27" s="30">
        <f t="shared" si="3"/>
        <v>0</v>
      </c>
      <c r="M27" s="30">
        <f t="shared" si="3"/>
        <v>-11344068.669140538</v>
      </c>
      <c r="N27" s="30">
        <f t="shared" si="3"/>
        <v>-39957602.53799925</v>
      </c>
      <c r="O27" s="30">
        <f t="shared" si="3"/>
        <v>32588028.245155949</v>
      </c>
      <c r="P27" s="30">
        <f t="shared" si="3"/>
        <v>-125855751.21130015</v>
      </c>
      <c r="Q27" s="31">
        <f>SUM(Q12:Q26)</f>
        <v>750801924.45869982</v>
      </c>
      <c r="R27" s="14"/>
      <c r="S27" s="14"/>
      <c r="T27" s="32"/>
      <c r="U27" s="26"/>
      <c r="V27" s="26"/>
      <c r="W27" s="26"/>
      <c r="X27" s="14"/>
      <c r="AB27" s="12"/>
      <c r="AC27" s="12"/>
      <c r="AD27" s="12"/>
      <c r="AE27" s="12"/>
      <c r="AF27" s="12"/>
      <c r="AG27" s="12"/>
    </row>
    <row r="28" spans="2:33" x14ac:dyDescent="0.25">
      <c r="B28" s="27">
        <f t="shared" si="2"/>
        <v>17</v>
      </c>
      <c r="C28" s="3"/>
      <c r="D28" s="3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14"/>
      <c r="S28" s="14"/>
      <c r="T28" s="32"/>
      <c r="U28" s="14"/>
      <c r="V28" s="26"/>
      <c r="W28" s="14"/>
      <c r="X28" s="14"/>
      <c r="AB28" s="12"/>
      <c r="AC28" s="12"/>
      <c r="AD28" s="12"/>
      <c r="AE28" s="12"/>
      <c r="AF28" s="12"/>
      <c r="AG28" s="12"/>
    </row>
    <row r="29" spans="2:33" x14ac:dyDescent="0.25">
      <c r="B29" s="27">
        <f t="shared" si="2"/>
        <v>18</v>
      </c>
      <c r="C29" s="23" t="s">
        <v>65</v>
      </c>
      <c r="D29" s="24">
        <v>5803926.3700000001</v>
      </c>
      <c r="E29" s="2">
        <v>-308145.35000000003</v>
      </c>
      <c r="F29" s="2">
        <v>-242193.71000000005</v>
      </c>
      <c r="G29" s="2">
        <v>311.2299999999999</v>
      </c>
      <c r="H29" s="2">
        <v>0</v>
      </c>
      <c r="I29" s="2"/>
      <c r="J29" s="2">
        <v>48508.420000000006</v>
      </c>
      <c r="K29" s="2">
        <v>107413.1799999997</v>
      </c>
      <c r="L29" s="2"/>
      <c r="M29" s="2">
        <v>-99439.450000001118</v>
      </c>
      <c r="N29" s="2"/>
      <c r="O29" s="2"/>
      <c r="P29" s="2">
        <f t="shared" ref="P29:P34" si="4">SUM(E29:O29)</f>
        <v>-493545.68000000151</v>
      </c>
      <c r="Q29" s="24">
        <f t="shared" ref="Q29:Q34" si="5">D29+P29</f>
        <v>5310380.6899999985</v>
      </c>
      <c r="R29" s="14"/>
      <c r="S29" s="14"/>
      <c r="T29" s="34"/>
      <c r="U29" s="26"/>
      <c r="V29" s="26"/>
      <c r="W29" s="34"/>
      <c r="X29" s="14"/>
      <c r="AB29" s="12"/>
      <c r="AC29" s="12"/>
      <c r="AD29" s="12"/>
      <c r="AE29" s="12"/>
      <c r="AF29" s="12"/>
      <c r="AG29" s="12"/>
    </row>
    <row r="30" spans="2:33" x14ac:dyDescent="0.25">
      <c r="B30" s="27">
        <f t="shared" si="2"/>
        <v>19</v>
      </c>
      <c r="C30" s="23" t="s">
        <v>66</v>
      </c>
      <c r="D30" s="24">
        <v>9553391.6400000006</v>
      </c>
      <c r="E30" s="2"/>
      <c r="F30" s="2"/>
      <c r="G30" s="2"/>
      <c r="H30" s="2"/>
      <c r="I30" s="2"/>
      <c r="J30" s="2"/>
      <c r="K30" s="2"/>
      <c r="L30" s="2">
        <v>-9553391.6400000006</v>
      </c>
      <c r="M30" s="2"/>
      <c r="N30" s="2"/>
      <c r="O30" s="2"/>
      <c r="P30" s="2">
        <f t="shared" si="4"/>
        <v>-9553391.6400000006</v>
      </c>
      <c r="Q30" s="24">
        <f t="shared" si="5"/>
        <v>0</v>
      </c>
      <c r="R30" s="14"/>
      <c r="S30" s="14"/>
      <c r="T30" s="32"/>
      <c r="U30" s="26"/>
      <c r="V30" s="26"/>
      <c r="W30" s="34"/>
      <c r="X30" s="14"/>
      <c r="AB30" s="12"/>
      <c r="AC30" s="12"/>
      <c r="AD30" s="12"/>
      <c r="AE30" s="12"/>
      <c r="AF30" s="12"/>
      <c r="AG30" s="12"/>
    </row>
    <row r="31" spans="2:33" x14ac:dyDescent="0.25">
      <c r="B31" s="27">
        <f t="shared" si="2"/>
        <v>20</v>
      </c>
      <c r="C31" s="23" t="s">
        <v>67</v>
      </c>
      <c r="D31" s="24">
        <v>-40460165.059999995</v>
      </c>
      <c r="E31" s="2"/>
      <c r="F31" s="2"/>
      <c r="G31" s="2"/>
      <c r="H31" s="2">
        <v>40460165.059999995</v>
      </c>
      <c r="I31" s="2"/>
      <c r="J31" s="2"/>
      <c r="K31" s="2"/>
      <c r="L31" s="2"/>
      <c r="M31" s="2"/>
      <c r="N31" s="2"/>
      <c r="O31" s="2"/>
      <c r="P31" s="2">
        <f t="shared" si="4"/>
        <v>40460165.059999995</v>
      </c>
      <c r="Q31" s="24">
        <f t="shared" si="5"/>
        <v>0</v>
      </c>
      <c r="R31" s="14"/>
      <c r="S31" s="14"/>
      <c r="T31" s="32"/>
      <c r="U31" s="26"/>
      <c r="V31" s="26"/>
      <c r="W31" s="34"/>
      <c r="X31" s="14"/>
      <c r="AB31" s="12"/>
      <c r="AC31" s="12"/>
      <c r="AD31" s="12"/>
      <c r="AE31" s="12"/>
      <c r="AF31" s="12"/>
      <c r="AG31" s="12"/>
    </row>
    <row r="32" spans="2:33" x14ac:dyDescent="0.25">
      <c r="B32" s="27">
        <f t="shared" si="2"/>
        <v>21</v>
      </c>
      <c r="C32" s="23" t="s">
        <v>68</v>
      </c>
      <c r="D32" s="24">
        <v>-10523931</v>
      </c>
      <c r="E32" s="2"/>
      <c r="F32" s="2"/>
      <c r="G32" s="2"/>
      <c r="H32" s="2"/>
      <c r="I32" s="2"/>
      <c r="J32" s="2"/>
      <c r="K32" s="2"/>
      <c r="L32" s="2">
        <v>10523931</v>
      </c>
      <c r="M32" s="2"/>
      <c r="N32" s="2"/>
      <c r="O32" s="2"/>
      <c r="P32" s="2">
        <f t="shared" si="4"/>
        <v>10523931</v>
      </c>
      <c r="Q32" s="24">
        <f t="shared" si="5"/>
        <v>0</v>
      </c>
      <c r="R32" s="14"/>
      <c r="S32" s="14"/>
      <c r="T32" s="32"/>
      <c r="U32" s="26"/>
      <c r="V32" s="26"/>
      <c r="W32" s="34"/>
      <c r="X32" s="14"/>
      <c r="AB32" s="12"/>
      <c r="AC32" s="12"/>
      <c r="AD32" s="12"/>
      <c r="AE32" s="12"/>
      <c r="AF32" s="12"/>
      <c r="AG32" s="12"/>
    </row>
    <row r="33" spans="1:34" x14ac:dyDescent="0.25">
      <c r="B33" s="27">
        <f t="shared" si="2"/>
        <v>22</v>
      </c>
      <c r="C33" s="23" t="s">
        <v>69</v>
      </c>
      <c r="D33" s="24">
        <v>3747914.02</v>
      </c>
      <c r="E33" s="2"/>
      <c r="F33" s="2"/>
      <c r="G33" s="2"/>
      <c r="H33" s="2"/>
      <c r="I33" s="2"/>
      <c r="J33" s="2"/>
      <c r="K33" s="2"/>
      <c r="L33" s="2">
        <v>-3747914.02</v>
      </c>
      <c r="M33" s="2"/>
      <c r="N33" s="2"/>
      <c r="O33" s="2"/>
      <c r="P33" s="2">
        <f t="shared" si="4"/>
        <v>-3747914.02</v>
      </c>
      <c r="Q33" s="24">
        <f t="shared" si="5"/>
        <v>0</v>
      </c>
      <c r="R33" s="14"/>
      <c r="S33" s="14"/>
      <c r="T33" s="32"/>
      <c r="U33" s="26"/>
      <c r="V33" s="26"/>
      <c r="W33" s="34"/>
      <c r="X33" s="14"/>
      <c r="AB33" s="12"/>
      <c r="AC33" s="12"/>
      <c r="AD33" s="12"/>
      <c r="AE33" s="12"/>
      <c r="AF33" s="12"/>
      <c r="AG33" s="12"/>
    </row>
    <row r="34" spans="1:34" x14ac:dyDescent="0.25">
      <c r="B34" s="27">
        <f t="shared" si="2"/>
        <v>23</v>
      </c>
      <c r="C34" s="23" t="s">
        <v>70</v>
      </c>
      <c r="D34" s="24">
        <v>5968865.4500000002</v>
      </c>
      <c r="E34" s="2"/>
      <c r="F34" s="2"/>
      <c r="G34" s="2"/>
      <c r="H34" s="2"/>
      <c r="I34" s="2"/>
      <c r="J34" s="2">
        <v>52671.83</v>
      </c>
      <c r="K34" s="2"/>
      <c r="L34" s="2">
        <v>-981624</v>
      </c>
      <c r="M34" s="2"/>
      <c r="N34" s="2"/>
      <c r="O34" s="2"/>
      <c r="P34" s="2">
        <f t="shared" si="4"/>
        <v>-928952.17</v>
      </c>
      <c r="Q34" s="24">
        <f t="shared" si="5"/>
        <v>5039913.28</v>
      </c>
      <c r="R34" s="14"/>
      <c r="S34" s="14"/>
      <c r="T34" s="32"/>
      <c r="U34" s="26"/>
      <c r="V34" s="26"/>
      <c r="W34" s="34"/>
      <c r="X34" s="14"/>
      <c r="AB34" s="12"/>
      <c r="AC34" s="12"/>
      <c r="AD34" s="12"/>
      <c r="AE34" s="12"/>
      <c r="AF34" s="12"/>
      <c r="AG34" s="12"/>
    </row>
    <row r="35" spans="1:34" x14ac:dyDescent="0.25">
      <c r="B35" s="27">
        <f t="shared" si="2"/>
        <v>24</v>
      </c>
      <c r="C35" s="23" t="s">
        <v>71</v>
      </c>
      <c r="D35" s="35">
        <f>SUM(D29:D34)</f>
        <v>-25909998.579999998</v>
      </c>
      <c r="E35" s="35">
        <f t="shared" ref="E35:Q35" si="6">SUM(E29:E34)</f>
        <v>-308145.35000000003</v>
      </c>
      <c r="F35" s="35">
        <f t="shared" si="6"/>
        <v>-242193.71000000005</v>
      </c>
      <c r="G35" s="35">
        <f t="shared" si="6"/>
        <v>311.2299999999999</v>
      </c>
      <c r="H35" s="35">
        <f t="shared" si="6"/>
        <v>40460165.059999995</v>
      </c>
      <c r="I35" s="35">
        <f t="shared" si="6"/>
        <v>0</v>
      </c>
      <c r="J35" s="35">
        <f t="shared" si="6"/>
        <v>101180.25</v>
      </c>
      <c r="K35" s="35">
        <f t="shared" si="6"/>
        <v>107413.1799999997</v>
      </c>
      <c r="L35" s="35">
        <f t="shared" si="6"/>
        <v>-3758998.6600000006</v>
      </c>
      <c r="M35" s="35">
        <f t="shared" si="6"/>
        <v>-99439.450000001118</v>
      </c>
      <c r="N35" s="35">
        <f t="shared" si="6"/>
        <v>0</v>
      </c>
      <c r="O35" s="35">
        <f t="shared" si="6"/>
        <v>0</v>
      </c>
      <c r="P35" s="35">
        <f t="shared" si="6"/>
        <v>36260292.54999999</v>
      </c>
      <c r="Q35" s="35">
        <f t="shared" si="6"/>
        <v>10350293.969999999</v>
      </c>
      <c r="R35" s="14"/>
      <c r="S35" s="14"/>
      <c r="T35" s="32"/>
      <c r="U35" s="26"/>
      <c r="V35" s="26"/>
      <c r="W35" s="34"/>
      <c r="X35" s="14"/>
      <c r="AB35" s="12"/>
      <c r="AC35" s="12"/>
      <c r="AD35" s="12"/>
      <c r="AE35" s="12"/>
      <c r="AF35" s="12"/>
      <c r="AG35" s="12"/>
    </row>
    <row r="36" spans="1:34" x14ac:dyDescent="0.25">
      <c r="B36" s="27">
        <f t="shared" si="2"/>
        <v>25</v>
      </c>
      <c r="C36" s="23"/>
      <c r="D36" s="24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32"/>
      <c r="S36" s="32"/>
      <c r="T36" s="32"/>
      <c r="U36" s="14"/>
      <c r="V36" s="26"/>
      <c r="W36" s="36"/>
      <c r="X36" s="14"/>
      <c r="AB36" s="12"/>
      <c r="AC36" s="12"/>
      <c r="AD36" s="12"/>
      <c r="AE36" s="12"/>
      <c r="AF36" s="12"/>
      <c r="AG36" s="12"/>
    </row>
    <row r="37" spans="1:34" ht="13" thickBot="1" x14ac:dyDescent="0.3">
      <c r="B37" s="27">
        <f t="shared" si="2"/>
        <v>26</v>
      </c>
      <c r="C37" s="23" t="s">
        <v>72</v>
      </c>
      <c r="D37" s="37">
        <f>SUM(D27,D35)</f>
        <v>850747677.08999991</v>
      </c>
      <c r="E37" s="37">
        <f t="shared" ref="E37:Q37" si="7">SUM(E27,E35)</f>
        <v>-41637226.580000006</v>
      </c>
      <c r="F37" s="37">
        <f t="shared" si="7"/>
        <v>-22867673.836507827</v>
      </c>
      <c r="G37" s="37">
        <f t="shared" si="7"/>
        <v>51282.51</v>
      </c>
      <c r="H37" s="37">
        <f t="shared" si="7"/>
        <v>-1901586.3581042811</v>
      </c>
      <c r="I37" s="37">
        <f t="shared" si="7"/>
        <v>-6980521.1700718822</v>
      </c>
      <c r="J37" s="37">
        <f t="shared" si="7"/>
        <v>7161926.4136526119</v>
      </c>
      <c r="K37" s="37">
        <f t="shared" si="7"/>
        <v>-849578.56828495965</v>
      </c>
      <c r="L37" s="37">
        <f t="shared" si="7"/>
        <v>-3758998.6600000006</v>
      </c>
      <c r="M37" s="37">
        <f t="shared" si="7"/>
        <v>-11443508.119140539</v>
      </c>
      <c r="N37" s="37">
        <f t="shared" si="7"/>
        <v>-39957602.53799925</v>
      </c>
      <c r="O37" s="37">
        <f t="shared" si="7"/>
        <v>32588028.245155949</v>
      </c>
      <c r="P37" s="37">
        <f t="shared" si="7"/>
        <v>-89595458.661300153</v>
      </c>
      <c r="Q37" s="37">
        <f t="shared" si="7"/>
        <v>761152218.42869985</v>
      </c>
      <c r="R37" s="32"/>
      <c r="S37" s="32"/>
      <c r="T37" s="32"/>
      <c r="U37" s="14"/>
      <c r="V37" s="26"/>
      <c r="W37" s="36"/>
      <c r="X37" s="14"/>
      <c r="AB37" s="12"/>
      <c r="AC37" s="12"/>
      <c r="AD37" s="12"/>
      <c r="AE37" s="12"/>
      <c r="AF37" s="12"/>
      <c r="AG37" s="12"/>
    </row>
    <row r="38" spans="1:34" ht="13" thickTop="1" x14ac:dyDescent="0.25">
      <c r="B38" s="27">
        <f t="shared" si="2"/>
        <v>27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32"/>
      <c r="S38" s="32"/>
      <c r="T38" s="32"/>
      <c r="U38" s="14"/>
      <c r="V38" s="26"/>
      <c r="W38" s="36"/>
      <c r="X38" s="14"/>
      <c r="AB38" s="12"/>
      <c r="AC38" s="12"/>
      <c r="AD38" s="12"/>
      <c r="AE38" s="12"/>
      <c r="AF38" s="12"/>
      <c r="AG38" s="12"/>
    </row>
    <row r="39" spans="1:34" x14ac:dyDescent="0.25">
      <c r="B39" s="27">
        <f t="shared" si="2"/>
        <v>28</v>
      </c>
      <c r="C39" s="23" t="s">
        <v>73</v>
      </c>
      <c r="D39" s="24">
        <v>335451650.97670281</v>
      </c>
      <c r="E39" s="23"/>
      <c r="F39" s="23"/>
      <c r="G39" s="23"/>
      <c r="H39" s="23"/>
      <c r="I39" s="23"/>
      <c r="J39" s="23"/>
      <c r="K39" s="2">
        <v>-4951876.7716756463</v>
      </c>
      <c r="L39" s="23"/>
      <c r="M39" s="23"/>
      <c r="N39" s="2">
        <v>-39957602.537999332</v>
      </c>
      <c r="O39" s="2">
        <v>16257866.401850641</v>
      </c>
      <c r="P39" s="2">
        <f>SUM(E39:O39)</f>
        <v>-28651612.907824337</v>
      </c>
      <c r="Q39" s="2">
        <f>D39+P39</f>
        <v>306800038.06887847</v>
      </c>
      <c r="R39" s="32"/>
      <c r="S39" s="32"/>
      <c r="T39" s="32"/>
      <c r="U39" s="14"/>
      <c r="V39" s="26"/>
      <c r="W39" s="36"/>
      <c r="X39" s="14"/>
      <c r="AB39" s="12"/>
      <c r="AC39" s="12"/>
      <c r="AD39" s="12"/>
      <c r="AE39" s="12"/>
      <c r="AF39" s="12"/>
      <c r="AG39" s="12"/>
    </row>
    <row r="40" spans="1:34" x14ac:dyDescent="0.25">
      <c r="B40" s="27">
        <f t="shared" si="2"/>
        <v>29</v>
      </c>
      <c r="C40" s="23" t="s">
        <v>74</v>
      </c>
      <c r="D40" s="24">
        <v>320201348.01999992</v>
      </c>
      <c r="E40" s="3"/>
      <c r="F40" s="3"/>
      <c r="G40" s="3"/>
      <c r="H40" s="3"/>
      <c r="I40" s="3"/>
      <c r="J40" s="2">
        <v>-12000</v>
      </c>
      <c r="K40" s="2">
        <v>-4375430.6744962931</v>
      </c>
      <c r="L40" s="3"/>
      <c r="M40" s="3"/>
      <c r="N40" s="2">
        <v>-38484066.606061637</v>
      </c>
      <c r="O40" s="2">
        <v>15518806.039205611</v>
      </c>
      <c r="P40" s="2">
        <f>SUM(E40:O40)</f>
        <v>-27352691.24135232</v>
      </c>
      <c r="Q40" s="2">
        <f>D40+P40</f>
        <v>292848656.7786476</v>
      </c>
      <c r="R40" s="34"/>
      <c r="S40" s="34"/>
      <c r="T40" s="34"/>
      <c r="U40" s="26"/>
      <c r="V40" s="26"/>
      <c r="W40" s="36"/>
      <c r="X40" s="14"/>
      <c r="AB40" s="12"/>
      <c r="AC40" s="12"/>
      <c r="AD40" s="12"/>
      <c r="AE40" s="12"/>
      <c r="AF40" s="12"/>
      <c r="AG40" s="12"/>
    </row>
    <row r="41" spans="1:34" x14ac:dyDescent="0.25">
      <c r="B41" s="3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4"/>
      <c r="S41" s="34"/>
      <c r="T41" s="34"/>
      <c r="U41" s="14"/>
      <c r="V41" s="36"/>
      <c r="W41" s="36"/>
      <c r="X41" s="14"/>
      <c r="AB41" s="12"/>
      <c r="AC41" s="12"/>
      <c r="AD41" s="12"/>
      <c r="AE41" s="12"/>
      <c r="AF41" s="12"/>
      <c r="AG41" s="12"/>
    </row>
    <row r="42" spans="1:34" x14ac:dyDescent="0.25">
      <c r="B42" s="39" t="s">
        <v>75</v>
      </c>
      <c r="C42" s="3" t="s">
        <v>76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40"/>
      <c r="S42" s="32"/>
      <c r="T42" s="32"/>
      <c r="U42" s="14"/>
      <c r="V42" s="14"/>
      <c r="W42" s="14"/>
      <c r="X42" s="14"/>
      <c r="AB42" s="12"/>
      <c r="AC42" s="12"/>
      <c r="AD42" s="12"/>
      <c r="AE42" s="12"/>
      <c r="AF42" s="12"/>
      <c r="AG42" s="12"/>
    </row>
    <row r="43" spans="1:34" x14ac:dyDescent="0.25">
      <c r="A43" s="14"/>
      <c r="B43" s="39" t="s">
        <v>77</v>
      </c>
      <c r="C43" s="3" t="s">
        <v>78</v>
      </c>
      <c r="D43" s="14"/>
      <c r="E43" s="41"/>
      <c r="F43" s="41"/>
      <c r="G43" s="41"/>
      <c r="H43" s="41"/>
      <c r="I43" s="42"/>
      <c r="J43" s="42"/>
      <c r="K43" s="42"/>
      <c r="L43" s="42"/>
      <c r="M43" s="42"/>
      <c r="N43" s="42"/>
      <c r="O43" s="42"/>
      <c r="P43" s="42"/>
      <c r="Q43" s="42"/>
      <c r="R43" s="43"/>
      <c r="S43" s="43"/>
      <c r="T43" s="32"/>
      <c r="U43" s="34"/>
      <c r="V43" s="34"/>
      <c r="W43" s="34"/>
      <c r="X43" s="34"/>
      <c r="Y43" s="44"/>
      <c r="Z43" s="44"/>
      <c r="AA43" s="45"/>
      <c r="AB43" s="46"/>
      <c r="AC43" s="46"/>
      <c r="AD43" s="46"/>
      <c r="AE43" s="46"/>
      <c r="AF43" s="46"/>
      <c r="AG43" s="46"/>
      <c r="AH43" s="47"/>
    </row>
    <row r="44" spans="1:34" ht="13" x14ac:dyDescent="0.3">
      <c r="A44" s="14"/>
      <c r="B44" s="48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43"/>
      <c r="S44" s="43"/>
      <c r="T44" s="32"/>
      <c r="U44" s="34"/>
      <c r="V44" s="34"/>
      <c r="W44" s="34"/>
      <c r="X44" s="34"/>
      <c r="Y44" s="44"/>
      <c r="Z44" s="44"/>
      <c r="AA44" s="45"/>
      <c r="AB44" s="46"/>
      <c r="AC44" s="46"/>
      <c r="AD44" s="46"/>
      <c r="AE44" s="46"/>
      <c r="AF44" s="46"/>
      <c r="AG44" s="46"/>
      <c r="AH44" s="47"/>
    </row>
    <row r="45" spans="1:34" ht="13" x14ac:dyDescent="0.3">
      <c r="A45" s="14"/>
      <c r="B45" s="14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3"/>
      <c r="S45" s="43"/>
      <c r="T45" s="43"/>
      <c r="U45" s="44"/>
      <c r="V45" s="44"/>
      <c r="W45" s="44"/>
      <c r="X45" s="44"/>
      <c r="Y45" s="44"/>
      <c r="Z45" s="44"/>
      <c r="AA45" s="45"/>
      <c r="AB45" s="46"/>
      <c r="AC45" s="46"/>
      <c r="AD45" s="46"/>
      <c r="AE45" s="46"/>
      <c r="AF45" s="46"/>
      <c r="AG45" s="46"/>
      <c r="AH45" s="47"/>
    </row>
    <row r="46" spans="1:34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43"/>
      <c r="S46" s="43"/>
      <c r="T46" s="43"/>
      <c r="U46" s="44"/>
      <c r="V46" s="44"/>
      <c r="W46" s="44"/>
      <c r="X46" s="44"/>
      <c r="Y46" s="44"/>
      <c r="Z46" s="44"/>
      <c r="AA46" s="45"/>
      <c r="AB46" s="46"/>
      <c r="AC46" s="46"/>
      <c r="AD46" s="46"/>
      <c r="AE46" s="46"/>
      <c r="AF46" s="46"/>
      <c r="AG46" s="46"/>
      <c r="AH46" s="47"/>
    </row>
    <row r="47" spans="1:34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43"/>
      <c r="S47" s="43"/>
      <c r="T47" s="43"/>
      <c r="U47" s="44"/>
      <c r="V47" s="44"/>
      <c r="W47" s="44"/>
      <c r="X47" s="44"/>
      <c r="Y47" s="44"/>
      <c r="Z47" s="44"/>
      <c r="AA47" s="45"/>
      <c r="AB47" s="46"/>
      <c r="AC47" s="46"/>
      <c r="AD47" s="46"/>
      <c r="AE47" s="46"/>
      <c r="AF47" s="46"/>
      <c r="AG47" s="46"/>
      <c r="AH47" s="47"/>
    </row>
    <row r="48" spans="1:34" x14ac:dyDescent="0.25">
      <c r="A48" s="14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43"/>
      <c r="S48" s="43"/>
      <c r="T48" s="43"/>
      <c r="U48" s="44"/>
      <c r="V48" s="44"/>
      <c r="W48" s="44"/>
      <c r="X48" s="44"/>
      <c r="Y48" s="44"/>
      <c r="Z48" s="44"/>
      <c r="AA48" s="45"/>
      <c r="AB48" s="46"/>
      <c r="AC48" s="46"/>
      <c r="AD48" s="46"/>
      <c r="AE48" s="46"/>
      <c r="AF48" s="46"/>
      <c r="AG48" s="46"/>
      <c r="AH48" s="47"/>
    </row>
    <row r="49" spans="1:34" x14ac:dyDescent="0.25">
      <c r="A49" s="14"/>
      <c r="B49" s="1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43"/>
      <c r="S49" s="43"/>
      <c r="T49" s="43"/>
      <c r="U49" s="44"/>
      <c r="V49" s="44"/>
      <c r="W49" s="44"/>
      <c r="X49" s="44"/>
      <c r="Y49" s="44"/>
      <c r="Z49" s="44"/>
      <c r="AA49" s="45"/>
      <c r="AB49" s="46"/>
      <c r="AC49" s="46"/>
      <c r="AD49" s="46"/>
      <c r="AE49" s="46"/>
      <c r="AF49" s="46"/>
      <c r="AG49" s="46"/>
      <c r="AH49" s="47"/>
    </row>
    <row r="50" spans="1:34" x14ac:dyDescent="0.25">
      <c r="A50" s="14"/>
      <c r="B50" s="14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43"/>
      <c r="S50" s="43"/>
      <c r="T50" s="43"/>
      <c r="U50" s="44"/>
      <c r="V50" s="44"/>
      <c r="W50" s="44"/>
      <c r="X50" s="44"/>
      <c r="Y50" s="44"/>
      <c r="Z50" s="44"/>
      <c r="AA50" s="45"/>
      <c r="AB50" s="46"/>
      <c r="AC50" s="46"/>
      <c r="AD50" s="46"/>
      <c r="AE50" s="46"/>
      <c r="AF50" s="46"/>
      <c r="AG50" s="46"/>
      <c r="AH50" s="47"/>
    </row>
    <row r="51" spans="1:34" x14ac:dyDescent="0.25">
      <c r="A51" s="14"/>
      <c r="B51" s="14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43"/>
      <c r="S51" s="43"/>
      <c r="T51" s="43"/>
      <c r="U51" s="44"/>
      <c r="V51" s="44"/>
      <c r="W51" s="44"/>
      <c r="X51" s="44"/>
      <c r="Y51" s="44"/>
      <c r="Z51" s="44"/>
      <c r="AA51" s="45"/>
      <c r="AB51" s="46"/>
      <c r="AC51" s="46"/>
      <c r="AD51" s="46"/>
      <c r="AE51" s="46"/>
      <c r="AF51" s="46"/>
      <c r="AG51" s="46"/>
      <c r="AH51" s="47"/>
    </row>
    <row r="52" spans="1:34" x14ac:dyDescent="0.25">
      <c r="A52" s="14"/>
      <c r="B52" s="14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43"/>
      <c r="S52" s="43"/>
      <c r="T52" s="43"/>
      <c r="U52" s="44"/>
      <c r="V52" s="44"/>
      <c r="W52" s="44"/>
      <c r="X52" s="44"/>
      <c r="Y52" s="44"/>
      <c r="Z52" s="44"/>
      <c r="AA52" s="45"/>
      <c r="AB52" s="46"/>
      <c r="AC52" s="46"/>
      <c r="AD52" s="46"/>
      <c r="AE52" s="46"/>
      <c r="AF52" s="46"/>
      <c r="AG52" s="46"/>
      <c r="AH52" s="47"/>
    </row>
    <row r="53" spans="1:34" x14ac:dyDescent="0.25">
      <c r="A53" s="14"/>
      <c r="B53" s="14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43"/>
      <c r="S53" s="43"/>
      <c r="T53" s="43"/>
      <c r="U53" s="44"/>
      <c r="V53" s="44"/>
      <c r="W53" s="44"/>
      <c r="X53" s="44"/>
      <c r="Y53" s="44"/>
      <c r="Z53" s="44"/>
      <c r="AA53" s="45"/>
      <c r="AB53" s="46"/>
      <c r="AC53" s="46"/>
      <c r="AD53" s="46"/>
      <c r="AE53" s="46"/>
      <c r="AF53" s="46"/>
      <c r="AG53" s="46"/>
      <c r="AH53" s="47"/>
    </row>
    <row r="54" spans="1:34" x14ac:dyDescent="0.25">
      <c r="A54" s="14"/>
      <c r="B54" s="1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43"/>
      <c r="S54" s="43"/>
      <c r="T54" s="43"/>
      <c r="U54" s="44"/>
      <c r="V54" s="44"/>
      <c r="W54" s="44"/>
      <c r="X54" s="44"/>
      <c r="Y54" s="44"/>
      <c r="Z54" s="44"/>
      <c r="AA54" s="45"/>
      <c r="AB54" s="46"/>
      <c r="AC54" s="46"/>
      <c r="AD54" s="46"/>
      <c r="AE54" s="46"/>
      <c r="AF54" s="46"/>
      <c r="AG54" s="46"/>
      <c r="AH54" s="47"/>
    </row>
    <row r="55" spans="1:34" x14ac:dyDescent="0.25">
      <c r="A55" s="14"/>
      <c r="B55" s="14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43"/>
      <c r="S55" s="43"/>
      <c r="T55" s="43"/>
      <c r="U55" s="44"/>
      <c r="V55" s="44"/>
      <c r="W55" s="44"/>
      <c r="X55" s="44"/>
      <c r="Y55" s="44"/>
      <c r="Z55" s="44"/>
      <c r="AA55" s="45"/>
      <c r="AB55" s="46"/>
      <c r="AC55" s="46"/>
      <c r="AD55" s="46"/>
      <c r="AE55" s="46"/>
      <c r="AF55" s="46"/>
      <c r="AG55" s="46"/>
      <c r="AH55" s="47"/>
    </row>
    <row r="56" spans="1:34" x14ac:dyDescent="0.25">
      <c r="A56" s="14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43"/>
      <c r="S56" s="43"/>
      <c r="T56" s="43"/>
      <c r="U56" s="44"/>
      <c r="V56" s="44"/>
      <c r="W56" s="44"/>
      <c r="X56" s="44"/>
      <c r="Y56" s="44"/>
      <c r="Z56" s="44"/>
      <c r="AA56" s="45"/>
      <c r="AB56" s="46"/>
      <c r="AC56" s="46"/>
      <c r="AD56" s="46"/>
      <c r="AE56" s="46"/>
      <c r="AF56" s="46"/>
      <c r="AG56" s="46"/>
      <c r="AH56" s="47"/>
    </row>
    <row r="57" spans="1:34" x14ac:dyDescent="0.25">
      <c r="A57" s="14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43"/>
      <c r="S57" s="43"/>
      <c r="T57" s="43"/>
      <c r="U57" s="44"/>
      <c r="V57" s="44"/>
      <c r="W57" s="44"/>
      <c r="X57" s="44"/>
      <c r="Y57" s="44"/>
      <c r="Z57" s="44"/>
      <c r="AA57" s="45"/>
      <c r="AB57" s="46"/>
      <c r="AC57" s="46"/>
      <c r="AD57" s="46"/>
      <c r="AE57" s="46"/>
      <c r="AF57" s="46"/>
      <c r="AG57" s="46"/>
      <c r="AH57" s="47"/>
    </row>
    <row r="58" spans="1:34" x14ac:dyDescent="0.25">
      <c r="A58" s="14"/>
      <c r="B58" s="14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43"/>
      <c r="S58" s="43"/>
      <c r="T58" s="43"/>
      <c r="U58" s="44"/>
      <c r="V58" s="44"/>
      <c r="W58" s="44"/>
      <c r="X58" s="44"/>
      <c r="Y58" s="44"/>
      <c r="Z58" s="44"/>
      <c r="AA58" s="45"/>
      <c r="AB58" s="46"/>
      <c r="AC58" s="46"/>
      <c r="AD58" s="46"/>
      <c r="AE58" s="46"/>
      <c r="AF58" s="46"/>
      <c r="AG58" s="46"/>
      <c r="AH58" s="47"/>
    </row>
    <row r="59" spans="1:34" x14ac:dyDescent="0.25">
      <c r="A59" s="14"/>
      <c r="B59" s="14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43"/>
      <c r="S59" s="43"/>
      <c r="T59" s="43"/>
      <c r="U59" s="44"/>
      <c r="V59" s="44"/>
      <c r="W59" s="44"/>
      <c r="X59" s="44"/>
      <c r="Y59" s="44"/>
      <c r="Z59" s="44"/>
      <c r="AA59" s="45"/>
      <c r="AB59" s="46"/>
      <c r="AC59" s="46"/>
      <c r="AD59" s="46"/>
      <c r="AE59" s="46"/>
      <c r="AF59" s="46"/>
      <c r="AG59" s="46"/>
      <c r="AH59" s="47"/>
    </row>
    <row r="60" spans="1:34" x14ac:dyDescent="0.25">
      <c r="A60" s="14"/>
      <c r="B60" s="14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43"/>
      <c r="S60" s="43"/>
      <c r="T60" s="43"/>
      <c r="U60" s="44"/>
      <c r="V60" s="44"/>
      <c r="W60" s="44"/>
      <c r="X60" s="44"/>
      <c r="Y60" s="44"/>
      <c r="Z60" s="44"/>
      <c r="AA60" s="45"/>
      <c r="AB60" s="46"/>
      <c r="AC60" s="46"/>
      <c r="AD60" s="46"/>
      <c r="AE60" s="46"/>
      <c r="AF60" s="46"/>
      <c r="AG60" s="46"/>
      <c r="AH60" s="47"/>
    </row>
    <row r="61" spans="1:34" x14ac:dyDescent="0.25">
      <c r="A61" s="14"/>
      <c r="B61" s="14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43"/>
      <c r="S61" s="43"/>
      <c r="T61" s="43"/>
      <c r="U61" s="44"/>
      <c r="V61" s="44"/>
      <c r="W61" s="44"/>
      <c r="X61" s="44"/>
      <c r="Y61" s="44"/>
      <c r="Z61" s="44"/>
      <c r="AA61" s="45"/>
      <c r="AB61" s="46"/>
      <c r="AC61" s="46"/>
      <c r="AD61" s="46"/>
      <c r="AE61" s="46"/>
      <c r="AF61" s="46"/>
      <c r="AG61" s="46"/>
      <c r="AH61" s="47"/>
    </row>
    <row r="62" spans="1:34" x14ac:dyDescent="0.25">
      <c r="A62" s="14"/>
      <c r="B62" s="14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43"/>
      <c r="S62" s="43"/>
      <c r="T62" s="43"/>
      <c r="U62" s="44"/>
      <c r="V62" s="44"/>
      <c r="W62" s="44"/>
      <c r="X62" s="44"/>
      <c r="Y62" s="44"/>
      <c r="Z62" s="44"/>
      <c r="AA62" s="45"/>
      <c r="AB62" s="46"/>
      <c r="AC62" s="46"/>
      <c r="AD62" s="46"/>
      <c r="AE62" s="46"/>
      <c r="AF62" s="46"/>
      <c r="AG62" s="46"/>
      <c r="AH62" s="47"/>
    </row>
    <row r="63" spans="1:34" x14ac:dyDescent="0.25">
      <c r="A63" s="14"/>
      <c r="B63" s="14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43"/>
      <c r="S63" s="43"/>
      <c r="T63" s="43"/>
      <c r="U63" s="44"/>
      <c r="V63" s="44"/>
      <c r="W63" s="44"/>
      <c r="X63" s="44"/>
      <c r="Y63" s="44"/>
      <c r="Z63" s="44"/>
      <c r="AA63" s="45"/>
      <c r="AB63" s="46"/>
      <c r="AC63" s="46"/>
      <c r="AD63" s="46"/>
      <c r="AE63" s="46"/>
      <c r="AF63" s="46"/>
      <c r="AG63" s="46"/>
      <c r="AH63" s="47"/>
    </row>
    <row r="64" spans="1:34" x14ac:dyDescent="0.25">
      <c r="A64" s="14"/>
      <c r="B64" s="14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43"/>
      <c r="S64" s="43"/>
      <c r="T64" s="43"/>
      <c r="U64" s="44"/>
      <c r="V64" s="44"/>
      <c r="W64" s="44"/>
      <c r="X64" s="44"/>
      <c r="Y64" s="44"/>
      <c r="Z64" s="44"/>
      <c r="AA64" s="45"/>
      <c r="AB64" s="46"/>
      <c r="AC64" s="46"/>
      <c r="AD64" s="46"/>
      <c r="AE64" s="46"/>
      <c r="AF64" s="46"/>
      <c r="AG64" s="46"/>
      <c r="AH64" s="47"/>
    </row>
    <row r="65" spans="1:34" x14ac:dyDescent="0.25">
      <c r="A65" s="14"/>
      <c r="B65" s="14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43"/>
      <c r="S65" s="43"/>
      <c r="T65" s="43"/>
      <c r="U65" s="44"/>
      <c r="V65" s="44"/>
      <c r="W65" s="44"/>
      <c r="X65" s="44"/>
      <c r="Y65" s="44"/>
      <c r="Z65" s="44"/>
      <c r="AA65" s="45"/>
      <c r="AB65" s="46"/>
      <c r="AC65" s="46"/>
      <c r="AD65" s="46"/>
      <c r="AE65" s="46"/>
      <c r="AF65" s="46"/>
      <c r="AG65" s="46"/>
      <c r="AH65" s="47"/>
    </row>
    <row r="66" spans="1:34" x14ac:dyDescent="0.25">
      <c r="A66" s="14"/>
      <c r="B66" s="14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43"/>
      <c r="S66" s="43"/>
      <c r="T66" s="43"/>
      <c r="U66" s="44"/>
      <c r="V66" s="44"/>
      <c r="W66" s="44"/>
      <c r="X66" s="44"/>
      <c r="Y66" s="44"/>
      <c r="Z66" s="44"/>
      <c r="AA66" s="45"/>
      <c r="AB66" s="46"/>
      <c r="AC66" s="46"/>
      <c r="AD66" s="46"/>
      <c r="AE66" s="46"/>
      <c r="AF66" s="46"/>
      <c r="AG66" s="46"/>
      <c r="AH66" s="47"/>
    </row>
    <row r="67" spans="1:34" x14ac:dyDescent="0.25">
      <c r="A67" s="14"/>
      <c r="B67" s="14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43"/>
      <c r="S67" s="43"/>
      <c r="T67" s="43"/>
      <c r="U67" s="44"/>
      <c r="V67" s="44"/>
      <c r="W67" s="44"/>
      <c r="X67" s="44"/>
      <c r="Y67" s="44"/>
      <c r="Z67" s="44"/>
      <c r="AA67" s="45"/>
      <c r="AB67" s="46"/>
      <c r="AC67" s="46"/>
      <c r="AD67" s="46"/>
      <c r="AE67" s="46"/>
      <c r="AF67" s="46"/>
      <c r="AG67" s="46"/>
      <c r="AH67" s="47"/>
    </row>
    <row r="68" spans="1:34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43"/>
      <c r="S68" s="43"/>
      <c r="T68" s="43"/>
      <c r="U68" s="44"/>
      <c r="V68" s="44"/>
      <c r="W68" s="44"/>
      <c r="X68" s="44"/>
      <c r="Y68" s="44"/>
      <c r="Z68" s="44"/>
      <c r="AA68" s="45"/>
      <c r="AB68" s="46"/>
      <c r="AC68" s="46"/>
      <c r="AD68" s="46"/>
      <c r="AE68" s="46"/>
      <c r="AF68" s="46"/>
      <c r="AG68" s="46"/>
      <c r="AH68" s="47"/>
    </row>
    <row r="69" spans="1:34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43"/>
      <c r="S69" s="43"/>
      <c r="T69" s="43"/>
      <c r="U69" s="44"/>
      <c r="V69" s="44"/>
      <c r="W69" s="44"/>
      <c r="X69" s="44"/>
      <c r="Y69" s="44"/>
      <c r="Z69" s="44"/>
      <c r="AA69" s="45"/>
      <c r="AB69" s="46"/>
      <c r="AC69" s="46"/>
      <c r="AD69" s="46"/>
      <c r="AE69" s="46"/>
      <c r="AF69" s="46"/>
      <c r="AG69" s="46"/>
      <c r="AH69" s="47"/>
    </row>
    <row r="70" spans="1:34" x14ac:dyDescent="0.25">
      <c r="A70" s="14"/>
      <c r="B70" s="50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43"/>
      <c r="S70" s="43"/>
      <c r="T70" s="43"/>
      <c r="U70" s="44"/>
      <c r="V70" s="44"/>
      <c r="W70" s="44"/>
      <c r="X70" s="44"/>
      <c r="Y70" s="44"/>
      <c r="Z70" s="44"/>
      <c r="AA70" s="45"/>
      <c r="AB70" s="46"/>
      <c r="AC70" s="46"/>
      <c r="AD70" s="46"/>
      <c r="AE70" s="46"/>
      <c r="AF70" s="46"/>
      <c r="AG70" s="46"/>
      <c r="AH70" s="47"/>
    </row>
    <row r="71" spans="1:34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X71" s="15"/>
      <c r="Y71" s="15"/>
      <c r="Z71" s="15"/>
      <c r="AA71" s="43"/>
      <c r="AE71" s="32"/>
    </row>
    <row r="72" spans="1:34" x14ac:dyDescent="0.25">
      <c r="A72" s="14"/>
      <c r="B72" s="50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AA72" s="43"/>
      <c r="AE72" s="32"/>
    </row>
    <row r="73" spans="1:34" x14ac:dyDescent="0.25">
      <c r="A73" s="14"/>
      <c r="B73" s="50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</row>
    <row r="74" spans="1:34" x14ac:dyDescent="0.25">
      <c r="A74" s="14"/>
      <c r="B74" s="50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</row>
    <row r="75" spans="1:34" x14ac:dyDescent="0.25">
      <c r="A75" s="14"/>
      <c r="B75" s="50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</row>
    <row r="76" spans="1:34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</row>
    <row r="77" spans="1:34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Z77" s="43"/>
      <c r="AA77" s="43"/>
      <c r="AC77" s="32"/>
      <c r="AD77" s="32"/>
    </row>
    <row r="78" spans="1:34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</row>
    <row r="79" spans="1:34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</row>
    <row r="80" spans="1:34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</sheetData>
  <mergeCells count="4">
    <mergeCell ref="B1:Q1"/>
    <mergeCell ref="B2:Q2"/>
    <mergeCell ref="B3:Q3"/>
    <mergeCell ref="B4:Q4"/>
  </mergeCells>
  <printOptions horizontalCentered="1"/>
  <pageMargins left="0.4" right="0.4" top="0.75" bottom="0.75" header="0.5" footer="0.5"/>
  <pageSetup scale="55" orientation="landscape" blackAndWhite="1" horizontalDpi="300" verticalDpi="300" r:id="rId1"/>
  <headerFooter alignWithMargins="0">
    <oddFooter>&amp;RExhibit JAP-19
                  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zoomScaleNormal="100" workbookViewId="0">
      <selection activeCell="E36" sqref="E36"/>
    </sheetView>
  </sheetViews>
  <sheetFormatPr defaultRowHeight="12.5" x14ac:dyDescent="0.25"/>
  <cols>
    <col min="1" max="1" width="2.453125" style="12" customWidth="1"/>
    <col min="2" max="2" width="4.81640625" style="12" customWidth="1"/>
    <col min="3" max="3" width="47.7265625" style="12" bestFit="1" customWidth="1"/>
    <col min="4" max="6" width="14.81640625" style="12" customWidth="1"/>
    <col min="7" max="9" width="9.1796875" style="12" customWidth="1"/>
    <col min="10" max="12" width="9.1796875" style="15" customWidth="1"/>
    <col min="13" max="16" width="9.1796875" style="12" customWidth="1"/>
    <col min="17" max="22" width="9.1796875" style="14" customWidth="1"/>
    <col min="23" max="25" width="9.1796875" style="12" customWidth="1"/>
    <col min="26" max="16384" width="8.7265625" style="12"/>
  </cols>
  <sheetData>
    <row r="1" spans="1:22" ht="13" x14ac:dyDescent="0.3">
      <c r="A1" s="9"/>
      <c r="B1" s="1" t="s">
        <v>0</v>
      </c>
      <c r="C1" s="1"/>
      <c r="D1" s="1"/>
      <c r="E1" s="1"/>
      <c r="F1" s="1"/>
      <c r="G1" s="10"/>
      <c r="H1" s="11"/>
      <c r="I1" s="10"/>
      <c r="J1" s="12"/>
      <c r="K1" s="12"/>
      <c r="L1" s="12"/>
      <c r="Q1" s="12"/>
      <c r="R1" s="12"/>
      <c r="S1" s="12"/>
      <c r="T1" s="12"/>
      <c r="U1" s="12"/>
      <c r="V1" s="12"/>
    </row>
    <row r="2" spans="1:22" ht="13" x14ac:dyDescent="0.3">
      <c r="A2" s="9"/>
      <c r="B2" s="1" t="s">
        <v>1</v>
      </c>
      <c r="C2" s="1"/>
      <c r="D2" s="1"/>
      <c r="E2" s="1"/>
      <c r="F2" s="1"/>
      <c r="G2" s="10"/>
      <c r="H2" s="11"/>
      <c r="I2" s="10"/>
      <c r="J2" s="12"/>
      <c r="K2" s="12"/>
      <c r="L2" s="12"/>
      <c r="Q2" s="12"/>
      <c r="R2" s="12"/>
      <c r="S2" s="12"/>
      <c r="T2" s="12"/>
      <c r="U2" s="12"/>
      <c r="V2" s="12"/>
    </row>
    <row r="3" spans="1:22" ht="13" x14ac:dyDescent="0.3">
      <c r="B3" s="1" t="s">
        <v>79</v>
      </c>
      <c r="C3" s="1"/>
      <c r="D3" s="1"/>
      <c r="E3" s="1"/>
      <c r="F3" s="1"/>
      <c r="G3" s="10"/>
      <c r="H3" s="11"/>
      <c r="I3" s="10"/>
      <c r="J3" s="12"/>
      <c r="K3" s="12"/>
      <c r="L3" s="12"/>
      <c r="Q3" s="12"/>
      <c r="R3" s="12"/>
      <c r="S3" s="12"/>
      <c r="T3" s="12"/>
      <c r="U3" s="12"/>
      <c r="V3" s="12"/>
    </row>
    <row r="4" spans="1:22" ht="13" x14ac:dyDescent="0.3">
      <c r="B4" s="1" t="s">
        <v>3</v>
      </c>
      <c r="C4" s="1"/>
      <c r="D4" s="1"/>
      <c r="E4" s="1"/>
      <c r="F4" s="1"/>
      <c r="G4" s="10"/>
      <c r="H4" s="11"/>
      <c r="I4" s="10"/>
      <c r="J4" s="12"/>
      <c r="K4" s="12"/>
      <c r="L4" s="12"/>
      <c r="Q4" s="12"/>
      <c r="R4" s="12"/>
      <c r="S4" s="12"/>
      <c r="T4" s="12"/>
      <c r="U4" s="12"/>
      <c r="V4" s="12"/>
    </row>
    <row r="5" spans="1:22" x14ac:dyDescent="0.25">
      <c r="B5" s="9"/>
      <c r="C5" s="9"/>
      <c r="D5" s="9"/>
      <c r="E5" s="9"/>
      <c r="F5" s="9"/>
      <c r="G5" s="11"/>
      <c r="H5" s="11"/>
      <c r="I5" s="11"/>
      <c r="J5" s="12"/>
      <c r="K5" s="12"/>
      <c r="L5" s="12"/>
      <c r="Q5" s="12"/>
      <c r="R5" s="12"/>
      <c r="S5" s="12"/>
      <c r="T5" s="12"/>
      <c r="U5" s="12"/>
      <c r="V5" s="12"/>
    </row>
    <row r="6" spans="1:22" ht="13" x14ac:dyDescent="0.3">
      <c r="B6" s="13"/>
      <c r="G6" s="5"/>
      <c r="H6" s="5"/>
      <c r="I6" s="11"/>
      <c r="J6" s="12"/>
      <c r="K6" s="12"/>
      <c r="L6" s="12"/>
      <c r="Q6" s="12"/>
      <c r="R6" s="12"/>
      <c r="S6" s="12"/>
      <c r="T6" s="12"/>
      <c r="U6" s="12"/>
      <c r="V6" s="12"/>
    </row>
    <row r="7" spans="1:22" x14ac:dyDescent="0.25">
      <c r="C7" s="15"/>
      <c r="D7" s="17"/>
      <c r="E7" s="18" t="s">
        <v>8</v>
      </c>
      <c r="F7" s="18" t="s">
        <v>8</v>
      </c>
      <c r="G7" s="14"/>
      <c r="H7" s="14"/>
      <c r="I7" s="14"/>
      <c r="J7" s="12"/>
      <c r="K7" s="12"/>
      <c r="L7" s="12"/>
      <c r="Q7" s="12"/>
      <c r="R7" s="12"/>
      <c r="S7" s="12"/>
      <c r="T7" s="12"/>
      <c r="U7" s="12"/>
      <c r="V7" s="12"/>
    </row>
    <row r="8" spans="1:22" x14ac:dyDescent="0.25">
      <c r="C8" s="17"/>
      <c r="D8" s="17" t="s">
        <v>8</v>
      </c>
      <c r="E8" s="17" t="s">
        <v>21</v>
      </c>
      <c r="F8" s="17" t="s">
        <v>21</v>
      </c>
      <c r="G8" s="14"/>
      <c r="H8" s="14"/>
      <c r="I8" s="19"/>
      <c r="J8" s="14"/>
      <c r="K8" s="14"/>
      <c r="L8" s="10"/>
      <c r="M8" s="14"/>
      <c r="Q8" s="12"/>
      <c r="R8" s="12"/>
      <c r="S8" s="12"/>
      <c r="T8" s="12"/>
      <c r="U8" s="12"/>
      <c r="V8" s="12"/>
    </row>
    <row r="9" spans="1:22" x14ac:dyDescent="0.25">
      <c r="B9" s="19"/>
      <c r="C9" s="17"/>
      <c r="D9" s="17" t="s">
        <v>21</v>
      </c>
      <c r="E9" s="17" t="s">
        <v>80</v>
      </c>
      <c r="F9" s="17" t="s">
        <v>81</v>
      </c>
      <c r="G9" s="14"/>
      <c r="H9" s="14"/>
      <c r="I9" s="19"/>
      <c r="J9" s="14"/>
      <c r="K9" s="19"/>
      <c r="L9" s="20"/>
      <c r="M9" s="14"/>
      <c r="O9" s="15"/>
      <c r="Q9" s="12"/>
      <c r="R9" s="12"/>
      <c r="S9" s="12"/>
      <c r="T9" s="12"/>
      <c r="U9" s="12"/>
      <c r="V9" s="12"/>
    </row>
    <row r="10" spans="1:22" x14ac:dyDescent="0.25">
      <c r="B10" s="21" t="s">
        <v>22</v>
      </c>
      <c r="C10" s="21" t="s">
        <v>23</v>
      </c>
      <c r="D10" s="21" t="s">
        <v>24</v>
      </c>
      <c r="E10" s="21" t="s">
        <v>82</v>
      </c>
      <c r="F10" s="22" t="s">
        <v>24</v>
      </c>
      <c r="G10" s="14"/>
      <c r="H10" s="14"/>
      <c r="I10" s="19"/>
      <c r="J10" s="17"/>
      <c r="K10" s="17"/>
      <c r="L10" s="17"/>
      <c r="M10" s="14"/>
      <c r="O10" s="15"/>
      <c r="Q10" s="12"/>
      <c r="R10" s="12"/>
      <c r="S10" s="12"/>
      <c r="T10" s="12"/>
      <c r="U10" s="12"/>
      <c r="V10" s="12"/>
    </row>
    <row r="11" spans="1:22" x14ac:dyDescent="0.25">
      <c r="B11" s="19"/>
      <c r="C11" s="19" t="s">
        <v>34</v>
      </c>
      <c r="D11" s="19" t="s">
        <v>35</v>
      </c>
      <c r="E11" s="19" t="s">
        <v>36</v>
      </c>
      <c r="F11" s="19" t="s">
        <v>83</v>
      </c>
      <c r="G11" s="14"/>
      <c r="H11" s="14"/>
      <c r="I11" s="19"/>
      <c r="J11" s="17"/>
      <c r="K11" s="19"/>
      <c r="L11" s="20"/>
      <c r="M11" s="14"/>
      <c r="Q11" s="12"/>
      <c r="R11" s="12"/>
      <c r="S11" s="12"/>
      <c r="T11" s="12"/>
      <c r="U11" s="12"/>
      <c r="V11" s="12"/>
    </row>
    <row r="12" spans="1:22" x14ac:dyDescent="0.25">
      <c r="B12" s="19">
        <v>1</v>
      </c>
      <c r="C12" s="23" t="s">
        <v>49</v>
      </c>
      <c r="D12" s="2">
        <f>'Exh. JAP-19 Pg. 1 (BR-11)'!Q12</f>
        <v>7854.5999999999995</v>
      </c>
      <c r="E12" s="2">
        <f>'Exh. JAP-19 Pg. 3 (BR-11)'!D12</f>
        <v>3067.7400000000002</v>
      </c>
      <c r="F12" s="2">
        <f>D12-E12</f>
        <v>4786.8599999999988</v>
      </c>
      <c r="G12" s="14"/>
      <c r="H12" s="14"/>
      <c r="I12" s="25"/>
      <c r="J12" s="26"/>
      <c r="K12" s="26"/>
      <c r="L12" s="26"/>
      <c r="M12" s="14"/>
      <c r="Q12" s="12"/>
      <c r="R12" s="12"/>
      <c r="S12" s="12"/>
      <c r="T12" s="12"/>
      <c r="U12" s="12"/>
      <c r="V12" s="12"/>
    </row>
    <row r="13" spans="1:22" x14ac:dyDescent="0.25">
      <c r="B13" s="19">
        <v>2</v>
      </c>
      <c r="C13" s="23" t="s">
        <v>50</v>
      </c>
      <c r="D13" s="2">
        <f>'Exh. JAP-19 Pg. 1 (BR-11)'!Q13</f>
        <v>513243857.27433151</v>
      </c>
      <c r="E13" s="2">
        <f>'Exh. JAP-19 Pg. 3 (BR-11)'!D13</f>
        <v>199010934.92704672</v>
      </c>
      <c r="F13" s="2">
        <f t="shared" ref="F13:F26" si="0">D13-E13</f>
        <v>314232922.34728479</v>
      </c>
      <c r="G13" s="14"/>
      <c r="H13" s="14"/>
      <c r="I13" s="25"/>
      <c r="J13" s="26"/>
      <c r="K13" s="26"/>
      <c r="L13" s="26"/>
      <c r="M13" s="14"/>
      <c r="Q13" s="12"/>
      <c r="R13" s="12"/>
      <c r="S13" s="12"/>
      <c r="T13" s="12"/>
      <c r="U13" s="12"/>
      <c r="V13" s="12"/>
    </row>
    <row r="14" spans="1:22" x14ac:dyDescent="0.25">
      <c r="B14" s="19">
        <v>3</v>
      </c>
      <c r="C14" s="23" t="s">
        <v>51</v>
      </c>
      <c r="D14" s="2">
        <f>'Exh. JAP-19 Pg. 1 (BR-11)'!Q14</f>
        <v>445.79948760000002</v>
      </c>
      <c r="E14" s="2">
        <f>'Exh. JAP-19 Pg. 3 (BR-11)'!D14</f>
        <v>400.62480769999996</v>
      </c>
      <c r="F14" s="2">
        <f t="shared" si="0"/>
        <v>45.174679900000058</v>
      </c>
      <c r="G14" s="14"/>
      <c r="H14" s="14"/>
      <c r="I14" s="25"/>
      <c r="J14" s="26"/>
      <c r="K14" s="26"/>
      <c r="L14" s="26"/>
      <c r="M14" s="14"/>
      <c r="Q14" s="12"/>
      <c r="R14" s="12"/>
      <c r="S14" s="12"/>
      <c r="T14" s="12"/>
      <c r="U14" s="12"/>
      <c r="V14" s="12"/>
    </row>
    <row r="15" spans="1:22" x14ac:dyDescent="0.25">
      <c r="B15" s="27">
        <f>B14+1</f>
        <v>4</v>
      </c>
      <c r="C15" s="28" t="s">
        <v>52</v>
      </c>
      <c r="D15" s="2">
        <f>'Exh. JAP-19 Pg. 1 (BR-11)'!Q15</f>
        <v>167979343.78945333</v>
      </c>
      <c r="E15" s="2">
        <f>'Exh. JAP-19 Pg. 3 (BR-11)'!D15</f>
        <v>74627492.587910756</v>
      </c>
      <c r="F15" s="2">
        <f t="shared" si="0"/>
        <v>93351851.201542571</v>
      </c>
      <c r="G15" s="14"/>
      <c r="H15" s="14"/>
      <c r="I15" s="29"/>
      <c r="J15" s="26"/>
      <c r="K15" s="26"/>
      <c r="L15" s="26"/>
      <c r="M15" s="14"/>
      <c r="Q15" s="12"/>
      <c r="R15" s="12"/>
      <c r="S15" s="12"/>
      <c r="T15" s="12"/>
      <c r="U15" s="12"/>
      <c r="V15" s="12"/>
    </row>
    <row r="16" spans="1:22" x14ac:dyDescent="0.25">
      <c r="B16" s="27">
        <f t="shared" ref="B16:B33" si="1">B15+1</f>
        <v>5</v>
      </c>
      <c r="C16" s="3" t="s">
        <v>53</v>
      </c>
      <c r="D16" s="2">
        <f>'Exh. JAP-19 Pg. 1 (BR-11)'!Q16</f>
        <v>21709.421247125974</v>
      </c>
      <c r="E16" s="2">
        <f>'Exh. JAP-19 Pg. 3 (BR-11)'!D16</f>
        <v>25.451974523568055</v>
      </c>
      <c r="F16" s="2">
        <f t="shared" si="0"/>
        <v>21683.969272602408</v>
      </c>
      <c r="G16" s="14"/>
      <c r="H16" s="14"/>
      <c r="I16" s="29"/>
      <c r="J16" s="26"/>
      <c r="K16" s="26"/>
      <c r="L16" s="26"/>
      <c r="M16" s="14"/>
      <c r="Q16" s="12"/>
      <c r="R16" s="12"/>
      <c r="S16" s="12"/>
      <c r="T16" s="12"/>
      <c r="U16" s="12"/>
      <c r="V16" s="12"/>
    </row>
    <row r="17" spans="1:23" x14ac:dyDescent="0.25">
      <c r="B17" s="27">
        <f t="shared" si="1"/>
        <v>6</v>
      </c>
      <c r="C17" s="23" t="s">
        <v>54</v>
      </c>
      <c r="D17" s="2">
        <f>'Exh. JAP-19 Pg. 1 (BR-11)'!Q17</f>
        <v>34998636.802073509</v>
      </c>
      <c r="E17" s="2">
        <f>'Exh. JAP-19 Pg. 3 (BR-11)'!D17</f>
        <v>19641243.467653014</v>
      </c>
      <c r="F17" s="2">
        <f t="shared" si="0"/>
        <v>15357393.334420495</v>
      </c>
      <c r="G17" s="14"/>
      <c r="H17" s="14"/>
      <c r="I17" s="29"/>
      <c r="J17" s="26"/>
      <c r="K17" s="26"/>
      <c r="L17" s="26"/>
      <c r="M17" s="14"/>
      <c r="Q17" s="12"/>
      <c r="R17" s="12"/>
      <c r="S17" s="12"/>
      <c r="T17" s="12"/>
      <c r="U17" s="12"/>
      <c r="V17" s="12"/>
    </row>
    <row r="18" spans="1:23" x14ac:dyDescent="0.25">
      <c r="B18" s="27">
        <f t="shared" si="1"/>
        <v>7</v>
      </c>
      <c r="C18" s="3" t="s">
        <v>55</v>
      </c>
      <c r="D18" s="2">
        <f>'Exh. JAP-19 Pg. 1 (BR-11)'!Q18</f>
        <v>4136007.9323390606</v>
      </c>
      <c r="E18" s="2">
        <f>'Exh. JAP-19 Pg. 3 (BR-11)'!D18</f>
        <v>14344.634114351697</v>
      </c>
      <c r="F18" s="2">
        <f t="shared" si="0"/>
        <v>4121663.298224709</v>
      </c>
      <c r="G18" s="14"/>
      <c r="H18" s="14"/>
      <c r="I18" s="29"/>
      <c r="J18" s="26"/>
      <c r="K18" s="26"/>
      <c r="L18" s="26"/>
      <c r="M18" s="14"/>
      <c r="Q18" s="12"/>
      <c r="R18" s="12"/>
      <c r="S18" s="12"/>
      <c r="T18" s="12"/>
      <c r="U18" s="12"/>
      <c r="V18" s="12"/>
    </row>
    <row r="19" spans="1:23" x14ac:dyDescent="0.25">
      <c r="B19" s="27">
        <f t="shared" si="1"/>
        <v>8</v>
      </c>
      <c r="C19" s="3" t="s">
        <v>56</v>
      </c>
      <c r="D19" s="2">
        <f>'Exh. JAP-19 Pg. 1 (BR-11)'!Q19</f>
        <v>0</v>
      </c>
      <c r="E19" s="2">
        <v>0</v>
      </c>
      <c r="F19" s="2">
        <f t="shared" si="0"/>
        <v>0</v>
      </c>
      <c r="G19" s="14"/>
      <c r="H19" s="14"/>
      <c r="I19" s="29"/>
      <c r="J19" s="26"/>
      <c r="K19" s="26"/>
      <c r="L19" s="26"/>
      <c r="M19" s="14"/>
      <c r="Q19" s="12"/>
      <c r="R19" s="12"/>
      <c r="S19" s="12"/>
      <c r="T19" s="12"/>
      <c r="U19" s="12"/>
      <c r="V19" s="12"/>
    </row>
    <row r="20" spans="1:23" x14ac:dyDescent="0.25">
      <c r="B20" s="27">
        <f>B19+1</f>
        <v>9</v>
      </c>
      <c r="C20" s="23" t="s">
        <v>57</v>
      </c>
      <c r="D20" s="2">
        <f>'Exh. JAP-19 Pg. 1 (BR-11)'!Q20</f>
        <v>6038423.6420204118</v>
      </c>
      <c r="E20" s="2">
        <f>'Exh. JAP-19 Pg. 3 (BR-11)'!D19</f>
        <v>4463767.6376989819</v>
      </c>
      <c r="F20" s="2">
        <f t="shared" si="0"/>
        <v>1574656.0043214299</v>
      </c>
      <c r="G20" s="14"/>
      <c r="H20" s="14"/>
      <c r="I20" s="29"/>
      <c r="J20" s="26"/>
      <c r="K20" s="26"/>
      <c r="L20" s="26"/>
      <c r="M20" s="14"/>
      <c r="Q20" s="12"/>
      <c r="R20" s="12"/>
      <c r="S20" s="12"/>
      <c r="T20" s="12"/>
      <c r="U20" s="12"/>
      <c r="V20" s="12"/>
    </row>
    <row r="21" spans="1:23" x14ac:dyDescent="0.25">
      <c r="B21" s="27">
        <f t="shared" si="1"/>
        <v>10</v>
      </c>
      <c r="C21" s="3" t="s">
        <v>58</v>
      </c>
      <c r="D21" s="2">
        <f>'Exh. JAP-19 Pg. 1 (BR-11)'!Q21</f>
        <v>6989410.9424518375</v>
      </c>
      <c r="E21" s="2">
        <f>'Exh. JAP-19 Pg. 3 (BR-11)'!D20</f>
        <v>52341.475994479762</v>
      </c>
      <c r="F21" s="2">
        <f t="shared" si="0"/>
        <v>6937069.4664573576</v>
      </c>
      <c r="G21" s="14"/>
      <c r="H21" s="14"/>
      <c r="I21" s="29"/>
      <c r="J21" s="26"/>
      <c r="K21" s="26"/>
      <c r="L21" s="26"/>
      <c r="M21" s="14"/>
      <c r="Q21" s="12"/>
      <c r="R21" s="12"/>
      <c r="S21" s="12"/>
      <c r="T21" s="12"/>
      <c r="U21" s="12"/>
      <c r="V21" s="12"/>
    </row>
    <row r="22" spans="1:23" x14ac:dyDescent="0.25">
      <c r="B22" s="27">
        <f t="shared" si="1"/>
        <v>11</v>
      </c>
      <c r="C22" s="23" t="s">
        <v>59</v>
      </c>
      <c r="D22" s="2">
        <f>'Exh. JAP-19 Pg. 1 (BR-11)'!Q22</f>
        <v>4595846.359936568</v>
      </c>
      <c r="E22" s="2">
        <f>'Exh. JAP-19 Pg. 3 (BR-11)'!D21</f>
        <v>2604595.1595833455</v>
      </c>
      <c r="F22" s="2">
        <f t="shared" si="0"/>
        <v>1991251.2003532224</v>
      </c>
      <c r="G22" s="14"/>
      <c r="H22" s="14"/>
      <c r="I22" s="29"/>
      <c r="J22" s="26"/>
      <c r="K22" s="26"/>
      <c r="L22" s="26"/>
      <c r="M22" s="14"/>
      <c r="Q22" s="12"/>
      <c r="R22" s="12"/>
      <c r="S22" s="12"/>
      <c r="T22" s="12"/>
      <c r="U22" s="12"/>
      <c r="V22" s="12"/>
    </row>
    <row r="23" spans="1:23" x14ac:dyDescent="0.25">
      <c r="B23" s="27">
        <f t="shared" si="1"/>
        <v>12</v>
      </c>
      <c r="C23" s="3" t="s">
        <v>60</v>
      </c>
      <c r="D23" s="2">
        <f>'Exh. JAP-19 Pg. 1 (BR-11)'!Q23</f>
        <v>71202.333135000008</v>
      </c>
      <c r="E23" s="2">
        <f>'Exh. JAP-19 Pg. 3 (BR-11)'!D22</f>
        <v>245.90170499999999</v>
      </c>
      <c r="F23" s="2">
        <f t="shared" si="0"/>
        <v>70956.431430000011</v>
      </c>
      <c r="G23" s="14"/>
      <c r="H23" s="14"/>
      <c r="I23" s="29"/>
      <c r="J23" s="26"/>
      <c r="K23" s="26"/>
      <c r="L23" s="26"/>
      <c r="M23" s="14"/>
      <c r="Q23" s="12"/>
      <c r="R23" s="12"/>
      <c r="S23" s="12"/>
      <c r="T23" s="12"/>
      <c r="U23" s="12"/>
      <c r="V23" s="12"/>
    </row>
    <row r="24" spans="1:23" x14ac:dyDescent="0.25">
      <c r="B24" s="27">
        <f t="shared" si="1"/>
        <v>13</v>
      </c>
      <c r="C24" s="23" t="s">
        <v>61</v>
      </c>
      <c r="D24" s="2">
        <f>'Exh. JAP-19 Pg. 1 (BR-11)'!Q24</f>
        <v>7397770.8820913369</v>
      </c>
      <c r="E24" s="2">
        <f>'Exh. JAP-19 Pg. 3 (BR-11)'!D23</f>
        <v>6311269.6705273287</v>
      </c>
      <c r="F24" s="2">
        <f t="shared" si="0"/>
        <v>1086501.2115640081</v>
      </c>
      <c r="G24" s="14"/>
      <c r="H24" s="14"/>
      <c r="I24" s="29"/>
      <c r="J24" s="26"/>
      <c r="K24" s="26"/>
      <c r="L24" s="26"/>
      <c r="M24" s="14"/>
      <c r="Q24" s="12"/>
      <c r="R24" s="12"/>
      <c r="S24" s="12"/>
      <c r="T24" s="12"/>
      <c r="U24" s="12"/>
      <c r="V24" s="12"/>
    </row>
    <row r="25" spans="1:23" x14ac:dyDescent="0.25">
      <c r="B25" s="27">
        <f t="shared" si="1"/>
        <v>14</v>
      </c>
      <c r="C25" s="3" t="s">
        <v>62</v>
      </c>
      <c r="D25" s="2">
        <f>'Exh. JAP-19 Pg. 1 (BR-11)'!Q25</f>
        <v>3602498.0969655146</v>
      </c>
      <c r="E25" s="2">
        <f>'Exh. JAP-19 Pg. 3 (BR-11)'!D24</f>
        <v>70308.789862290869</v>
      </c>
      <c r="F25" s="2">
        <f t="shared" si="0"/>
        <v>3532189.3071032236</v>
      </c>
      <c r="G25" s="14"/>
      <c r="H25" s="14"/>
      <c r="I25" s="29"/>
      <c r="J25" s="26"/>
      <c r="K25" s="26"/>
      <c r="L25" s="26"/>
      <c r="M25" s="14"/>
      <c r="Q25" s="12"/>
      <c r="R25" s="12"/>
      <c r="S25" s="12"/>
      <c r="T25" s="12"/>
      <c r="U25" s="12"/>
      <c r="V25" s="12"/>
    </row>
    <row r="26" spans="1:23" x14ac:dyDescent="0.25">
      <c r="B26" s="27">
        <f t="shared" si="1"/>
        <v>15</v>
      </c>
      <c r="C26" s="23" t="s">
        <v>63</v>
      </c>
      <c r="D26" s="2">
        <f>'Exh. JAP-19 Pg. 1 (BR-11)'!Q26</f>
        <v>1718916.583166973</v>
      </c>
      <c r="E26" s="2">
        <f>'Exh. JAP-19 Pg. 3 (BR-11)'!D25</f>
        <v>0</v>
      </c>
      <c r="F26" s="2">
        <f t="shared" si="0"/>
        <v>1718916.583166973</v>
      </c>
      <c r="G26" s="14"/>
      <c r="H26" s="14"/>
      <c r="I26" s="29"/>
      <c r="J26" s="26"/>
      <c r="K26" s="26"/>
      <c r="L26" s="26"/>
      <c r="M26" s="14"/>
      <c r="Q26" s="12"/>
      <c r="R26" s="12"/>
      <c r="S26" s="12"/>
      <c r="T26" s="12"/>
      <c r="U26" s="12"/>
      <c r="V26" s="12"/>
    </row>
    <row r="27" spans="1:23" x14ac:dyDescent="0.25">
      <c r="B27" s="27">
        <f t="shared" si="1"/>
        <v>16</v>
      </c>
      <c r="C27" s="3" t="s">
        <v>84</v>
      </c>
      <c r="D27" s="31">
        <f>SUM(D12:D26)</f>
        <v>750801924.45869982</v>
      </c>
      <c r="E27" s="31">
        <f>SUM(E12:E26)</f>
        <v>306800038.06887847</v>
      </c>
      <c r="F27" s="31">
        <f>SUM(F12:F26)</f>
        <v>444001886.38982123</v>
      </c>
      <c r="G27" s="14"/>
      <c r="H27" s="14"/>
      <c r="I27" s="32"/>
      <c r="J27" s="26"/>
      <c r="K27" s="26"/>
      <c r="L27" s="26"/>
      <c r="M27" s="14"/>
      <c r="Q27" s="12"/>
      <c r="R27" s="12"/>
      <c r="S27" s="12"/>
      <c r="T27" s="12"/>
      <c r="U27" s="12"/>
      <c r="V27" s="12"/>
    </row>
    <row r="28" spans="1:23" x14ac:dyDescent="0.25">
      <c r="B28" s="27">
        <f t="shared" si="1"/>
        <v>17</v>
      </c>
      <c r="C28" s="3"/>
      <c r="D28" s="3"/>
      <c r="E28" s="3"/>
      <c r="F28" s="3"/>
      <c r="G28" s="14"/>
      <c r="H28" s="14"/>
      <c r="I28" s="32"/>
      <c r="J28" s="14"/>
      <c r="K28" s="26"/>
      <c r="L28" s="14"/>
      <c r="M28" s="14"/>
      <c r="Q28" s="12"/>
      <c r="R28" s="12"/>
      <c r="S28" s="12"/>
      <c r="T28" s="12"/>
      <c r="U28" s="12"/>
      <c r="V28" s="12"/>
    </row>
    <row r="29" spans="1:23" x14ac:dyDescent="0.25">
      <c r="B29" s="27">
        <f t="shared" si="1"/>
        <v>18</v>
      </c>
      <c r="C29" s="3" t="s">
        <v>65</v>
      </c>
      <c r="D29" s="53">
        <f>'Exh. JAP-19 Pg. 1 (BR-11)'!Q29</f>
        <v>5310380.6899999985</v>
      </c>
      <c r="E29" s="53">
        <v>0</v>
      </c>
      <c r="F29" s="53">
        <f t="shared" ref="F29:F30" si="2">D29-E29</f>
        <v>5310380.6899999985</v>
      </c>
      <c r="G29" s="14"/>
      <c r="H29" s="14"/>
      <c r="I29" s="32"/>
      <c r="J29" s="14"/>
      <c r="K29" s="26"/>
      <c r="L29" s="14"/>
      <c r="M29" s="14"/>
      <c r="Q29" s="12"/>
      <c r="R29" s="12"/>
      <c r="S29" s="12"/>
      <c r="T29" s="12"/>
      <c r="U29" s="12"/>
      <c r="V29" s="12"/>
    </row>
    <row r="30" spans="1:23" x14ac:dyDescent="0.25">
      <c r="A30" s="14"/>
      <c r="B30" s="27">
        <f t="shared" si="1"/>
        <v>19</v>
      </c>
      <c r="C30" s="10" t="s">
        <v>70</v>
      </c>
      <c r="D30" s="53">
        <f>SUM('Exh. JAP-19 Pg. 1 (BR-11)'!Q30:Q34)</f>
        <v>5039913.28</v>
      </c>
      <c r="E30" s="53">
        <v>0</v>
      </c>
      <c r="F30" s="53">
        <f t="shared" si="2"/>
        <v>5039913.28</v>
      </c>
      <c r="G30" s="43"/>
      <c r="H30" s="43"/>
      <c r="I30" s="43"/>
      <c r="J30" s="44"/>
      <c r="K30" s="44"/>
      <c r="L30" s="44"/>
      <c r="M30" s="44"/>
      <c r="N30" s="44"/>
      <c r="O30" s="44"/>
      <c r="P30" s="45"/>
      <c r="Q30" s="46"/>
      <c r="R30" s="46"/>
      <c r="S30" s="46"/>
      <c r="T30" s="46"/>
      <c r="U30" s="46"/>
      <c r="V30" s="46"/>
      <c r="W30" s="47"/>
    </row>
    <row r="31" spans="1:23" x14ac:dyDescent="0.25">
      <c r="A31" s="14"/>
      <c r="B31" s="27">
        <f t="shared" si="1"/>
        <v>20</v>
      </c>
      <c r="C31" s="10" t="s">
        <v>85</v>
      </c>
      <c r="D31" s="4">
        <f>SUM(D29:D30)</f>
        <v>10350293.969999999</v>
      </c>
      <c r="E31" s="4">
        <f>SUM(E29:E30)</f>
        <v>0</v>
      </c>
      <c r="F31" s="4">
        <f>SUM(F29:F30)</f>
        <v>10350293.969999999</v>
      </c>
      <c r="G31" s="43"/>
      <c r="H31" s="43"/>
      <c r="I31" s="43"/>
      <c r="J31" s="44"/>
      <c r="K31" s="44"/>
      <c r="L31" s="44"/>
      <c r="M31" s="44"/>
      <c r="N31" s="44"/>
      <c r="O31" s="44"/>
      <c r="P31" s="45"/>
      <c r="Q31" s="46"/>
      <c r="R31" s="46"/>
      <c r="S31" s="46"/>
      <c r="T31" s="46"/>
      <c r="U31" s="46"/>
      <c r="V31" s="46"/>
      <c r="W31" s="47"/>
    </row>
    <row r="32" spans="1:23" x14ac:dyDescent="0.25">
      <c r="A32" s="14"/>
      <c r="B32" s="27">
        <f t="shared" si="1"/>
        <v>21</v>
      </c>
      <c r="C32" s="14"/>
      <c r="D32" s="14"/>
      <c r="E32" s="14"/>
      <c r="F32" s="14"/>
      <c r="G32" s="43"/>
      <c r="H32" s="43"/>
      <c r="I32" s="43"/>
      <c r="J32" s="44"/>
      <c r="K32" s="44"/>
      <c r="L32" s="44"/>
      <c r="M32" s="44"/>
      <c r="N32" s="44"/>
      <c r="O32" s="44"/>
      <c r="P32" s="45"/>
      <c r="Q32" s="46"/>
      <c r="R32" s="46"/>
      <c r="S32" s="46"/>
      <c r="T32" s="46"/>
      <c r="U32" s="46"/>
      <c r="V32" s="46"/>
      <c r="W32" s="47"/>
    </row>
    <row r="33" spans="1:23" ht="13" thickBot="1" x14ac:dyDescent="0.3">
      <c r="A33" s="14"/>
      <c r="B33" s="27">
        <f t="shared" si="1"/>
        <v>22</v>
      </c>
      <c r="C33" s="3" t="s">
        <v>86</v>
      </c>
      <c r="D33" s="54">
        <f>D27+D31</f>
        <v>761152218.42869985</v>
      </c>
      <c r="E33" s="54">
        <f>E27+E31</f>
        <v>306800038.06887847</v>
      </c>
      <c r="F33" s="54">
        <f>F27+F31</f>
        <v>454352180.3598212</v>
      </c>
      <c r="G33" s="43"/>
      <c r="H33" s="43"/>
      <c r="I33" s="43"/>
      <c r="J33" s="44"/>
      <c r="K33" s="44"/>
      <c r="L33" s="44"/>
      <c r="M33" s="44"/>
      <c r="N33" s="44"/>
      <c r="O33" s="44"/>
      <c r="P33" s="45"/>
      <c r="Q33" s="46"/>
      <c r="R33" s="46"/>
      <c r="S33" s="46"/>
      <c r="T33" s="46"/>
      <c r="U33" s="46"/>
      <c r="V33" s="46"/>
      <c r="W33" s="47"/>
    </row>
    <row r="34" spans="1:23" ht="13" thickTop="1" x14ac:dyDescent="0.25">
      <c r="A34" s="14"/>
      <c r="B34" s="27"/>
      <c r="C34" s="17"/>
      <c r="D34" s="17"/>
      <c r="E34" s="17"/>
      <c r="F34" s="17"/>
      <c r="G34" s="43"/>
      <c r="H34" s="43"/>
      <c r="I34" s="43"/>
      <c r="J34" s="44"/>
      <c r="K34" s="44"/>
      <c r="L34" s="44"/>
      <c r="M34" s="44"/>
      <c r="N34" s="44"/>
      <c r="O34" s="44"/>
      <c r="P34" s="45"/>
      <c r="Q34" s="46"/>
      <c r="R34" s="46"/>
      <c r="S34" s="46"/>
      <c r="T34" s="46"/>
      <c r="U34" s="46"/>
      <c r="V34" s="46"/>
      <c r="W34" s="47"/>
    </row>
    <row r="35" spans="1:23" x14ac:dyDescent="0.25">
      <c r="A35" s="14"/>
      <c r="B35" s="27"/>
      <c r="C35" s="10"/>
      <c r="D35" s="10"/>
      <c r="E35" s="10"/>
      <c r="F35" s="10"/>
      <c r="G35" s="43"/>
      <c r="H35" s="43"/>
      <c r="I35" s="43"/>
      <c r="J35" s="44"/>
      <c r="K35" s="44"/>
      <c r="L35" s="44"/>
      <c r="M35" s="44"/>
      <c r="N35" s="44"/>
      <c r="O35" s="44"/>
      <c r="P35" s="45"/>
      <c r="Q35" s="46"/>
      <c r="R35" s="46"/>
      <c r="S35" s="46"/>
      <c r="T35" s="46"/>
      <c r="U35" s="46"/>
      <c r="V35" s="46"/>
      <c r="W35" s="47"/>
    </row>
    <row r="36" spans="1:23" x14ac:dyDescent="0.25">
      <c r="A36" s="14"/>
      <c r="B36" s="27"/>
      <c r="C36" s="28"/>
      <c r="D36" s="28"/>
      <c r="E36" s="28"/>
      <c r="F36" s="28"/>
      <c r="G36" s="43"/>
      <c r="H36" s="43"/>
      <c r="I36" s="43"/>
      <c r="J36" s="44"/>
      <c r="K36" s="44"/>
      <c r="L36" s="44"/>
      <c r="M36" s="44"/>
      <c r="N36" s="44"/>
      <c r="O36" s="44"/>
      <c r="P36" s="45"/>
      <c r="Q36" s="46"/>
      <c r="R36" s="46"/>
      <c r="S36" s="46"/>
      <c r="T36" s="46"/>
      <c r="U36" s="46"/>
      <c r="V36" s="46"/>
      <c r="W36" s="47"/>
    </row>
    <row r="37" spans="1:23" x14ac:dyDescent="0.25">
      <c r="A37" s="14"/>
      <c r="B37" s="27"/>
      <c r="C37" s="10"/>
      <c r="D37" s="10"/>
      <c r="E37" s="10"/>
      <c r="F37" s="10"/>
      <c r="G37" s="43"/>
      <c r="H37" s="43"/>
      <c r="I37" s="43"/>
      <c r="J37" s="44"/>
      <c r="K37" s="44"/>
      <c r="L37" s="44"/>
      <c r="M37" s="44"/>
      <c r="N37" s="44"/>
      <c r="O37" s="44"/>
      <c r="P37" s="45"/>
      <c r="Q37" s="46"/>
      <c r="R37" s="46"/>
      <c r="S37" s="46"/>
      <c r="T37" s="46"/>
      <c r="U37" s="46"/>
      <c r="V37" s="46"/>
      <c r="W37" s="47"/>
    </row>
    <row r="38" spans="1:23" x14ac:dyDescent="0.25">
      <c r="A38" s="14"/>
      <c r="B38" s="14"/>
      <c r="C38" s="10"/>
      <c r="D38" s="10"/>
      <c r="E38" s="10"/>
      <c r="F38" s="10"/>
      <c r="G38" s="43"/>
      <c r="H38" s="43"/>
      <c r="I38" s="43"/>
      <c r="J38" s="44"/>
      <c r="K38" s="44"/>
      <c r="L38" s="44"/>
      <c r="M38" s="44"/>
      <c r="N38" s="44"/>
      <c r="O38" s="44"/>
      <c r="P38" s="45"/>
      <c r="Q38" s="46"/>
      <c r="R38" s="46"/>
      <c r="S38" s="46"/>
      <c r="T38" s="46"/>
      <c r="U38" s="46"/>
      <c r="V38" s="46"/>
      <c r="W38" s="47"/>
    </row>
    <row r="39" spans="1:23" x14ac:dyDescent="0.25">
      <c r="A39" s="14"/>
      <c r="B39" s="14"/>
      <c r="C39" s="10"/>
      <c r="D39" s="10"/>
      <c r="E39" s="10"/>
      <c r="F39" s="10"/>
      <c r="G39" s="43"/>
      <c r="H39" s="43"/>
      <c r="I39" s="43"/>
      <c r="J39" s="44"/>
      <c r="K39" s="44"/>
      <c r="L39" s="44"/>
      <c r="M39" s="44"/>
      <c r="N39" s="44"/>
      <c r="O39" s="44"/>
      <c r="P39" s="45"/>
      <c r="Q39" s="46"/>
      <c r="R39" s="46"/>
      <c r="S39" s="46"/>
      <c r="T39" s="46"/>
      <c r="U39" s="46"/>
      <c r="V39" s="46"/>
      <c r="W39" s="47"/>
    </row>
    <row r="40" spans="1:23" x14ac:dyDescent="0.25">
      <c r="A40" s="14"/>
      <c r="B40" s="14"/>
      <c r="C40" s="10"/>
      <c r="D40" s="10"/>
      <c r="E40" s="10"/>
      <c r="F40" s="10"/>
      <c r="G40" s="43"/>
      <c r="H40" s="43"/>
      <c r="I40" s="43"/>
      <c r="J40" s="44"/>
      <c r="K40" s="44"/>
      <c r="L40" s="44"/>
      <c r="M40" s="44"/>
      <c r="N40" s="44"/>
      <c r="O40" s="44"/>
      <c r="P40" s="45"/>
      <c r="Q40" s="46"/>
      <c r="R40" s="46"/>
      <c r="S40" s="46"/>
      <c r="T40" s="46"/>
      <c r="U40" s="46"/>
      <c r="V40" s="46"/>
      <c r="W40" s="47"/>
    </row>
    <row r="41" spans="1:23" x14ac:dyDescent="0.25">
      <c r="A41" s="14"/>
      <c r="B41" s="14"/>
      <c r="C41" s="10"/>
      <c r="D41" s="10"/>
      <c r="E41" s="10"/>
      <c r="F41" s="10"/>
      <c r="G41" s="43"/>
      <c r="H41" s="43"/>
      <c r="I41" s="43"/>
      <c r="J41" s="44"/>
      <c r="K41" s="44"/>
      <c r="L41" s="44"/>
      <c r="M41" s="44"/>
      <c r="N41" s="44"/>
      <c r="O41" s="44"/>
      <c r="P41" s="45"/>
      <c r="Q41" s="46"/>
      <c r="R41" s="46"/>
      <c r="S41" s="46"/>
      <c r="T41" s="46"/>
      <c r="U41" s="46"/>
      <c r="V41" s="46"/>
      <c r="W41" s="47"/>
    </row>
    <row r="42" spans="1:23" x14ac:dyDescent="0.25">
      <c r="A42" s="14"/>
      <c r="B42" s="14"/>
      <c r="C42" s="10"/>
      <c r="D42" s="10"/>
      <c r="E42" s="10"/>
      <c r="F42" s="10"/>
      <c r="G42" s="43"/>
      <c r="H42" s="43"/>
      <c r="I42" s="43"/>
      <c r="J42" s="44"/>
      <c r="K42" s="44"/>
      <c r="L42" s="44"/>
      <c r="M42" s="44"/>
      <c r="N42" s="44"/>
      <c r="O42" s="44"/>
      <c r="P42" s="45"/>
      <c r="Q42" s="46"/>
      <c r="R42" s="46"/>
      <c r="S42" s="46"/>
      <c r="T42" s="46"/>
      <c r="U42" s="46"/>
      <c r="V42" s="46"/>
      <c r="W42" s="47"/>
    </row>
    <row r="43" spans="1:23" x14ac:dyDescent="0.25">
      <c r="A43" s="14"/>
      <c r="B43" s="14"/>
      <c r="C43" s="10"/>
      <c r="D43" s="10"/>
      <c r="E43" s="10"/>
      <c r="F43" s="10"/>
      <c r="G43" s="43"/>
      <c r="H43" s="43"/>
      <c r="I43" s="43"/>
      <c r="J43" s="44"/>
      <c r="K43" s="44"/>
      <c r="L43" s="44"/>
      <c r="M43" s="44"/>
      <c r="N43" s="44"/>
      <c r="O43" s="44"/>
      <c r="P43" s="45"/>
      <c r="Q43" s="46"/>
      <c r="R43" s="46"/>
      <c r="S43" s="46"/>
      <c r="T43" s="46"/>
      <c r="U43" s="46"/>
      <c r="V43" s="46"/>
      <c r="W43" s="47"/>
    </row>
    <row r="44" spans="1:23" x14ac:dyDescent="0.25">
      <c r="A44" s="14"/>
      <c r="B44" s="14"/>
      <c r="C44" s="10"/>
      <c r="D44" s="10"/>
      <c r="E44" s="10"/>
      <c r="F44" s="10"/>
      <c r="G44" s="43"/>
      <c r="H44" s="43"/>
      <c r="I44" s="43"/>
      <c r="J44" s="44"/>
      <c r="K44" s="44"/>
      <c r="L44" s="44"/>
      <c r="M44" s="44"/>
      <c r="N44" s="44"/>
      <c r="O44" s="44"/>
      <c r="P44" s="45"/>
      <c r="Q44" s="46"/>
      <c r="R44" s="46"/>
      <c r="S44" s="46"/>
      <c r="T44" s="46"/>
      <c r="U44" s="46"/>
      <c r="V44" s="46"/>
      <c r="W44" s="47"/>
    </row>
    <row r="45" spans="1:23" x14ac:dyDescent="0.25">
      <c r="A45" s="14"/>
      <c r="B45" s="14"/>
      <c r="C45" s="10"/>
      <c r="D45" s="10"/>
      <c r="E45" s="10"/>
      <c r="F45" s="10"/>
      <c r="G45" s="43"/>
      <c r="H45" s="43"/>
      <c r="I45" s="43"/>
      <c r="J45" s="44"/>
      <c r="K45" s="44"/>
      <c r="L45" s="44"/>
      <c r="M45" s="44"/>
      <c r="N45" s="44"/>
      <c r="O45" s="44"/>
      <c r="P45" s="45"/>
      <c r="Q45" s="46"/>
      <c r="R45" s="46"/>
      <c r="S45" s="46"/>
      <c r="T45" s="46"/>
      <c r="U45" s="46"/>
      <c r="V45" s="46"/>
      <c r="W45" s="47"/>
    </row>
    <row r="46" spans="1:23" x14ac:dyDescent="0.25">
      <c r="A46" s="14"/>
      <c r="B46" s="14"/>
      <c r="C46" s="10"/>
      <c r="D46" s="10"/>
      <c r="E46" s="10"/>
      <c r="F46" s="10"/>
      <c r="G46" s="43"/>
      <c r="H46" s="43"/>
      <c r="I46" s="43"/>
      <c r="J46" s="44"/>
      <c r="K46" s="44"/>
      <c r="L46" s="44"/>
      <c r="M46" s="44"/>
      <c r="N46" s="44"/>
      <c r="O46" s="44"/>
      <c r="P46" s="45"/>
      <c r="Q46" s="46"/>
      <c r="R46" s="46"/>
      <c r="S46" s="46"/>
      <c r="T46" s="46"/>
      <c r="U46" s="46"/>
      <c r="V46" s="46"/>
      <c r="W46" s="47"/>
    </row>
    <row r="47" spans="1:23" x14ac:dyDescent="0.25">
      <c r="A47" s="14"/>
      <c r="B47" s="14"/>
      <c r="C47" s="10"/>
      <c r="D47" s="10"/>
      <c r="E47" s="10"/>
      <c r="F47" s="10"/>
      <c r="G47" s="43"/>
      <c r="H47" s="43"/>
      <c r="I47" s="43"/>
      <c r="J47" s="44"/>
      <c r="K47" s="44"/>
      <c r="L47" s="44"/>
      <c r="M47" s="44"/>
      <c r="N47" s="44"/>
      <c r="O47" s="44"/>
      <c r="P47" s="45"/>
      <c r="Q47" s="46"/>
      <c r="R47" s="46"/>
      <c r="S47" s="46"/>
      <c r="T47" s="46"/>
      <c r="U47" s="46"/>
      <c r="V47" s="46"/>
      <c r="W47" s="47"/>
    </row>
    <row r="48" spans="1:23" x14ac:dyDescent="0.25">
      <c r="A48" s="14"/>
      <c r="B48" s="14"/>
      <c r="C48" s="10"/>
      <c r="D48" s="10"/>
      <c r="E48" s="10"/>
      <c r="F48" s="10"/>
      <c r="G48" s="43"/>
      <c r="H48" s="43"/>
      <c r="I48" s="43"/>
      <c r="J48" s="44"/>
      <c r="K48" s="44"/>
      <c r="L48" s="44"/>
      <c r="M48" s="44"/>
      <c r="N48" s="44"/>
      <c r="O48" s="44"/>
      <c r="P48" s="45"/>
      <c r="Q48" s="46"/>
      <c r="R48" s="46"/>
      <c r="S48" s="46"/>
      <c r="T48" s="46"/>
      <c r="U48" s="46"/>
      <c r="V48" s="46"/>
      <c r="W48" s="47"/>
    </row>
    <row r="49" spans="1:23" x14ac:dyDescent="0.25">
      <c r="A49" s="14"/>
      <c r="B49" s="14"/>
      <c r="C49" s="10"/>
      <c r="D49" s="10"/>
      <c r="E49" s="10"/>
      <c r="F49" s="10"/>
      <c r="G49" s="43"/>
      <c r="H49" s="43"/>
      <c r="I49" s="43"/>
      <c r="J49" s="44"/>
      <c r="K49" s="44"/>
      <c r="L49" s="44"/>
      <c r="M49" s="44"/>
      <c r="N49" s="44"/>
      <c r="O49" s="44"/>
      <c r="P49" s="45"/>
      <c r="Q49" s="46"/>
      <c r="R49" s="46"/>
      <c r="S49" s="46"/>
      <c r="T49" s="46"/>
      <c r="U49" s="46"/>
      <c r="V49" s="46"/>
      <c r="W49" s="47"/>
    </row>
    <row r="50" spans="1:23" x14ac:dyDescent="0.25">
      <c r="A50" s="14"/>
      <c r="B50" s="14"/>
      <c r="C50" s="10"/>
      <c r="D50" s="10"/>
      <c r="E50" s="10"/>
      <c r="F50" s="10"/>
      <c r="G50" s="43"/>
      <c r="H50" s="43"/>
      <c r="I50" s="43"/>
      <c r="J50" s="44"/>
      <c r="K50" s="44"/>
      <c r="L50" s="44"/>
      <c r="M50" s="44"/>
      <c r="N50" s="44"/>
      <c r="O50" s="44"/>
      <c r="P50" s="45"/>
      <c r="Q50" s="46"/>
      <c r="R50" s="46"/>
      <c r="S50" s="46"/>
      <c r="T50" s="46"/>
      <c r="U50" s="46"/>
      <c r="V50" s="46"/>
      <c r="W50" s="47"/>
    </row>
    <row r="51" spans="1:23" x14ac:dyDescent="0.25">
      <c r="A51" s="14"/>
      <c r="B51" s="14"/>
      <c r="C51" s="10"/>
      <c r="D51" s="10"/>
      <c r="E51" s="10"/>
      <c r="F51" s="10"/>
      <c r="G51" s="43"/>
      <c r="H51" s="43"/>
      <c r="I51" s="43"/>
      <c r="J51" s="44"/>
      <c r="K51" s="44"/>
      <c r="L51" s="44"/>
      <c r="M51" s="44"/>
      <c r="N51" s="44"/>
      <c r="O51" s="44"/>
      <c r="P51" s="45"/>
      <c r="Q51" s="46"/>
      <c r="R51" s="46"/>
      <c r="S51" s="46"/>
      <c r="T51" s="46"/>
      <c r="U51" s="46"/>
      <c r="V51" s="46"/>
      <c r="W51" s="47"/>
    </row>
    <row r="52" spans="1:23" x14ac:dyDescent="0.25">
      <c r="A52" s="14"/>
      <c r="B52" s="14"/>
      <c r="C52" s="10"/>
      <c r="D52" s="10"/>
      <c r="E52" s="10"/>
      <c r="F52" s="10"/>
      <c r="G52" s="43"/>
      <c r="H52" s="43"/>
      <c r="I52" s="43"/>
      <c r="J52" s="44"/>
      <c r="K52" s="44"/>
      <c r="L52" s="44"/>
      <c r="M52" s="44"/>
      <c r="N52" s="44"/>
      <c r="O52" s="44"/>
      <c r="P52" s="45"/>
      <c r="Q52" s="46"/>
      <c r="R52" s="46"/>
      <c r="S52" s="46"/>
      <c r="T52" s="46"/>
      <c r="U52" s="46"/>
      <c r="V52" s="46"/>
      <c r="W52" s="47"/>
    </row>
    <row r="53" spans="1:23" x14ac:dyDescent="0.25">
      <c r="A53" s="14"/>
      <c r="B53" s="14"/>
      <c r="C53" s="14"/>
      <c r="D53" s="14"/>
      <c r="E53" s="14"/>
      <c r="F53" s="14"/>
      <c r="G53" s="43"/>
      <c r="H53" s="43"/>
      <c r="I53" s="43"/>
      <c r="J53" s="44"/>
      <c r="K53" s="44"/>
      <c r="L53" s="44"/>
      <c r="M53" s="44"/>
      <c r="N53" s="44"/>
      <c r="O53" s="44"/>
      <c r="P53" s="45"/>
      <c r="Q53" s="46"/>
      <c r="R53" s="46"/>
      <c r="S53" s="46"/>
      <c r="T53" s="46"/>
      <c r="U53" s="46"/>
      <c r="V53" s="46"/>
      <c r="W53" s="47"/>
    </row>
    <row r="54" spans="1:23" x14ac:dyDescent="0.25">
      <c r="A54" s="14"/>
      <c r="B54" s="14"/>
      <c r="C54" s="14"/>
      <c r="D54" s="14"/>
      <c r="E54" s="14"/>
      <c r="F54" s="14"/>
      <c r="G54" s="43"/>
      <c r="H54" s="43"/>
      <c r="I54" s="43"/>
      <c r="J54" s="44"/>
      <c r="K54" s="44"/>
      <c r="L54" s="44"/>
      <c r="M54" s="44"/>
      <c r="N54" s="44"/>
      <c r="O54" s="44"/>
      <c r="P54" s="45"/>
      <c r="Q54" s="46"/>
      <c r="R54" s="46"/>
      <c r="S54" s="46"/>
      <c r="T54" s="46"/>
      <c r="U54" s="46"/>
      <c r="V54" s="46"/>
      <c r="W54" s="47"/>
    </row>
    <row r="55" spans="1:23" x14ac:dyDescent="0.25">
      <c r="A55" s="14"/>
      <c r="B55" s="50"/>
      <c r="C55" s="36"/>
      <c r="D55" s="36"/>
      <c r="E55" s="36"/>
      <c r="F55" s="36"/>
      <c r="G55" s="43"/>
      <c r="H55" s="43"/>
      <c r="I55" s="43"/>
      <c r="J55" s="44"/>
      <c r="K55" s="44"/>
      <c r="L55" s="44"/>
      <c r="M55" s="44"/>
      <c r="N55" s="44"/>
      <c r="O55" s="44"/>
      <c r="P55" s="45"/>
      <c r="Q55" s="46"/>
      <c r="R55" s="46"/>
      <c r="S55" s="46"/>
      <c r="T55" s="46"/>
      <c r="U55" s="46"/>
      <c r="V55" s="46"/>
      <c r="W55" s="47"/>
    </row>
    <row r="56" spans="1:23" x14ac:dyDescent="0.25">
      <c r="A56" s="14"/>
      <c r="B56" s="14"/>
      <c r="C56" s="14"/>
      <c r="D56" s="14"/>
      <c r="E56" s="14"/>
      <c r="F56" s="14"/>
      <c r="M56" s="15"/>
      <c r="N56" s="15"/>
      <c r="O56" s="15"/>
      <c r="P56" s="43"/>
      <c r="T56" s="32"/>
    </row>
    <row r="57" spans="1:23" x14ac:dyDescent="0.25">
      <c r="A57" s="14"/>
      <c r="B57" s="50"/>
      <c r="C57" s="51"/>
      <c r="D57" s="51"/>
      <c r="E57" s="51"/>
      <c r="F57" s="51"/>
      <c r="P57" s="43"/>
      <c r="T57" s="32"/>
    </row>
    <row r="58" spans="1:23" x14ac:dyDescent="0.25">
      <c r="A58" s="14"/>
      <c r="B58" s="50"/>
      <c r="C58" s="52"/>
      <c r="D58" s="52"/>
      <c r="E58" s="52"/>
      <c r="F58" s="52"/>
    </row>
    <row r="59" spans="1:23" x14ac:dyDescent="0.25">
      <c r="A59" s="14"/>
      <c r="B59" s="50"/>
      <c r="C59" s="51"/>
      <c r="D59" s="51"/>
      <c r="E59" s="51"/>
      <c r="F59" s="51"/>
    </row>
    <row r="60" spans="1:23" x14ac:dyDescent="0.25">
      <c r="A60" s="14"/>
      <c r="B60" s="50"/>
      <c r="C60" s="52"/>
      <c r="D60" s="52"/>
      <c r="E60" s="52"/>
      <c r="F60" s="52"/>
    </row>
    <row r="61" spans="1:23" x14ac:dyDescent="0.25">
      <c r="A61" s="14"/>
      <c r="B61" s="14"/>
      <c r="C61" s="14"/>
      <c r="D61" s="14"/>
      <c r="E61" s="14"/>
      <c r="F61" s="14"/>
    </row>
    <row r="62" spans="1:23" x14ac:dyDescent="0.25">
      <c r="A62" s="14"/>
      <c r="B62" s="14"/>
      <c r="C62" s="14"/>
      <c r="D62" s="14"/>
      <c r="E62" s="14"/>
      <c r="F62" s="14"/>
      <c r="O62" s="43"/>
      <c r="P62" s="43"/>
      <c r="R62" s="32"/>
      <c r="S62" s="32"/>
    </row>
    <row r="63" spans="1:23" x14ac:dyDescent="0.25">
      <c r="A63" s="14"/>
      <c r="B63" s="14"/>
      <c r="C63" s="14"/>
      <c r="D63" s="14"/>
      <c r="E63" s="14"/>
      <c r="F63" s="14"/>
    </row>
    <row r="64" spans="1:23" x14ac:dyDescent="0.25">
      <c r="A64" s="14"/>
      <c r="B64" s="14"/>
      <c r="C64" s="14"/>
      <c r="D64" s="14"/>
      <c r="E64" s="14"/>
      <c r="F64" s="14"/>
    </row>
    <row r="65" spans="1:6" x14ac:dyDescent="0.25">
      <c r="A65" s="14"/>
      <c r="B65" s="14"/>
      <c r="C65" s="14"/>
      <c r="D65" s="14"/>
      <c r="E65" s="14"/>
      <c r="F65" s="14"/>
    </row>
  </sheetData>
  <mergeCells count="4">
    <mergeCell ref="B1:F1"/>
    <mergeCell ref="B2:F2"/>
    <mergeCell ref="B3:F3"/>
    <mergeCell ref="B4:F4"/>
  </mergeCells>
  <printOptions horizontalCentered="1"/>
  <pageMargins left="0.4" right="0.4" top="0.7" bottom="0.75" header="0.5" footer="0.5"/>
  <pageSetup scale="88" orientation="landscape" blackAndWhite="1" horizontalDpi="300" verticalDpi="300" r:id="rId1"/>
  <headerFooter alignWithMargins="0">
    <oddFooter>&amp;RExhibit JAP-19
                  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zoomScaleNormal="100" workbookViewId="0">
      <selection activeCell="C37" sqref="C37"/>
    </sheetView>
  </sheetViews>
  <sheetFormatPr defaultRowHeight="12.5" x14ac:dyDescent="0.25"/>
  <cols>
    <col min="1" max="1" width="2.453125" style="12" customWidth="1"/>
    <col min="2" max="2" width="4.81640625" style="12" customWidth="1"/>
    <col min="3" max="3" width="42.26953125" style="12" customWidth="1"/>
    <col min="4" max="4" width="15.81640625" style="15" customWidth="1"/>
    <col min="5" max="5" width="15.81640625" style="12" customWidth="1"/>
    <col min="6" max="8" width="9.1796875" style="12" customWidth="1"/>
    <col min="9" max="11" width="9.1796875" style="15" customWidth="1"/>
    <col min="12" max="15" width="9.1796875" style="12" customWidth="1"/>
    <col min="16" max="21" width="9.1796875" style="14" customWidth="1"/>
    <col min="22" max="24" width="9.1796875" style="12" customWidth="1"/>
    <col min="25" max="16384" width="8.7265625" style="12"/>
  </cols>
  <sheetData>
    <row r="1" spans="1:21" ht="13" x14ac:dyDescent="0.3">
      <c r="A1" s="9"/>
      <c r="B1" s="1" t="s">
        <v>0</v>
      </c>
      <c r="C1" s="1"/>
      <c r="D1" s="1"/>
      <c r="E1" s="1"/>
      <c r="F1" s="5"/>
      <c r="G1" s="10"/>
      <c r="H1" s="10"/>
      <c r="I1" s="12"/>
      <c r="J1" s="12"/>
      <c r="K1" s="12"/>
      <c r="P1" s="12"/>
      <c r="Q1" s="12"/>
      <c r="R1" s="12"/>
      <c r="S1" s="12"/>
      <c r="T1" s="12"/>
      <c r="U1" s="12"/>
    </row>
    <row r="2" spans="1:21" ht="13" x14ac:dyDescent="0.3">
      <c r="A2" s="9"/>
      <c r="B2" s="1" t="s">
        <v>1</v>
      </c>
      <c r="C2" s="1"/>
      <c r="D2" s="1"/>
      <c r="E2" s="1"/>
      <c r="F2" s="5"/>
      <c r="G2" s="10"/>
      <c r="H2" s="10"/>
      <c r="I2" s="12"/>
      <c r="J2" s="12"/>
      <c r="K2" s="12"/>
      <c r="P2" s="12"/>
      <c r="Q2" s="12"/>
      <c r="R2" s="12"/>
      <c r="S2" s="12"/>
      <c r="T2" s="12"/>
      <c r="U2" s="12"/>
    </row>
    <row r="3" spans="1:21" ht="13" x14ac:dyDescent="0.3">
      <c r="B3" s="1" t="s">
        <v>87</v>
      </c>
      <c r="C3" s="1"/>
      <c r="D3" s="1"/>
      <c r="E3" s="1"/>
      <c r="F3" s="5"/>
      <c r="G3" s="10"/>
      <c r="H3" s="10"/>
      <c r="I3" s="12"/>
      <c r="J3" s="12"/>
      <c r="K3" s="12"/>
      <c r="P3" s="12"/>
      <c r="Q3" s="12"/>
      <c r="R3" s="12"/>
      <c r="S3" s="12"/>
      <c r="T3" s="12"/>
      <c r="U3" s="12"/>
    </row>
    <row r="4" spans="1:21" ht="13" x14ac:dyDescent="0.3">
      <c r="B4" s="1" t="s">
        <v>3</v>
      </c>
      <c r="C4" s="1"/>
      <c r="D4" s="1"/>
      <c r="E4" s="1"/>
      <c r="F4" s="5"/>
      <c r="G4" s="10"/>
      <c r="H4" s="10"/>
      <c r="I4" s="12"/>
      <c r="J4" s="12"/>
      <c r="K4" s="12"/>
      <c r="P4" s="12"/>
      <c r="Q4" s="12"/>
      <c r="R4" s="12"/>
      <c r="S4" s="12"/>
      <c r="T4" s="12"/>
      <c r="U4" s="12"/>
    </row>
    <row r="5" spans="1:21" ht="13" x14ac:dyDescent="0.3">
      <c r="B5" s="6"/>
      <c r="C5" s="6"/>
      <c r="D5" s="6"/>
      <c r="E5" s="6"/>
      <c r="F5" s="5"/>
      <c r="G5" s="10"/>
      <c r="H5" s="10"/>
      <c r="I5" s="12"/>
      <c r="J5" s="12"/>
      <c r="K5" s="12"/>
      <c r="P5" s="12"/>
      <c r="Q5" s="12"/>
      <c r="R5" s="12"/>
      <c r="S5" s="12"/>
      <c r="T5" s="12"/>
      <c r="U5" s="12"/>
    </row>
    <row r="6" spans="1:21" x14ac:dyDescent="0.25">
      <c r="B6" s="9"/>
      <c r="C6" s="9"/>
      <c r="D6" s="9"/>
      <c r="E6" s="11"/>
      <c r="F6" s="11"/>
      <c r="G6" s="11"/>
      <c r="H6" s="11"/>
      <c r="I6" s="12"/>
      <c r="J6" s="12"/>
      <c r="K6" s="12"/>
      <c r="P6" s="12"/>
      <c r="Q6" s="12"/>
      <c r="R6" s="12"/>
      <c r="S6" s="12"/>
      <c r="T6" s="12"/>
      <c r="U6" s="12"/>
    </row>
    <row r="7" spans="1:21" ht="13" x14ac:dyDescent="0.3">
      <c r="B7" s="13"/>
      <c r="D7" s="19" t="s">
        <v>8</v>
      </c>
      <c r="E7" s="19" t="s">
        <v>8</v>
      </c>
      <c r="F7" s="5"/>
      <c r="G7" s="5"/>
      <c r="H7" s="11"/>
      <c r="I7" s="12"/>
      <c r="J7" s="12"/>
      <c r="K7" s="12"/>
      <c r="P7" s="12"/>
      <c r="Q7" s="12"/>
      <c r="R7" s="12"/>
      <c r="S7" s="12"/>
      <c r="T7" s="12"/>
      <c r="U7" s="12"/>
    </row>
    <row r="8" spans="1:21" x14ac:dyDescent="0.25">
      <c r="D8" s="19" t="s">
        <v>21</v>
      </c>
      <c r="E8" s="19" t="s">
        <v>21</v>
      </c>
      <c r="G8" s="14"/>
      <c r="H8" s="14"/>
      <c r="I8" s="12"/>
      <c r="J8" s="12"/>
      <c r="K8" s="12"/>
      <c r="P8" s="12"/>
      <c r="Q8" s="12"/>
      <c r="R8" s="12"/>
      <c r="S8" s="12"/>
      <c r="T8" s="12"/>
      <c r="U8" s="12"/>
    </row>
    <row r="9" spans="1:21" x14ac:dyDescent="0.25">
      <c r="D9" s="19" t="s">
        <v>82</v>
      </c>
      <c r="E9" s="19" t="s">
        <v>82</v>
      </c>
      <c r="G9" s="14"/>
      <c r="H9" s="19"/>
      <c r="I9" s="12"/>
      <c r="J9" s="14"/>
      <c r="K9" s="3"/>
      <c r="P9" s="12"/>
      <c r="Q9" s="12"/>
      <c r="R9" s="12"/>
      <c r="S9" s="12"/>
      <c r="T9" s="12"/>
      <c r="U9" s="12"/>
    </row>
    <row r="10" spans="1:21" x14ac:dyDescent="0.25">
      <c r="B10" s="21" t="s">
        <v>22</v>
      </c>
      <c r="C10" s="21" t="s">
        <v>23</v>
      </c>
      <c r="D10" s="21" t="s">
        <v>88</v>
      </c>
      <c r="E10" s="21" t="s">
        <v>89</v>
      </c>
      <c r="G10" s="14"/>
      <c r="H10" s="19"/>
      <c r="I10" s="12"/>
      <c r="J10" s="19"/>
      <c r="K10" s="55"/>
      <c r="N10" s="15"/>
      <c r="P10" s="12"/>
      <c r="Q10" s="12"/>
      <c r="R10" s="12"/>
      <c r="S10" s="12"/>
      <c r="T10" s="12"/>
      <c r="U10" s="12"/>
    </row>
    <row r="11" spans="1:21" x14ac:dyDescent="0.25">
      <c r="C11" s="17" t="s">
        <v>34</v>
      </c>
      <c r="D11" s="17" t="s">
        <v>35</v>
      </c>
      <c r="E11" s="17" t="s">
        <v>36</v>
      </c>
      <c r="G11" s="14"/>
      <c r="H11" s="17"/>
      <c r="I11" s="17"/>
      <c r="J11" s="17"/>
      <c r="N11" s="15"/>
      <c r="P11" s="12"/>
      <c r="Q11" s="12"/>
      <c r="R11" s="12"/>
      <c r="S11" s="12"/>
      <c r="T11" s="12"/>
      <c r="U11" s="12"/>
    </row>
    <row r="12" spans="1:21" x14ac:dyDescent="0.25">
      <c r="B12" s="27">
        <f>B33+1</f>
        <v>1</v>
      </c>
      <c r="C12" s="23" t="s">
        <v>49</v>
      </c>
      <c r="D12" s="56">
        <v>3067.7400000000002</v>
      </c>
      <c r="E12" s="25">
        <v>2924.4799999999991</v>
      </c>
      <c r="G12" s="14"/>
      <c r="H12" s="17"/>
      <c r="I12" s="19"/>
      <c r="J12" s="20"/>
      <c r="P12" s="12"/>
      <c r="Q12" s="12"/>
      <c r="R12" s="12"/>
      <c r="S12" s="12"/>
      <c r="T12" s="12"/>
      <c r="U12" s="12"/>
    </row>
    <row r="13" spans="1:21" x14ac:dyDescent="0.25">
      <c r="B13" s="27">
        <f t="shared" ref="B13:B26" si="0">B12+1</f>
        <v>2</v>
      </c>
      <c r="C13" s="23" t="s">
        <v>50</v>
      </c>
      <c r="D13" s="56">
        <v>199010934.92704672</v>
      </c>
      <c r="E13" s="25">
        <v>189963598.68438137</v>
      </c>
      <c r="G13" s="14"/>
      <c r="H13" s="26"/>
      <c r="I13" s="26"/>
      <c r="J13" s="26"/>
      <c r="P13" s="12"/>
      <c r="Q13" s="12"/>
      <c r="R13" s="12"/>
      <c r="S13" s="12"/>
      <c r="T13" s="12"/>
      <c r="U13" s="12"/>
    </row>
    <row r="14" spans="1:21" x14ac:dyDescent="0.25">
      <c r="B14" s="27">
        <f t="shared" si="0"/>
        <v>3</v>
      </c>
      <c r="C14" s="23" t="s">
        <v>51</v>
      </c>
      <c r="D14" s="56">
        <v>400.62480769999996</v>
      </c>
      <c r="E14" s="25">
        <v>400.62480769999996</v>
      </c>
      <c r="G14" s="14"/>
      <c r="H14" s="26"/>
      <c r="I14" s="26"/>
      <c r="J14" s="26"/>
      <c r="P14" s="12"/>
      <c r="Q14" s="12"/>
      <c r="R14" s="12"/>
      <c r="S14" s="12"/>
      <c r="T14" s="12"/>
      <c r="U14" s="12"/>
    </row>
    <row r="15" spans="1:21" x14ac:dyDescent="0.25">
      <c r="B15" s="27">
        <f t="shared" si="0"/>
        <v>4</v>
      </c>
      <c r="C15" s="28" t="s">
        <v>52</v>
      </c>
      <c r="D15" s="56">
        <v>74627492.587910756</v>
      </c>
      <c r="E15" s="25">
        <v>71234801.697191879</v>
      </c>
      <c r="G15" s="14"/>
      <c r="H15" s="26"/>
      <c r="I15" s="26"/>
      <c r="J15" s="26"/>
      <c r="P15" s="12"/>
      <c r="Q15" s="12"/>
      <c r="R15" s="12"/>
      <c r="S15" s="12"/>
      <c r="T15" s="12"/>
      <c r="U15" s="12"/>
    </row>
    <row r="16" spans="1:21" x14ac:dyDescent="0.25">
      <c r="B16" s="27">
        <f>B15+1</f>
        <v>5</v>
      </c>
      <c r="C16" s="3" t="s">
        <v>53</v>
      </c>
      <c r="D16" s="56">
        <v>25.451974523568055</v>
      </c>
      <c r="E16" s="25">
        <v>25.451974523568055</v>
      </c>
      <c r="G16" s="14"/>
      <c r="H16" s="26"/>
      <c r="I16" s="26"/>
      <c r="J16" s="26"/>
      <c r="P16" s="12"/>
      <c r="Q16" s="12"/>
      <c r="R16" s="12"/>
      <c r="S16" s="12"/>
      <c r="T16" s="12"/>
      <c r="U16" s="12"/>
    </row>
    <row r="17" spans="2:21" x14ac:dyDescent="0.25">
      <c r="B17" s="27">
        <f>B16+1</f>
        <v>6</v>
      </c>
      <c r="C17" s="23" t="s">
        <v>54</v>
      </c>
      <c r="D17" s="56">
        <v>19641243.467653014</v>
      </c>
      <c r="E17" s="25">
        <v>18738488.278930049</v>
      </c>
      <c r="G17" s="14"/>
      <c r="H17" s="26"/>
      <c r="I17" s="26"/>
      <c r="J17" s="26"/>
      <c r="P17" s="12"/>
      <c r="Q17" s="12"/>
      <c r="R17" s="12"/>
      <c r="S17" s="12"/>
      <c r="T17" s="12"/>
      <c r="U17" s="12"/>
    </row>
    <row r="18" spans="2:21" x14ac:dyDescent="0.25">
      <c r="B18" s="27">
        <f t="shared" si="0"/>
        <v>7</v>
      </c>
      <c r="C18" s="3" t="s">
        <v>55</v>
      </c>
      <c r="D18" s="56">
        <v>14344.634114351697</v>
      </c>
      <c r="E18" s="25">
        <v>14344.634114351697</v>
      </c>
      <c r="G18" s="14"/>
      <c r="H18" s="26"/>
      <c r="I18" s="26"/>
      <c r="J18" s="26"/>
      <c r="P18" s="12"/>
      <c r="Q18" s="12"/>
      <c r="R18" s="12"/>
      <c r="S18" s="12"/>
      <c r="T18" s="12"/>
      <c r="U18" s="12"/>
    </row>
    <row r="19" spans="2:21" x14ac:dyDescent="0.25">
      <c r="B19" s="27">
        <f t="shared" si="0"/>
        <v>8</v>
      </c>
      <c r="C19" s="23" t="s">
        <v>57</v>
      </c>
      <c r="D19" s="56">
        <v>4463767.6376989819</v>
      </c>
      <c r="E19" s="25">
        <v>4260702.1419859715</v>
      </c>
      <c r="G19" s="14"/>
      <c r="H19" s="26"/>
      <c r="I19" s="26"/>
      <c r="J19" s="26"/>
      <c r="P19" s="12"/>
      <c r="Q19" s="12"/>
      <c r="R19" s="12"/>
      <c r="S19" s="12"/>
      <c r="T19" s="12"/>
      <c r="U19" s="12"/>
    </row>
    <row r="20" spans="2:21" x14ac:dyDescent="0.25">
      <c r="B20" s="27">
        <f t="shared" si="0"/>
        <v>9</v>
      </c>
      <c r="C20" s="3" t="s">
        <v>58</v>
      </c>
      <c r="D20" s="56">
        <v>52341.475994479762</v>
      </c>
      <c r="E20" s="25">
        <v>52341.475994479762</v>
      </c>
      <c r="G20" s="14"/>
      <c r="H20" s="26"/>
      <c r="I20" s="26"/>
      <c r="J20" s="26"/>
      <c r="P20" s="12"/>
      <c r="Q20" s="12"/>
      <c r="R20" s="12"/>
      <c r="S20" s="12"/>
      <c r="T20" s="12"/>
      <c r="U20" s="12"/>
    </row>
    <row r="21" spans="2:21" x14ac:dyDescent="0.25">
      <c r="B21" s="27">
        <f t="shared" si="0"/>
        <v>10</v>
      </c>
      <c r="C21" s="23" t="s">
        <v>59</v>
      </c>
      <c r="D21" s="56">
        <v>2604595.1595833455</v>
      </c>
      <c r="E21" s="25">
        <v>2486017.1948091029</v>
      </c>
      <c r="G21" s="14"/>
      <c r="H21" s="26"/>
      <c r="I21" s="26"/>
      <c r="J21" s="26"/>
      <c r="P21" s="12"/>
      <c r="Q21" s="12"/>
      <c r="R21" s="12"/>
      <c r="S21" s="12"/>
      <c r="T21" s="12"/>
      <c r="U21" s="12"/>
    </row>
    <row r="22" spans="2:21" x14ac:dyDescent="0.25">
      <c r="B22" s="27">
        <f t="shared" si="0"/>
        <v>11</v>
      </c>
      <c r="C22" s="3" t="s">
        <v>60</v>
      </c>
      <c r="D22" s="56">
        <v>245.90170499999999</v>
      </c>
      <c r="E22" s="25">
        <v>245.90170499999999</v>
      </c>
      <c r="G22" s="14"/>
      <c r="H22" s="26"/>
      <c r="I22" s="26"/>
      <c r="J22" s="26"/>
      <c r="P22" s="12"/>
      <c r="Q22" s="12"/>
      <c r="R22" s="12"/>
      <c r="S22" s="12"/>
      <c r="T22" s="12"/>
      <c r="U22" s="12"/>
    </row>
    <row r="23" spans="2:21" x14ac:dyDescent="0.25">
      <c r="B23" s="27">
        <f t="shared" si="0"/>
        <v>12</v>
      </c>
      <c r="C23" s="23" t="s">
        <v>61</v>
      </c>
      <c r="D23" s="56">
        <v>6311269.6705273287</v>
      </c>
      <c r="E23" s="25">
        <v>6024457.4228909547</v>
      </c>
      <c r="G23" s="14"/>
      <c r="H23" s="26"/>
      <c r="I23" s="26"/>
      <c r="J23" s="26"/>
      <c r="P23" s="12"/>
      <c r="Q23" s="12"/>
      <c r="R23" s="12"/>
      <c r="S23" s="12"/>
      <c r="T23" s="12"/>
      <c r="U23" s="12"/>
    </row>
    <row r="24" spans="2:21" x14ac:dyDescent="0.25">
      <c r="B24" s="27">
        <f t="shared" si="0"/>
        <v>13</v>
      </c>
      <c r="C24" s="3" t="s">
        <v>62</v>
      </c>
      <c r="D24" s="56">
        <v>70308.789862290869</v>
      </c>
      <c r="E24" s="25">
        <v>70308.789862290869</v>
      </c>
      <c r="G24" s="14"/>
      <c r="H24" s="26"/>
      <c r="I24" s="26"/>
      <c r="J24" s="26"/>
      <c r="P24" s="12"/>
      <c r="Q24" s="12"/>
      <c r="R24" s="12"/>
      <c r="S24" s="12"/>
      <c r="T24" s="12"/>
      <c r="U24" s="12"/>
    </row>
    <row r="25" spans="2:21" x14ac:dyDescent="0.25">
      <c r="B25" s="27">
        <f t="shared" si="0"/>
        <v>14</v>
      </c>
      <c r="C25" s="23" t="s">
        <v>63</v>
      </c>
      <c r="D25" s="56">
        <v>0</v>
      </c>
      <c r="E25" s="25">
        <v>0</v>
      </c>
      <c r="G25" s="14"/>
      <c r="H25" s="26"/>
      <c r="I25" s="26"/>
      <c r="J25" s="26"/>
      <c r="P25" s="12"/>
      <c r="Q25" s="12"/>
      <c r="R25" s="12"/>
      <c r="S25" s="12"/>
      <c r="T25" s="12"/>
      <c r="U25" s="12"/>
    </row>
    <row r="26" spans="2:21" x14ac:dyDescent="0.25">
      <c r="B26" s="27">
        <f t="shared" si="0"/>
        <v>15</v>
      </c>
      <c r="C26" s="3" t="s">
        <v>90</v>
      </c>
      <c r="D26" s="57">
        <f>SUM(D12:D25)</f>
        <v>306800038.06887847</v>
      </c>
      <c r="E26" s="57">
        <f>SUM(E12:E25)</f>
        <v>292848656.7786476</v>
      </c>
      <c r="G26" s="14"/>
      <c r="H26" s="14"/>
      <c r="I26" s="26"/>
      <c r="J26" s="14"/>
      <c r="P26" s="12"/>
      <c r="Q26" s="12"/>
      <c r="R26" s="12"/>
      <c r="S26" s="12"/>
      <c r="T26" s="12"/>
      <c r="U26" s="12"/>
    </row>
    <row r="27" spans="2:21" x14ac:dyDescent="0.25">
      <c r="G27" s="14"/>
      <c r="H27" s="26"/>
      <c r="I27" s="26"/>
      <c r="J27" s="34"/>
      <c r="P27" s="12"/>
      <c r="Q27" s="12"/>
      <c r="R27" s="12"/>
      <c r="S27" s="12"/>
      <c r="T27" s="12"/>
      <c r="U27" s="12"/>
    </row>
    <row r="28" spans="2:21" x14ac:dyDescent="0.25">
      <c r="G28" s="14"/>
      <c r="H28" s="26"/>
      <c r="I28" s="26"/>
      <c r="J28" s="34"/>
      <c r="P28" s="12"/>
      <c r="Q28" s="12"/>
      <c r="R28" s="12"/>
      <c r="S28" s="12"/>
      <c r="T28" s="12"/>
      <c r="U28" s="12"/>
    </row>
    <row r="29" spans="2:21" ht="25.5" customHeight="1" x14ac:dyDescent="0.25">
      <c r="B29" s="58" t="s">
        <v>75</v>
      </c>
      <c r="C29" s="59" t="s">
        <v>91</v>
      </c>
      <c r="D29" s="59"/>
      <c r="E29" s="59"/>
      <c r="G29" s="14"/>
      <c r="H29" s="26"/>
      <c r="I29" s="26"/>
      <c r="J29" s="34"/>
      <c r="P29" s="12"/>
      <c r="Q29" s="12"/>
      <c r="R29" s="12"/>
      <c r="S29" s="12"/>
      <c r="T29" s="12"/>
      <c r="U29" s="12"/>
    </row>
    <row r="30" spans="2:21" x14ac:dyDescent="0.25">
      <c r="G30" s="14"/>
      <c r="H30" s="26"/>
      <c r="I30" s="26"/>
      <c r="J30" s="34"/>
      <c r="P30" s="12"/>
      <c r="Q30" s="12"/>
      <c r="R30" s="12"/>
      <c r="S30" s="12"/>
      <c r="T30" s="12"/>
      <c r="U30" s="12"/>
    </row>
    <row r="31" spans="2:21" x14ac:dyDescent="0.25">
      <c r="D31" s="32"/>
      <c r="E31" s="32"/>
      <c r="F31" s="32"/>
      <c r="G31" s="32"/>
      <c r="H31" s="14"/>
      <c r="I31" s="26"/>
      <c r="J31" s="36"/>
      <c r="P31" s="12"/>
      <c r="Q31" s="12"/>
      <c r="R31" s="12"/>
      <c r="S31" s="12"/>
      <c r="T31" s="12"/>
      <c r="U31" s="12"/>
    </row>
    <row r="32" spans="2:21" x14ac:dyDescent="0.25">
      <c r="D32" s="34"/>
      <c r="E32" s="34"/>
      <c r="F32" s="32"/>
      <c r="G32" s="34"/>
      <c r="H32" s="26"/>
      <c r="I32" s="26"/>
      <c r="J32" s="36"/>
      <c r="P32" s="12"/>
      <c r="Q32" s="12"/>
      <c r="R32" s="12"/>
      <c r="S32" s="12"/>
      <c r="T32" s="12"/>
      <c r="U32" s="12"/>
    </row>
    <row r="33" spans="2:22" x14ac:dyDescent="0.25">
      <c r="C33" s="23"/>
      <c r="D33" s="34"/>
      <c r="E33" s="34"/>
      <c r="F33" s="34"/>
      <c r="G33" s="34"/>
      <c r="H33" s="34"/>
      <c r="I33" s="12"/>
      <c r="P33" s="12"/>
      <c r="Q33" s="12"/>
      <c r="R33" s="12"/>
      <c r="S33" s="12"/>
      <c r="T33" s="12"/>
      <c r="U33" s="12"/>
    </row>
    <row r="34" spans="2:22" x14ac:dyDescent="0.25">
      <c r="C34" s="3"/>
      <c r="D34" s="32"/>
      <c r="E34" s="32"/>
      <c r="F34" s="32"/>
      <c r="G34" s="40"/>
      <c r="H34" s="32"/>
      <c r="I34" s="12"/>
      <c r="J34" s="12"/>
      <c r="K34" s="12"/>
      <c r="P34" s="12"/>
      <c r="Q34" s="12"/>
      <c r="R34" s="12"/>
      <c r="S34" s="12"/>
      <c r="T34" s="12"/>
      <c r="U34" s="12"/>
    </row>
    <row r="35" spans="2:22" x14ac:dyDescent="0.25">
      <c r="D35" s="60"/>
      <c r="E35" s="45"/>
      <c r="F35" s="43"/>
      <c r="G35" s="43"/>
      <c r="H35" s="43"/>
      <c r="I35" s="14"/>
      <c r="J35" s="36"/>
      <c r="K35" s="19"/>
      <c r="L35" s="14"/>
      <c r="M35" s="14"/>
      <c r="N35" s="34"/>
      <c r="O35" s="45"/>
      <c r="P35" s="46"/>
      <c r="Q35" s="46"/>
      <c r="R35" s="46"/>
      <c r="S35" s="46"/>
      <c r="T35" s="46"/>
      <c r="U35" s="46"/>
      <c r="V35" s="47"/>
    </row>
    <row r="36" spans="2:22" ht="13" x14ac:dyDescent="0.3">
      <c r="B36" s="5"/>
      <c r="D36" s="5"/>
      <c r="E36" s="5"/>
      <c r="F36" s="43"/>
      <c r="G36" s="43"/>
      <c r="H36" s="43"/>
      <c r="I36" s="14"/>
      <c r="J36" s="17"/>
      <c r="K36" s="19"/>
      <c r="L36" s="19"/>
      <c r="M36" s="14"/>
      <c r="N36" s="34"/>
      <c r="O36" s="45"/>
      <c r="P36" s="46"/>
      <c r="Q36" s="46"/>
      <c r="R36" s="46"/>
      <c r="S36" s="46"/>
      <c r="T36" s="46"/>
      <c r="U36" s="46"/>
      <c r="V36" s="47"/>
    </row>
    <row r="37" spans="2:22" ht="13" x14ac:dyDescent="0.3">
      <c r="C37" s="61"/>
      <c r="D37" s="14"/>
      <c r="E37" s="14"/>
      <c r="F37" s="43"/>
      <c r="G37" s="43"/>
      <c r="H37" s="43"/>
      <c r="I37" s="19"/>
      <c r="J37" s="17"/>
      <c r="K37" s="19"/>
      <c r="L37" s="19"/>
      <c r="M37" s="19"/>
      <c r="N37" s="34"/>
      <c r="O37" s="45"/>
      <c r="P37" s="46"/>
      <c r="Q37" s="46"/>
      <c r="R37" s="46"/>
      <c r="S37" s="46"/>
      <c r="T37" s="46"/>
      <c r="U37" s="46"/>
      <c r="V37" s="47"/>
    </row>
    <row r="38" spans="2:22" x14ac:dyDescent="0.25">
      <c r="F38" s="43"/>
      <c r="G38" s="43"/>
      <c r="H38" s="43"/>
      <c r="I38" s="19"/>
      <c r="J38" s="19"/>
      <c r="K38" s="19"/>
      <c r="L38" s="19"/>
      <c r="M38" s="25"/>
      <c r="N38" s="34"/>
      <c r="O38" s="45"/>
      <c r="P38" s="46"/>
      <c r="Q38" s="46"/>
      <c r="R38" s="46"/>
      <c r="S38" s="46"/>
      <c r="T38" s="46"/>
      <c r="U38" s="46"/>
      <c r="V38" s="47"/>
    </row>
    <row r="39" spans="2:22" x14ac:dyDescent="0.25">
      <c r="F39" s="43"/>
      <c r="G39" s="43"/>
      <c r="H39" s="43"/>
      <c r="I39" s="19"/>
      <c r="J39" s="19"/>
      <c r="K39" s="17"/>
      <c r="L39" s="19"/>
      <c r="M39" s="17"/>
      <c r="N39" s="34"/>
      <c r="O39" s="45"/>
      <c r="P39" s="46"/>
      <c r="Q39" s="46"/>
      <c r="R39" s="46"/>
      <c r="S39" s="46"/>
      <c r="T39" s="46"/>
      <c r="U39" s="46"/>
      <c r="V39" s="47"/>
    </row>
    <row r="40" spans="2:22" x14ac:dyDescent="0.25">
      <c r="F40" s="43"/>
      <c r="G40" s="43"/>
      <c r="H40" s="43"/>
      <c r="I40" s="19"/>
      <c r="J40" s="28"/>
      <c r="K40" s="7"/>
      <c r="L40" s="7"/>
      <c r="M40" s="7"/>
      <c r="N40" s="34"/>
      <c r="O40" s="45"/>
      <c r="P40" s="46"/>
      <c r="Q40" s="46"/>
      <c r="R40" s="46"/>
      <c r="S40" s="46"/>
      <c r="T40" s="46"/>
      <c r="U40" s="46"/>
      <c r="V40" s="47"/>
    </row>
    <row r="41" spans="2:22" x14ac:dyDescent="0.25">
      <c r="F41" s="43"/>
      <c r="G41" s="43"/>
      <c r="H41" s="43"/>
      <c r="I41" s="19"/>
      <c r="J41" s="28"/>
      <c r="K41" s="7"/>
      <c r="L41" s="7"/>
      <c r="M41" s="7"/>
      <c r="N41" s="34"/>
      <c r="O41" s="45"/>
      <c r="P41" s="46"/>
      <c r="Q41" s="46"/>
      <c r="R41" s="46"/>
      <c r="S41" s="46"/>
      <c r="T41" s="46"/>
      <c r="U41" s="46"/>
      <c r="V41" s="47"/>
    </row>
    <row r="42" spans="2:22" x14ac:dyDescent="0.25">
      <c r="F42" s="43"/>
      <c r="G42" s="43"/>
      <c r="H42" s="43"/>
      <c r="I42" s="19"/>
      <c r="J42" s="10"/>
      <c r="K42" s="7"/>
      <c r="L42" s="7"/>
      <c r="M42" s="7"/>
      <c r="N42" s="34"/>
      <c r="O42" s="45"/>
      <c r="P42" s="46"/>
      <c r="Q42" s="46"/>
      <c r="R42" s="46"/>
      <c r="S42" s="46"/>
      <c r="T42" s="46"/>
      <c r="U42" s="46"/>
      <c r="V42" s="47"/>
    </row>
    <row r="43" spans="2:22" x14ac:dyDescent="0.25">
      <c r="F43" s="43"/>
      <c r="G43" s="43"/>
      <c r="H43" s="43"/>
      <c r="I43" s="19"/>
      <c r="J43" s="28"/>
      <c r="K43" s="7"/>
      <c r="L43" s="7"/>
      <c r="M43" s="7"/>
      <c r="N43" s="34"/>
      <c r="O43" s="45"/>
      <c r="P43" s="46"/>
      <c r="Q43" s="46"/>
      <c r="R43" s="46"/>
      <c r="S43" s="46"/>
      <c r="T43" s="46"/>
      <c r="U43" s="46"/>
      <c r="V43" s="47"/>
    </row>
    <row r="44" spans="2:22" x14ac:dyDescent="0.25">
      <c r="F44" s="43"/>
      <c r="G44" s="43"/>
      <c r="H44" s="43"/>
      <c r="I44" s="19"/>
      <c r="J44" s="10"/>
      <c r="K44" s="7"/>
      <c r="L44" s="7"/>
      <c r="M44" s="7"/>
      <c r="N44" s="34"/>
      <c r="O44" s="45"/>
      <c r="P44" s="46"/>
      <c r="Q44" s="46"/>
      <c r="R44" s="46"/>
      <c r="S44" s="46"/>
      <c r="T44" s="46"/>
      <c r="U44" s="46"/>
      <c r="V44" s="47"/>
    </row>
    <row r="45" spans="2:22" x14ac:dyDescent="0.25">
      <c r="F45" s="43"/>
      <c r="G45" s="43"/>
      <c r="H45" s="43"/>
      <c r="I45" s="19"/>
      <c r="J45" s="28"/>
      <c r="K45" s="7"/>
      <c r="L45" s="7"/>
      <c r="M45" s="7"/>
      <c r="N45" s="34"/>
      <c r="O45" s="45"/>
      <c r="P45" s="46"/>
      <c r="Q45" s="46"/>
      <c r="R45" s="46"/>
      <c r="S45" s="46"/>
      <c r="T45" s="46"/>
      <c r="U45" s="46"/>
      <c r="V45" s="47"/>
    </row>
    <row r="46" spans="2:22" x14ac:dyDescent="0.25">
      <c r="F46" s="43"/>
      <c r="G46" s="43"/>
      <c r="H46" s="43"/>
      <c r="I46" s="19"/>
      <c r="J46" s="10"/>
      <c r="K46" s="7"/>
      <c r="L46" s="7"/>
      <c r="M46" s="7"/>
      <c r="N46" s="34"/>
      <c r="O46" s="45"/>
      <c r="P46" s="46"/>
      <c r="Q46" s="46"/>
      <c r="R46" s="46"/>
      <c r="S46" s="46"/>
      <c r="T46" s="46"/>
      <c r="U46" s="46"/>
      <c r="V46" s="47"/>
    </row>
    <row r="47" spans="2:22" x14ac:dyDescent="0.25">
      <c r="F47" s="43"/>
      <c r="G47" s="43"/>
      <c r="H47" s="43"/>
      <c r="I47" s="19"/>
      <c r="J47" s="28"/>
      <c r="K47" s="7"/>
      <c r="L47" s="7"/>
      <c r="M47" s="7"/>
      <c r="N47" s="34"/>
      <c r="O47" s="45"/>
      <c r="P47" s="46"/>
      <c r="Q47" s="46"/>
      <c r="R47" s="46"/>
      <c r="S47" s="46"/>
      <c r="T47" s="46"/>
      <c r="U47" s="46"/>
      <c r="V47" s="47"/>
    </row>
    <row r="48" spans="2:22" x14ac:dyDescent="0.25">
      <c r="D48" s="12"/>
      <c r="F48" s="43"/>
      <c r="G48" s="43"/>
      <c r="H48" s="43"/>
      <c r="I48" s="19"/>
      <c r="J48" s="10"/>
      <c r="K48" s="7"/>
      <c r="L48" s="7"/>
      <c r="M48" s="7"/>
      <c r="N48" s="34"/>
      <c r="O48" s="45"/>
      <c r="P48" s="46"/>
      <c r="Q48" s="46"/>
      <c r="R48" s="46"/>
      <c r="S48" s="46"/>
      <c r="T48" s="46"/>
      <c r="U48" s="46"/>
      <c r="V48" s="47"/>
    </row>
    <row r="49" spans="2:22" x14ac:dyDescent="0.25">
      <c r="D49" s="12"/>
      <c r="F49" s="43"/>
      <c r="G49" s="43"/>
      <c r="H49" s="43"/>
      <c r="I49" s="19"/>
      <c r="J49" s="28"/>
      <c r="K49" s="7"/>
      <c r="L49" s="7"/>
      <c r="M49" s="7"/>
      <c r="N49" s="34"/>
      <c r="O49" s="45"/>
      <c r="P49" s="46"/>
      <c r="Q49" s="46"/>
      <c r="R49" s="46"/>
      <c r="S49" s="46"/>
      <c r="T49" s="46"/>
      <c r="U49" s="46"/>
      <c r="V49" s="47"/>
    </row>
    <row r="50" spans="2:22" x14ac:dyDescent="0.25">
      <c r="D50" s="12"/>
      <c r="F50" s="43"/>
      <c r="G50" s="43"/>
      <c r="H50" s="43"/>
      <c r="I50" s="19"/>
      <c r="J50" s="10"/>
      <c r="K50" s="7"/>
      <c r="L50" s="7"/>
      <c r="M50" s="7"/>
      <c r="N50" s="34"/>
      <c r="O50" s="45"/>
      <c r="P50" s="46"/>
      <c r="Q50" s="46"/>
      <c r="R50" s="46"/>
      <c r="S50" s="46"/>
      <c r="T50" s="46"/>
      <c r="U50" s="46"/>
      <c r="V50" s="47"/>
    </row>
    <row r="51" spans="2:22" x14ac:dyDescent="0.25">
      <c r="D51" s="12"/>
      <c r="F51" s="43"/>
      <c r="G51" s="43"/>
      <c r="H51" s="43"/>
      <c r="I51" s="19"/>
      <c r="J51" s="28"/>
      <c r="K51" s="7"/>
      <c r="L51" s="7"/>
      <c r="M51" s="7"/>
      <c r="N51" s="34"/>
      <c r="O51" s="45"/>
      <c r="P51" s="46"/>
      <c r="Q51" s="46"/>
      <c r="R51" s="46"/>
      <c r="S51" s="46"/>
      <c r="T51" s="46"/>
      <c r="U51" s="46"/>
      <c r="V51" s="47"/>
    </row>
    <row r="52" spans="2:22" x14ac:dyDescent="0.25">
      <c r="D52" s="12"/>
      <c r="F52" s="43"/>
      <c r="G52" s="43"/>
      <c r="H52" s="43"/>
      <c r="I52" s="19"/>
      <c r="J52" s="10"/>
      <c r="K52" s="62"/>
      <c r="L52" s="62"/>
      <c r="M52" s="62"/>
      <c r="N52" s="34"/>
      <c r="O52" s="45"/>
      <c r="P52" s="46"/>
      <c r="Q52" s="46"/>
      <c r="R52" s="46"/>
      <c r="S52" s="46"/>
      <c r="T52" s="46"/>
      <c r="U52" s="46"/>
      <c r="V52" s="47"/>
    </row>
    <row r="53" spans="2:22" x14ac:dyDescent="0.25">
      <c r="D53" s="12"/>
      <c r="F53" s="43"/>
      <c r="G53" s="43"/>
      <c r="H53" s="43"/>
      <c r="I53" s="19"/>
      <c r="J53" s="10"/>
      <c r="K53" s="32"/>
      <c r="L53" s="32"/>
      <c r="M53" s="32"/>
      <c r="N53" s="34"/>
      <c r="O53" s="45"/>
      <c r="P53" s="46"/>
      <c r="Q53" s="46"/>
      <c r="R53" s="46"/>
      <c r="S53" s="46"/>
      <c r="T53" s="46"/>
      <c r="U53" s="46"/>
      <c r="V53" s="47"/>
    </row>
    <row r="54" spans="2:22" x14ac:dyDescent="0.25">
      <c r="D54" s="12"/>
      <c r="F54" s="43"/>
      <c r="G54" s="43"/>
      <c r="H54" s="43"/>
      <c r="I54" s="19"/>
      <c r="J54" s="28"/>
      <c r="K54" s="62"/>
      <c r="L54" s="62"/>
      <c r="M54" s="7"/>
      <c r="N54" s="34"/>
      <c r="O54" s="45"/>
      <c r="P54" s="46"/>
      <c r="Q54" s="46"/>
      <c r="R54" s="46"/>
      <c r="S54" s="46"/>
      <c r="T54" s="46"/>
      <c r="U54" s="46"/>
      <c r="V54" s="47"/>
    </row>
    <row r="55" spans="2:22" x14ac:dyDescent="0.25">
      <c r="C55" s="3"/>
      <c r="D55" s="43"/>
      <c r="E55" s="43"/>
      <c r="F55" s="43"/>
      <c r="G55" s="43"/>
      <c r="H55" s="43"/>
      <c r="I55" s="19"/>
      <c r="J55" s="28"/>
      <c r="K55" s="63"/>
      <c r="L55" s="63"/>
      <c r="M55" s="7"/>
      <c r="N55" s="34"/>
      <c r="O55" s="45"/>
      <c r="P55" s="46"/>
      <c r="Q55" s="46"/>
      <c r="R55" s="46"/>
      <c r="S55" s="46"/>
      <c r="T55" s="46"/>
      <c r="U55" s="46"/>
      <c r="V55" s="47"/>
    </row>
    <row r="56" spans="2:22" x14ac:dyDescent="0.25">
      <c r="C56" s="3"/>
      <c r="D56" s="34"/>
      <c r="E56" s="34"/>
      <c r="F56" s="43"/>
      <c r="G56" s="43"/>
      <c r="H56" s="43"/>
      <c r="I56" s="19"/>
      <c r="J56" s="28"/>
      <c r="K56" s="62"/>
      <c r="L56" s="62"/>
      <c r="M56" s="62"/>
      <c r="N56" s="34"/>
      <c r="O56" s="45"/>
      <c r="P56" s="46"/>
      <c r="Q56" s="46"/>
      <c r="R56" s="46"/>
      <c r="S56" s="46"/>
      <c r="T56" s="46"/>
      <c r="U56" s="46"/>
      <c r="V56" s="47"/>
    </row>
    <row r="57" spans="2:22" x14ac:dyDescent="0.25">
      <c r="C57" s="3"/>
      <c r="D57" s="32"/>
      <c r="E57" s="32"/>
      <c r="F57" s="43"/>
      <c r="G57" s="43"/>
      <c r="H57" s="43"/>
      <c r="I57" s="19"/>
      <c r="J57" s="28"/>
      <c r="K57" s="62"/>
      <c r="L57" s="62"/>
      <c r="M57" s="62"/>
      <c r="N57" s="34"/>
      <c r="O57" s="45"/>
      <c r="P57" s="46"/>
      <c r="Q57" s="46"/>
      <c r="R57" s="46"/>
      <c r="S57" s="46"/>
      <c r="T57" s="46"/>
      <c r="U57" s="46"/>
      <c r="V57" s="47"/>
    </row>
    <row r="58" spans="2:22" x14ac:dyDescent="0.25">
      <c r="C58" s="3"/>
      <c r="D58" s="34"/>
      <c r="E58" s="34"/>
      <c r="F58" s="43"/>
      <c r="G58" s="43"/>
      <c r="H58" s="43"/>
      <c r="I58" s="34"/>
      <c r="J58" s="34"/>
      <c r="K58" s="34"/>
      <c r="L58" s="34"/>
      <c r="M58" s="34"/>
      <c r="N58" s="34"/>
      <c r="O58" s="45"/>
      <c r="P58" s="46"/>
      <c r="Q58" s="46"/>
      <c r="R58" s="46"/>
      <c r="S58" s="46"/>
      <c r="T58" s="46"/>
      <c r="U58" s="46"/>
      <c r="V58" s="47"/>
    </row>
    <row r="59" spans="2:22" x14ac:dyDescent="0.25">
      <c r="C59" s="3"/>
      <c r="D59" s="34"/>
      <c r="E59" s="34"/>
      <c r="F59" s="43"/>
      <c r="G59" s="43"/>
      <c r="H59" s="43"/>
      <c r="I59" s="34"/>
      <c r="J59" s="34"/>
      <c r="K59" s="34"/>
      <c r="L59" s="34"/>
      <c r="M59" s="34"/>
      <c r="N59" s="34"/>
      <c r="O59" s="45"/>
      <c r="P59" s="46"/>
      <c r="Q59" s="46"/>
      <c r="R59" s="46"/>
      <c r="S59" s="46"/>
      <c r="T59" s="46"/>
      <c r="U59" s="46"/>
      <c r="V59" s="47"/>
    </row>
    <row r="60" spans="2:22" x14ac:dyDescent="0.25">
      <c r="D60" s="60"/>
      <c r="E60" s="45"/>
      <c r="F60" s="43"/>
      <c r="G60" s="43"/>
      <c r="H60" s="43"/>
      <c r="I60" s="34"/>
      <c r="J60" s="34"/>
      <c r="K60" s="34"/>
      <c r="L60" s="34"/>
      <c r="M60" s="34"/>
      <c r="N60" s="34"/>
      <c r="O60" s="45"/>
      <c r="P60" s="46"/>
      <c r="Q60" s="46"/>
      <c r="R60" s="46"/>
      <c r="S60" s="46"/>
      <c r="T60" s="46"/>
      <c r="U60" s="46"/>
      <c r="V60" s="47"/>
    </row>
    <row r="61" spans="2:22" x14ac:dyDescent="0.25">
      <c r="D61" s="60"/>
      <c r="E61" s="45"/>
      <c r="F61" s="43"/>
      <c r="G61" s="43"/>
      <c r="H61" s="43"/>
      <c r="I61" s="34"/>
      <c r="J61" s="34"/>
      <c r="K61" s="34"/>
      <c r="L61" s="34"/>
      <c r="M61" s="34"/>
      <c r="N61" s="34"/>
      <c r="O61" s="45"/>
      <c r="P61" s="46"/>
      <c r="Q61" s="46"/>
      <c r="R61" s="46"/>
      <c r="S61" s="46"/>
      <c r="T61" s="46"/>
      <c r="U61" s="46"/>
      <c r="V61" s="47"/>
    </row>
    <row r="62" spans="2:22" x14ac:dyDescent="0.25">
      <c r="B62" s="64"/>
      <c r="C62" s="15"/>
      <c r="D62" s="60"/>
      <c r="E62" s="45"/>
      <c r="F62" s="43"/>
      <c r="G62" s="43"/>
      <c r="H62" s="43"/>
      <c r="I62" s="34"/>
      <c r="J62" s="34"/>
      <c r="K62" s="34"/>
      <c r="L62" s="34"/>
      <c r="M62" s="34"/>
      <c r="N62" s="34"/>
      <c r="O62" s="45"/>
      <c r="P62" s="46"/>
      <c r="Q62" s="46"/>
      <c r="R62" s="46"/>
      <c r="S62" s="46"/>
      <c r="T62" s="46"/>
      <c r="U62" s="46"/>
      <c r="V62" s="47"/>
    </row>
    <row r="63" spans="2:22" x14ac:dyDescent="0.25">
      <c r="I63" s="36"/>
      <c r="J63" s="36"/>
      <c r="K63" s="36"/>
      <c r="L63" s="36"/>
      <c r="M63" s="36"/>
      <c r="N63" s="36"/>
      <c r="O63" s="43"/>
      <c r="S63" s="32"/>
    </row>
    <row r="64" spans="2:22" x14ac:dyDescent="0.25">
      <c r="B64" s="64"/>
      <c r="C64" s="65"/>
      <c r="O64" s="43"/>
      <c r="S64" s="32"/>
    </row>
    <row r="65" spans="2:18" x14ac:dyDescent="0.25">
      <c r="B65" s="64"/>
      <c r="C65" s="66"/>
      <c r="E65" s="15"/>
      <c r="F65" s="15"/>
    </row>
    <row r="66" spans="2:18" x14ac:dyDescent="0.25">
      <c r="B66" s="64"/>
      <c r="C66" s="65"/>
      <c r="E66" s="15"/>
      <c r="F66" s="15"/>
    </row>
    <row r="67" spans="2:18" x14ac:dyDescent="0.25">
      <c r="B67" s="64"/>
      <c r="C67" s="66"/>
    </row>
    <row r="69" spans="2:18" x14ac:dyDescent="0.25">
      <c r="N69" s="43"/>
      <c r="O69" s="43"/>
      <c r="Q69" s="32"/>
      <c r="R69" s="32"/>
    </row>
  </sheetData>
  <mergeCells count="5">
    <mergeCell ref="B1:E1"/>
    <mergeCell ref="B2:E2"/>
    <mergeCell ref="B3:E3"/>
    <mergeCell ref="B4:E4"/>
    <mergeCell ref="C29:E29"/>
  </mergeCells>
  <printOptions horizontalCentered="1"/>
  <pageMargins left="0.25" right="0.25" top="0.7" bottom="0.75" header="0.5" footer="0.5"/>
  <pageSetup orientation="landscape" blackAndWhite="1" horizontalDpi="300" verticalDpi="300" r:id="rId1"/>
  <headerFooter alignWithMargins="0">
    <oddFooter>&amp;RExhibit JAP-19
                  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1"/>
  <sheetViews>
    <sheetView zoomScaleNormal="100" workbookViewId="0">
      <selection activeCell="C35" sqref="C35"/>
    </sheetView>
  </sheetViews>
  <sheetFormatPr defaultColWidth="9.1796875" defaultRowHeight="12.5" x14ac:dyDescent="0.25"/>
  <cols>
    <col min="1" max="1" width="2.453125" style="14" customWidth="1"/>
    <col min="2" max="2" width="4.453125" style="14" customWidth="1"/>
    <col min="3" max="3" width="41.7265625" style="14" bestFit="1" customWidth="1"/>
    <col min="4" max="8" width="14.7265625" style="14" customWidth="1"/>
    <col min="9" max="16384" width="9.1796875" style="14"/>
  </cols>
  <sheetData>
    <row r="1" spans="2:10" s="12" customFormat="1" ht="13" x14ac:dyDescent="0.3">
      <c r="B1" s="1" t="s">
        <v>0</v>
      </c>
      <c r="C1" s="1"/>
      <c r="D1" s="1"/>
      <c r="E1" s="1"/>
      <c r="F1" s="1"/>
      <c r="G1" s="1"/>
      <c r="H1" s="1"/>
    </row>
    <row r="2" spans="2:10" s="12" customFormat="1" ht="13" x14ac:dyDescent="0.3">
      <c r="B2" s="1" t="s">
        <v>1</v>
      </c>
      <c r="C2" s="1"/>
      <c r="D2" s="1"/>
      <c r="E2" s="1"/>
      <c r="F2" s="1"/>
      <c r="G2" s="1"/>
      <c r="H2" s="1"/>
    </row>
    <row r="3" spans="2:10" s="12" customFormat="1" ht="13" x14ac:dyDescent="0.3">
      <c r="B3" s="1" t="s">
        <v>92</v>
      </c>
      <c r="C3" s="1"/>
      <c r="D3" s="1"/>
      <c r="E3" s="1"/>
      <c r="F3" s="1"/>
      <c r="G3" s="1"/>
      <c r="H3" s="1"/>
    </row>
    <row r="4" spans="2:10" s="12" customFormat="1" ht="13" x14ac:dyDescent="0.3">
      <c r="B4" s="1" t="s">
        <v>3</v>
      </c>
      <c r="C4" s="1"/>
      <c r="D4" s="1"/>
      <c r="E4" s="1"/>
      <c r="F4" s="1"/>
      <c r="G4" s="1"/>
      <c r="H4" s="1"/>
    </row>
    <row r="5" spans="2:10" s="12" customFormat="1" x14ac:dyDescent="0.25">
      <c r="C5" s="15"/>
      <c r="D5" s="15"/>
      <c r="E5" s="15"/>
    </row>
    <row r="6" spans="2:10" s="12" customFormat="1" x14ac:dyDescent="0.25">
      <c r="C6" s="17"/>
      <c r="D6" s="19" t="s">
        <v>93</v>
      </c>
      <c r="E6" s="17"/>
      <c r="F6" s="19" t="s">
        <v>7</v>
      </c>
      <c r="G6" s="19"/>
      <c r="H6" s="19" t="s">
        <v>94</v>
      </c>
    </row>
    <row r="7" spans="2:10" s="12" customFormat="1" x14ac:dyDescent="0.25">
      <c r="B7" s="19"/>
      <c r="C7" s="17"/>
      <c r="D7" s="17" t="s">
        <v>95</v>
      </c>
      <c r="E7" s="17" t="s">
        <v>96</v>
      </c>
      <c r="F7" s="19" t="s">
        <v>20</v>
      </c>
      <c r="G7" s="19" t="s">
        <v>8</v>
      </c>
      <c r="H7" s="19" t="s">
        <v>97</v>
      </c>
    </row>
    <row r="8" spans="2:10" s="12" customFormat="1" x14ac:dyDescent="0.25">
      <c r="B8" s="21" t="s">
        <v>22</v>
      </c>
      <c r="C8" s="21" t="s">
        <v>23</v>
      </c>
      <c r="D8" s="21" t="s">
        <v>98</v>
      </c>
      <c r="E8" s="22" t="s">
        <v>19</v>
      </c>
      <c r="F8" s="21" t="s">
        <v>19</v>
      </c>
      <c r="G8" s="21" t="s">
        <v>31</v>
      </c>
      <c r="H8" s="21" t="s">
        <v>93</v>
      </c>
    </row>
    <row r="9" spans="2:10" s="12" customFormat="1" x14ac:dyDescent="0.25">
      <c r="B9" s="19"/>
      <c r="C9" s="19" t="s">
        <v>34</v>
      </c>
      <c r="D9" s="19" t="s">
        <v>35</v>
      </c>
      <c r="E9" s="19" t="s">
        <v>36</v>
      </c>
      <c r="F9" s="19" t="s">
        <v>37</v>
      </c>
      <c r="G9" s="19" t="s">
        <v>38</v>
      </c>
      <c r="H9" s="19" t="s">
        <v>99</v>
      </c>
    </row>
    <row r="10" spans="2:10" s="12" customFormat="1" x14ac:dyDescent="0.25">
      <c r="B10" s="27">
        <v>1</v>
      </c>
      <c r="C10" s="23" t="s">
        <v>49</v>
      </c>
      <c r="D10" s="67">
        <v>9386</v>
      </c>
      <c r="E10" s="67"/>
      <c r="F10" s="8">
        <v>0</v>
      </c>
      <c r="G10" s="8">
        <f>SUM(E10:F10)</f>
        <v>0</v>
      </c>
      <c r="H10" s="8">
        <f t="shared" ref="H10:H23" si="0">D10+G10</f>
        <v>9386</v>
      </c>
      <c r="J10" s="68"/>
    </row>
    <row r="11" spans="2:10" s="12" customFormat="1" x14ac:dyDescent="0.25">
      <c r="B11" s="27">
        <f t="shared" ref="B11:B24" si="1">B10+1</f>
        <v>2</v>
      </c>
      <c r="C11" s="23" t="s">
        <v>50</v>
      </c>
      <c r="D11" s="67">
        <v>571255277.06473589</v>
      </c>
      <c r="E11" s="67">
        <v>0</v>
      </c>
      <c r="F11" s="8">
        <v>37992954.764582202</v>
      </c>
      <c r="G11" s="8">
        <f t="shared" ref="G11:G23" si="2">SUM(E11:F11)</f>
        <v>37992954.764582202</v>
      </c>
      <c r="H11" s="8">
        <f t="shared" si="0"/>
        <v>609248231.82931805</v>
      </c>
      <c r="J11" s="68"/>
    </row>
    <row r="12" spans="2:10" s="12" customFormat="1" x14ac:dyDescent="0.25">
      <c r="B12" s="27">
        <f t="shared" si="1"/>
        <v>3</v>
      </c>
      <c r="C12" s="23" t="s">
        <v>51</v>
      </c>
      <c r="D12" s="67">
        <v>83.329999999999984</v>
      </c>
      <c r="E12" s="67">
        <v>0</v>
      </c>
      <c r="F12" s="8">
        <v>0</v>
      </c>
      <c r="G12" s="8">
        <f t="shared" si="2"/>
        <v>0</v>
      </c>
      <c r="H12" s="8">
        <f t="shared" si="0"/>
        <v>83.329999999999984</v>
      </c>
      <c r="J12" s="68"/>
    </row>
    <row r="13" spans="2:10" s="12" customFormat="1" x14ac:dyDescent="0.25">
      <c r="B13" s="27">
        <f t="shared" si="1"/>
        <v>4</v>
      </c>
      <c r="C13" s="28" t="s">
        <v>52</v>
      </c>
      <c r="D13" s="67">
        <v>225028030.45880297</v>
      </c>
      <c r="E13" s="67">
        <v>0</v>
      </c>
      <c r="F13" s="8">
        <v>9112127.6308364104</v>
      </c>
      <c r="G13" s="8">
        <f t="shared" si="2"/>
        <v>9112127.6308364104</v>
      </c>
      <c r="H13" s="8">
        <f t="shared" si="0"/>
        <v>234140158.08963937</v>
      </c>
      <c r="J13" s="68"/>
    </row>
    <row r="14" spans="2:10" s="12" customFormat="1" x14ac:dyDescent="0.25">
      <c r="B14" s="27">
        <f t="shared" si="1"/>
        <v>5</v>
      </c>
      <c r="C14" s="3" t="s">
        <v>53</v>
      </c>
      <c r="D14" s="67">
        <v>36227.22</v>
      </c>
      <c r="E14" s="67">
        <v>0</v>
      </c>
      <c r="F14" s="8">
        <v>132.74360509722271</v>
      </c>
      <c r="G14" s="8">
        <f t="shared" si="2"/>
        <v>132.74360509722271</v>
      </c>
      <c r="H14" s="8">
        <f t="shared" si="0"/>
        <v>36359.963605097226</v>
      </c>
      <c r="J14" s="68"/>
    </row>
    <row r="15" spans="2:10" s="12" customFormat="1" x14ac:dyDescent="0.25">
      <c r="B15" s="27">
        <f t="shared" si="1"/>
        <v>6</v>
      </c>
      <c r="C15" s="23" t="s">
        <v>54</v>
      </c>
      <c r="D15" s="67">
        <v>63637111.64379134</v>
      </c>
      <c r="E15" s="67">
        <v>0</v>
      </c>
      <c r="F15" s="8">
        <v>2199545.8196741515</v>
      </c>
      <c r="G15" s="8">
        <f t="shared" si="2"/>
        <v>2199545.8196741515</v>
      </c>
      <c r="H15" s="8">
        <f t="shared" si="0"/>
        <v>65836657.463465489</v>
      </c>
      <c r="J15" s="68"/>
    </row>
    <row r="16" spans="2:10" s="12" customFormat="1" x14ac:dyDescent="0.25">
      <c r="B16" s="27">
        <f t="shared" si="1"/>
        <v>7</v>
      </c>
      <c r="C16" s="3" t="s">
        <v>55</v>
      </c>
      <c r="D16" s="67">
        <v>20335039.209999997</v>
      </c>
      <c r="E16" s="67">
        <v>0</v>
      </c>
      <c r="F16" s="8">
        <v>157295.23907385592</v>
      </c>
      <c r="G16" s="8">
        <f t="shared" si="2"/>
        <v>157295.23907385592</v>
      </c>
      <c r="H16" s="8">
        <f t="shared" si="0"/>
        <v>20492334.449073855</v>
      </c>
      <c r="J16" s="68"/>
    </row>
    <row r="17" spans="2:10" s="12" customFormat="1" x14ac:dyDescent="0.25">
      <c r="B17" s="27">
        <f t="shared" si="1"/>
        <v>8</v>
      </c>
      <c r="C17" s="23" t="s">
        <v>57</v>
      </c>
      <c r="D17" s="67">
        <v>15718462.056</v>
      </c>
      <c r="E17" s="67">
        <v>0</v>
      </c>
      <c r="F17" s="8">
        <v>465972.01264908398</v>
      </c>
      <c r="G17" s="8">
        <f t="shared" si="2"/>
        <v>465972.01264908398</v>
      </c>
      <c r="H17" s="8">
        <f t="shared" si="0"/>
        <v>16184434.068649083</v>
      </c>
      <c r="J17" s="68"/>
    </row>
    <row r="18" spans="2:10" s="12" customFormat="1" x14ac:dyDescent="0.25">
      <c r="B18" s="27">
        <f t="shared" si="1"/>
        <v>9</v>
      </c>
      <c r="C18" s="3" t="s">
        <v>58</v>
      </c>
      <c r="D18" s="67">
        <v>74456073.060000002</v>
      </c>
      <c r="E18" s="67">
        <v>0</v>
      </c>
      <c r="F18" s="8">
        <v>317464.07497108448</v>
      </c>
      <c r="G18" s="8">
        <f t="shared" si="2"/>
        <v>317464.07497108448</v>
      </c>
      <c r="H18" s="8">
        <f t="shared" si="0"/>
        <v>74773537.134971082</v>
      </c>
      <c r="J18" s="68"/>
    </row>
    <row r="19" spans="2:10" s="12" customFormat="1" x14ac:dyDescent="0.25">
      <c r="B19" s="27">
        <f t="shared" si="1"/>
        <v>10</v>
      </c>
      <c r="C19" s="23" t="s">
        <v>59</v>
      </c>
      <c r="D19" s="67">
        <v>8838279.7368645743</v>
      </c>
      <c r="E19" s="67">
        <v>0</v>
      </c>
      <c r="F19" s="8">
        <v>558920.53606177995</v>
      </c>
      <c r="G19" s="8">
        <f t="shared" si="2"/>
        <v>558920.53606177995</v>
      </c>
      <c r="H19" s="8">
        <f t="shared" si="0"/>
        <v>9397200.2729263548</v>
      </c>
      <c r="J19" s="68"/>
    </row>
    <row r="20" spans="2:10" s="12" customFormat="1" x14ac:dyDescent="0.25">
      <c r="B20" s="27">
        <f t="shared" si="1"/>
        <v>11</v>
      </c>
      <c r="C20" s="3" t="s">
        <v>60</v>
      </c>
      <c r="D20" s="67">
        <v>351288.14999999997</v>
      </c>
      <c r="E20" s="67">
        <v>0</v>
      </c>
      <c r="F20" s="8">
        <v>0</v>
      </c>
      <c r="G20" s="8">
        <f t="shared" si="2"/>
        <v>0</v>
      </c>
      <c r="H20" s="8">
        <f t="shared" si="0"/>
        <v>351288.14999999997</v>
      </c>
      <c r="J20" s="68"/>
    </row>
    <row r="21" spans="2:10" s="12" customFormat="1" x14ac:dyDescent="0.25">
      <c r="B21" s="27">
        <f t="shared" si="1"/>
        <v>12</v>
      </c>
      <c r="C21" s="23" t="s">
        <v>61</v>
      </c>
      <c r="D21" s="69">
        <v>22718559.309999999</v>
      </c>
      <c r="E21" s="69">
        <v>0</v>
      </c>
      <c r="F21" s="41">
        <v>618482.80850069574</v>
      </c>
      <c r="G21" s="8">
        <f t="shared" si="2"/>
        <v>618482.80850069574</v>
      </c>
      <c r="H21" s="8">
        <f t="shared" si="0"/>
        <v>23337042.118500695</v>
      </c>
      <c r="J21" s="68"/>
    </row>
    <row r="22" spans="2:10" s="12" customFormat="1" x14ac:dyDescent="0.25">
      <c r="B22" s="27">
        <f t="shared" si="1"/>
        <v>13</v>
      </c>
      <c r="C22" s="3" t="s">
        <v>62</v>
      </c>
      <c r="D22" s="68">
        <v>99907510.169999987</v>
      </c>
      <c r="E22" s="70">
        <v>0</v>
      </c>
      <c r="F22" s="68">
        <v>533618.20470125135</v>
      </c>
      <c r="G22" s="8">
        <f t="shared" si="2"/>
        <v>533618.20470125135</v>
      </c>
      <c r="H22" s="8">
        <f t="shared" si="0"/>
        <v>100441128.37470123</v>
      </c>
    </row>
    <row r="23" spans="2:10" s="12" customFormat="1" x14ac:dyDescent="0.25">
      <c r="B23" s="27">
        <f t="shared" si="1"/>
        <v>14</v>
      </c>
      <c r="C23" s="23" t="s">
        <v>63</v>
      </c>
      <c r="D23" s="68">
        <v>35648417.750000007</v>
      </c>
      <c r="E23" s="70">
        <v>0</v>
      </c>
      <c r="F23" s="68">
        <v>1408010.1044138893</v>
      </c>
      <c r="G23" s="8">
        <f t="shared" si="2"/>
        <v>1408010.1044138893</v>
      </c>
      <c r="H23" s="8">
        <f t="shared" si="0"/>
        <v>37056427.854413897</v>
      </c>
    </row>
    <row r="24" spans="2:10" s="12" customFormat="1" x14ac:dyDescent="0.25">
      <c r="B24" s="27">
        <f t="shared" si="1"/>
        <v>15</v>
      </c>
      <c r="C24" s="3" t="s">
        <v>90</v>
      </c>
      <c r="D24" s="71">
        <f t="shared" ref="D24:E24" si="3">SUM(D10:D23)</f>
        <v>1137939745.1601946</v>
      </c>
      <c r="E24" s="71">
        <f t="shared" si="3"/>
        <v>0</v>
      </c>
      <c r="F24" s="71">
        <f t="shared" ref="F24:H24" si="4">SUM(F10:F23)</f>
        <v>53364523.939069502</v>
      </c>
      <c r="G24" s="71">
        <f t="shared" si="4"/>
        <v>53364523.939069502</v>
      </c>
      <c r="H24" s="71">
        <f t="shared" si="4"/>
        <v>1191304269.0992641</v>
      </c>
    </row>
    <row r="25" spans="2:10" x14ac:dyDescent="0.25">
      <c r="B25" s="15"/>
    </row>
    <row r="26" spans="2:10" x14ac:dyDescent="0.25">
      <c r="B26" s="36"/>
    </row>
    <row r="27" spans="2:10" x14ac:dyDescent="0.25">
      <c r="B27" s="36"/>
      <c r="C27" s="36"/>
      <c r="D27" s="36"/>
      <c r="E27" s="36"/>
      <c r="F27" s="36"/>
      <c r="G27" s="36"/>
      <c r="H27" s="72"/>
    </row>
    <row r="28" spans="2:10" x14ac:dyDescent="0.25">
      <c r="C28" s="28"/>
      <c r="D28" s="28"/>
      <c r="E28" s="28"/>
      <c r="F28" s="36"/>
      <c r="G28" s="36"/>
      <c r="H28" s="72"/>
    </row>
    <row r="29" spans="2:10" x14ac:dyDescent="0.25">
      <c r="F29" s="41"/>
      <c r="G29" s="41"/>
      <c r="H29" s="12"/>
    </row>
    <row r="30" spans="2:10" x14ac:dyDescent="0.25">
      <c r="F30" s="41"/>
      <c r="G30" s="41"/>
      <c r="H30" s="12"/>
    </row>
    <row r="31" spans="2:10" x14ac:dyDescent="0.25">
      <c r="F31" s="69"/>
      <c r="G31" s="69"/>
      <c r="H31" s="12"/>
    </row>
    <row r="32" spans="2:10" x14ac:dyDescent="0.25">
      <c r="F32" s="69"/>
      <c r="G32" s="69"/>
      <c r="H32" s="12"/>
    </row>
    <row r="33" spans="6:8" x14ac:dyDescent="0.25">
      <c r="F33" s="69"/>
      <c r="G33" s="69"/>
      <c r="H33" s="12"/>
    </row>
    <row r="34" spans="6:8" x14ac:dyDescent="0.25">
      <c r="F34" s="41"/>
      <c r="G34" s="41"/>
      <c r="H34" s="12"/>
    </row>
    <row r="35" spans="6:8" x14ac:dyDescent="0.25">
      <c r="F35" s="41"/>
      <c r="G35" s="41"/>
      <c r="H35" s="12"/>
    </row>
    <row r="36" spans="6:8" x14ac:dyDescent="0.25">
      <c r="F36" s="41"/>
      <c r="G36" s="41"/>
      <c r="H36" s="12"/>
    </row>
    <row r="37" spans="6:8" x14ac:dyDescent="0.25">
      <c r="F37" s="41"/>
      <c r="G37" s="41"/>
      <c r="H37" s="12"/>
    </row>
    <row r="38" spans="6:8" x14ac:dyDescent="0.25">
      <c r="F38" s="41"/>
      <c r="G38" s="41"/>
      <c r="H38" s="12"/>
    </row>
    <row r="39" spans="6:8" x14ac:dyDescent="0.25">
      <c r="F39" s="41"/>
      <c r="G39" s="41"/>
      <c r="H39" s="12"/>
    </row>
    <row r="40" spans="6:8" x14ac:dyDescent="0.25">
      <c r="F40" s="41"/>
      <c r="G40" s="41"/>
      <c r="H40" s="12"/>
    </row>
    <row r="41" spans="6:8" x14ac:dyDescent="0.25">
      <c r="F41" s="41"/>
      <c r="G41" s="41"/>
      <c r="H41" s="12"/>
    </row>
    <row r="42" spans="6:8" x14ac:dyDescent="0.25">
      <c r="F42" s="41"/>
      <c r="G42" s="41"/>
      <c r="H42" s="12"/>
    </row>
    <row r="43" spans="6:8" x14ac:dyDescent="0.25">
      <c r="F43" s="41"/>
      <c r="G43" s="41"/>
      <c r="H43" s="12"/>
    </row>
    <row r="44" spans="6:8" x14ac:dyDescent="0.25">
      <c r="H44" s="72"/>
    </row>
    <row r="45" spans="6:8" x14ac:dyDescent="0.25">
      <c r="H45" s="72"/>
    </row>
    <row r="46" spans="6:8" x14ac:dyDescent="0.25">
      <c r="H46" s="72"/>
    </row>
    <row r="47" spans="6:8" x14ac:dyDescent="0.25">
      <c r="H47" s="72"/>
    </row>
    <row r="48" spans="6:8" x14ac:dyDescent="0.25">
      <c r="H48" s="72"/>
    </row>
    <row r="49" spans="8:8" x14ac:dyDescent="0.25">
      <c r="H49" s="72"/>
    </row>
    <row r="50" spans="8:8" x14ac:dyDescent="0.25">
      <c r="H50" s="72"/>
    </row>
    <row r="51" spans="8:8" x14ac:dyDescent="0.25">
      <c r="H51" s="72"/>
    </row>
    <row r="52" spans="8:8" x14ac:dyDescent="0.25">
      <c r="H52" s="72"/>
    </row>
    <row r="53" spans="8:8" x14ac:dyDescent="0.25">
      <c r="H53" s="72"/>
    </row>
    <row r="54" spans="8:8" x14ac:dyDescent="0.25">
      <c r="H54" s="72"/>
    </row>
    <row r="55" spans="8:8" x14ac:dyDescent="0.25">
      <c r="H55" s="72"/>
    </row>
    <row r="56" spans="8:8" x14ac:dyDescent="0.25">
      <c r="H56" s="72"/>
    </row>
    <row r="57" spans="8:8" x14ac:dyDescent="0.25">
      <c r="H57" s="72"/>
    </row>
    <row r="58" spans="8:8" x14ac:dyDescent="0.25">
      <c r="H58" s="72"/>
    </row>
    <row r="59" spans="8:8" x14ac:dyDescent="0.25">
      <c r="H59" s="72"/>
    </row>
    <row r="60" spans="8:8" x14ac:dyDescent="0.25">
      <c r="H60" s="72"/>
    </row>
    <row r="61" spans="8:8" x14ac:dyDescent="0.25">
      <c r="H61" s="72"/>
    </row>
    <row r="62" spans="8:8" x14ac:dyDescent="0.25">
      <c r="H62" s="72"/>
    </row>
    <row r="63" spans="8:8" x14ac:dyDescent="0.25">
      <c r="H63" s="72"/>
    </row>
    <row r="64" spans="8:8" x14ac:dyDescent="0.25">
      <c r="H64" s="72"/>
    </row>
    <row r="65" spans="8:8" x14ac:dyDescent="0.25">
      <c r="H65" s="72"/>
    </row>
    <row r="66" spans="8:8" x14ac:dyDescent="0.25">
      <c r="H66" s="72"/>
    </row>
    <row r="67" spans="8:8" x14ac:dyDescent="0.25">
      <c r="H67" s="72"/>
    </row>
    <row r="68" spans="8:8" x14ac:dyDescent="0.25">
      <c r="H68" s="72"/>
    </row>
    <row r="69" spans="8:8" x14ac:dyDescent="0.25">
      <c r="H69" s="72"/>
    </row>
    <row r="70" spans="8:8" x14ac:dyDescent="0.25">
      <c r="H70" s="72"/>
    </row>
    <row r="71" spans="8:8" x14ac:dyDescent="0.25">
      <c r="H71" s="72"/>
    </row>
    <row r="72" spans="8:8" x14ac:dyDescent="0.25">
      <c r="H72" s="72"/>
    </row>
    <row r="73" spans="8:8" x14ac:dyDescent="0.25">
      <c r="H73" s="72"/>
    </row>
    <row r="74" spans="8:8" x14ac:dyDescent="0.25">
      <c r="H74" s="72"/>
    </row>
    <row r="75" spans="8:8" x14ac:dyDescent="0.25">
      <c r="H75" s="72"/>
    </row>
    <row r="76" spans="8:8" x14ac:dyDescent="0.25">
      <c r="H76" s="72"/>
    </row>
    <row r="77" spans="8:8" x14ac:dyDescent="0.25">
      <c r="H77" s="72"/>
    </row>
    <row r="78" spans="8:8" x14ac:dyDescent="0.25">
      <c r="H78" s="72"/>
    </row>
    <row r="79" spans="8:8" x14ac:dyDescent="0.25">
      <c r="H79" s="72"/>
    </row>
    <row r="80" spans="8:8" x14ac:dyDescent="0.25">
      <c r="H80" s="72"/>
    </row>
    <row r="81" spans="8:8" x14ac:dyDescent="0.25">
      <c r="H81" s="72"/>
    </row>
    <row r="82" spans="8:8" x14ac:dyDescent="0.25">
      <c r="H82" s="72"/>
    </row>
    <row r="83" spans="8:8" x14ac:dyDescent="0.25">
      <c r="H83" s="72"/>
    </row>
    <row r="84" spans="8:8" x14ac:dyDescent="0.25">
      <c r="H84" s="72"/>
    </row>
    <row r="85" spans="8:8" x14ac:dyDescent="0.25">
      <c r="H85" s="72"/>
    </row>
    <row r="86" spans="8:8" x14ac:dyDescent="0.25">
      <c r="H86" s="72"/>
    </row>
    <row r="87" spans="8:8" x14ac:dyDescent="0.25">
      <c r="H87" s="72"/>
    </row>
    <row r="88" spans="8:8" x14ac:dyDescent="0.25">
      <c r="H88" s="72"/>
    </row>
    <row r="89" spans="8:8" x14ac:dyDescent="0.25">
      <c r="H89" s="72"/>
    </row>
    <row r="90" spans="8:8" x14ac:dyDescent="0.25">
      <c r="H90" s="72"/>
    </row>
    <row r="91" spans="8:8" x14ac:dyDescent="0.25">
      <c r="H91" s="72"/>
    </row>
    <row r="92" spans="8:8" x14ac:dyDescent="0.25">
      <c r="H92" s="36"/>
    </row>
    <row r="93" spans="8:8" x14ac:dyDescent="0.25">
      <c r="H93" s="72"/>
    </row>
    <row r="94" spans="8:8" x14ac:dyDescent="0.25">
      <c r="H94" s="36"/>
    </row>
    <row r="95" spans="8:8" x14ac:dyDescent="0.25">
      <c r="H95" s="36"/>
    </row>
    <row r="96" spans="8:8" x14ac:dyDescent="0.25">
      <c r="H96" s="36"/>
    </row>
    <row r="97" spans="8:8" x14ac:dyDescent="0.25">
      <c r="H97" s="36"/>
    </row>
    <row r="98" spans="8:8" x14ac:dyDescent="0.25">
      <c r="H98" s="36"/>
    </row>
    <row r="99" spans="8:8" x14ac:dyDescent="0.25">
      <c r="H99" s="36"/>
    </row>
    <row r="100" spans="8:8" x14ac:dyDescent="0.25">
      <c r="H100" s="36"/>
    </row>
    <row r="101" spans="8:8" x14ac:dyDescent="0.25">
      <c r="H101" s="36"/>
    </row>
    <row r="102" spans="8:8" x14ac:dyDescent="0.25">
      <c r="H102" s="36"/>
    </row>
    <row r="103" spans="8:8" x14ac:dyDescent="0.25">
      <c r="H103" s="36"/>
    </row>
    <row r="104" spans="8:8" x14ac:dyDescent="0.25">
      <c r="H104" s="36"/>
    </row>
    <row r="105" spans="8:8" x14ac:dyDescent="0.25">
      <c r="H105" s="36"/>
    </row>
    <row r="106" spans="8:8" x14ac:dyDescent="0.25">
      <c r="H106" s="36"/>
    </row>
    <row r="107" spans="8:8" x14ac:dyDescent="0.25">
      <c r="H107" s="36"/>
    </row>
    <row r="108" spans="8:8" x14ac:dyDescent="0.25">
      <c r="H108" s="36"/>
    </row>
    <row r="109" spans="8:8" x14ac:dyDescent="0.25">
      <c r="H109" s="36"/>
    </row>
    <row r="110" spans="8:8" x14ac:dyDescent="0.25">
      <c r="H110" s="36"/>
    </row>
    <row r="111" spans="8:8" x14ac:dyDescent="0.25">
      <c r="H111" s="36"/>
    </row>
    <row r="112" spans="8:8" x14ac:dyDescent="0.25">
      <c r="H112" s="36"/>
    </row>
    <row r="113" spans="8:8" x14ac:dyDescent="0.25">
      <c r="H113" s="36"/>
    </row>
    <row r="114" spans="8:8" x14ac:dyDescent="0.25">
      <c r="H114" s="36"/>
    </row>
    <row r="115" spans="8:8" x14ac:dyDescent="0.25">
      <c r="H115" s="36"/>
    </row>
    <row r="116" spans="8:8" x14ac:dyDescent="0.25">
      <c r="H116" s="36"/>
    </row>
    <row r="117" spans="8:8" x14ac:dyDescent="0.25">
      <c r="H117" s="36"/>
    </row>
    <row r="118" spans="8:8" x14ac:dyDescent="0.25">
      <c r="H118" s="36"/>
    </row>
    <row r="119" spans="8:8" x14ac:dyDescent="0.25">
      <c r="H119" s="36"/>
    </row>
    <row r="120" spans="8:8" x14ac:dyDescent="0.25">
      <c r="H120" s="36"/>
    </row>
    <row r="121" spans="8:8" x14ac:dyDescent="0.25">
      <c r="H121" s="36"/>
    </row>
    <row r="122" spans="8:8" x14ac:dyDescent="0.25">
      <c r="H122" s="36"/>
    </row>
    <row r="123" spans="8:8" x14ac:dyDescent="0.25">
      <c r="H123" s="36"/>
    </row>
    <row r="124" spans="8:8" x14ac:dyDescent="0.25">
      <c r="H124" s="36"/>
    </row>
    <row r="125" spans="8:8" x14ac:dyDescent="0.25">
      <c r="H125" s="36"/>
    </row>
    <row r="126" spans="8:8" x14ac:dyDescent="0.25">
      <c r="H126" s="36"/>
    </row>
    <row r="127" spans="8:8" x14ac:dyDescent="0.25">
      <c r="H127" s="36"/>
    </row>
    <row r="128" spans="8:8" x14ac:dyDescent="0.25">
      <c r="H128" s="36"/>
    </row>
    <row r="129" spans="8:8" x14ac:dyDescent="0.25">
      <c r="H129" s="36"/>
    </row>
    <row r="130" spans="8:8" x14ac:dyDescent="0.25">
      <c r="H130" s="36"/>
    </row>
    <row r="131" spans="8:8" x14ac:dyDescent="0.25">
      <c r="H131" s="36"/>
    </row>
    <row r="132" spans="8:8" x14ac:dyDescent="0.25">
      <c r="H132" s="36"/>
    </row>
    <row r="133" spans="8:8" x14ac:dyDescent="0.25">
      <c r="H133" s="36"/>
    </row>
    <row r="134" spans="8:8" x14ac:dyDescent="0.25">
      <c r="H134" s="36"/>
    </row>
    <row r="135" spans="8:8" x14ac:dyDescent="0.25">
      <c r="H135" s="36"/>
    </row>
    <row r="136" spans="8:8" x14ac:dyDescent="0.25">
      <c r="H136" s="36"/>
    </row>
    <row r="137" spans="8:8" x14ac:dyDescent="0.25">
      <c r="H137" s="36"/>
    </row>
    <row r="138" spans="8:8" x14ac:dyDescent="0.25">
      <c r="H138" s="36"/>
    </row>
    <row r="139" spans="8:8" x14ac:dyDescent="0.25">
      <c r="H139" s="36"/>
    </row>
    <row r="140" spans="8:8" x14ac:dyDescent="0.25">
      <c r="H140" s="36"/>
    </row>
    <row r="141" spans="8:8" x14ac:dyDescent="0.25">
      <c r="H141" s="36"/>
    </row>
    <row r="142" spans="8:8" x14ac:dyDescent="0.25">
      <c r="H142" s="36"/>
    </row>
    <row r="143" spans="8:8" x14ac:dyDescent="0.25">
      <c r="H143" s="36"/>
    </row>
    <row r="144" spans="8:8" x14ac:dyDescent="0.25">
      <c r="H144" s="36"/>
    </row>
    <row r="145" spans="8:8" x14ac:dyDescent="0.25">
      <c r="H145" s="36"/>
    </row>
    <row r="146" spans="8:8" x14ac:dyDescent="0.25">
      <c r="H146" s="36"/>
    </row>
    <row r="147" spans="8:8" x14ac:dyDescent="0.25">
      <c r="H147" s="36"/>
    </row>
    <row r="148" spans="8:8" x14ac:dyDescent="0.25">
      <c r="H148" s="36"/>
    </row>
    <row r="149" spans="8:8" x14ac:dyDescent="0.25">
      <c r="H149" s="36"/>
    </row>
    <row r="150" spans="8:8" x14ac:dyDescent="0.25">
      <c r="H150" s="36"/>
    </row>
    <row r="151" spans="8:8" x14ac:dyDescent="0.25">
      <c r="H151" s="36"/>
    </row>
    <row r="152" spans="8:8" x14ac:dyDescent="0.25">
      <c r="H152" s="36"/>
    </row>
    <row r="153" spans="8:8" x14ac:dyDescent="0.25">
      <c r="H153" s="36"/>
    </row>
    <row r="154" spans="8:8" x14ac:dyDescent="0.25">
      <c r="H154" s="36"/>
    </row>
    <row r="155" spans="8:8" x14ac:dyDescent="0.25">
      <c r="H155" s="36"/>
    </row>
    <row r="156" spans="8:8" x14ac:dyDescent="0.25">
      <c r="H156" s="36"/>
    </row>
    <row r="157" spans="8:8" x14ac:dyDescent="0.25">
      <c r="H157" s="36"/>
    </row>
    <row r="158" spans="8:8" x14ac:dyDescent="0.25">
      <c r="H158" s="36"/>
    </row>
    <row r="159" spans="8:8" x14ac:dyDescent="0.25">
      <c r="H159" s="36"/>
    </row>
    <row r="160" spans="8:8" x14ac:dyDescent="0.25">
      <c r="H160" s="36"/>
    </row>
    <row r="161" spans="8:8" x14ac:dyDescent="0.25">
      <c r="H161" s="36"/>
    </row>
    <row r="162" spans="8:8" x14ac:dyDescent="0.25">
      <c r="H162" s="36"/>
    </row>
    <row r="163" spans="8:8" x14ac:dyDescent="0.25">
      <c r="H163" s="36"/>
    </row>
    <row r="164" spans="8:8" x14ac:dyDescent="0.25">
      <c r="H164" s="36"/>
    </row>
    <row r="165" spans="8:8" x14ac:dyDescent="0.25">
      <c r="H165" s="36"/>
    </row>
    <row r="166" spans="8:8" x14ac:dyDescent="0.25">
      <c r="H166" s="36"/>
    </row>
    <row r="167" spans="8:8" x14ac:dyDescent="0.25">
      <c r="H167" s="36"/>
    </row>
    <row r="168" spans="8:8" x14ac:dyDescent="0.25">
      <c r="H168" s="36"/>
    </row>
    <row r="169" spans="8:8" x14ac:dyDescent="0.25">
      <c r="H169" s="36"/>
    </row>
    <row r="170" spans="8:8" x14ac:dyDescent="0.25">
      <c r="H170" s="36"/>
    </row>
    <row r="171" spans="8:8" x14ac:dyDescent="0.25">
      <c r="H171" s="36"/>
    </row>
    <row r="172" spans="8:8" x14ac:dyDescent="0.25">
      <c r="H172" s="36"/>
    </row>
    <row r="173" spans="8:8" x14ac:dyDescent="0.25">
      <c r="H173" s="36"/>
    </row>
    <row r="174" spans="8:8" x14ac:dyDescent="0.25">
      <c r="H174" s="36"/>
    </row>
    <row r="175" spans="8:8" x14ac:dyDescent="0.25">
      <c r="H175" s="36"/>
    </row>
    <row r="176" spans="8:8" x14ac:dyDescent="0.25">
      <c r="H176" s="36"/>
    </row>
    <row r="177" spans="8:8" x14ac:dyDescent="0.25">
      <c r="H177" s="36"/>
    </row>
    <row r="178" spans="8:8" x14ac:dyDescent="0.25">
      <c r="H178" s="36"/>
    </row>
    <row r="179" spans="8:8" x14ac:dyDescent="0.25">
      <c r="H179" s="36"/>
    </row>
    <row r="180" spans="8:8" x14ac:dyDescent="0.25">
      <c r="H180" s="36"/>
    </row>
    <row r="181" spans="8:8" x14ac:dyDescent="0.25">
      <c r="H181" s="36"/>
    </row>
    <row r="182" spans="8:8" x14ac:dyDescent="0.25">
      <c r="H182" s="36"/>
    </row>
    <row r="183" spans="8:8" x14ac:dyDescent="0.25">
      <c r="H183" s="36"/>
    </row>
    <row r="184" spans="8:8" x14ac:dyDescent="0.25">
      <c r="H184" s="36"/>
    </row>
    <row r="185" spans="8:8" x14ac:dyDescent="0.25">
      <c r="H185" s="36"/>
    </row>
    <row r="186" spans="8:8" x14ac:dyDescent="0.25">
      <c r="H186" s="36"/>
    </row>
    <row r="187" spans="8:8" x14ac:dyDescent="0.25">
      <c r="H187" s="36"/>
    </row>
    <row r="188" spans="8:8" x14ac:dyDescent="0.25">
      <c r="H188" s="36"/>
    </row>
    <row r="189" spans="8:8" x14ac:dyDescent="0.25">
      <c r="H189" s="36"/>
    </row>
    <row r="190" spans="8:8" x14ac:dyDescent="0.25">
      <c r="H190" s="36"/>
    </row>
    <row r="191" spans="8:8" x14ac:dyDescent="0.25">
      <c r="H191" s="36"/>
    </row>
    <row r="192" spans="8:8" x14ac:dyDescent="0.25">
      <c r="H192" s="36"/>
    </row>
    <row r="193" spans="8:8" x14ac:dyDescent="0.25">
      <c r="H193" s="36"/>
    </row>
    <row r="194" spans="8:8" x14ac:dyDescent="0.25">
      <c r="H194" s="36"/>
    </row>
    <row r="195" spans="8:8" x14ac:dyDescent="0.25">
      <c r="H195" s="36"/>
    </row>
    <row r="196" spans="8:8" x14ac:dyDescent="0.25">
      <c r="H196" s="36"/>
    </row>
    <row r="197" spans="8:8" x14ac:dyDescent="0.25">
      <c r="H197" s="36"/>
    </row>
    <row r="198" spans="8:8" x14ac:dyDescent="0.25">
      <c r="H198" s="36"/>
    </row>
    <row r="199" spans="8:8" x14ac:dyDescent="0.25">
      <c r="H199" s="36"/>
    </row>
    <row r="200" spans="8:8" x14ac:dyDescent="0.25">
      <c r="H200" s="36"/>
    </row>
    <row r="201" spans="8:8" x14ac:dyDescent="0.25">
      <c r="H201" s="36"/>
    </row>
    <row r="202" spans="8:8" x14ac:dyDescent="0.25">
      <c r="H202" s="36"/>
    </row>
    <row r="203" spans="8:8" x14ac:dyDescent="0.25">
      <c r="H203" s="36"/>
    </row>
    <row r="204" spans="8:8" x14ac:dyDescent="0.25">
      <c r="H204" s="36"/>
    </row>
    <row r="205" spans="8:8" x14ac:dyDescent="0.25">
      <c r="H205" s="36"/>
    </row>
    <row r="206" spans="8:8" x14ac:dyDescent="0.25">
      <c r="H206" s="36"/>
    </row>
    <row r="207" spans="8:8" x14ac:dyDescent="0.25">
      <c r="H207" s="36"/>
    </row>
    <row r="208" spans="8:8" x14ac:dyDescent="0.25">
      <c r="H208" s="36"/>
    </row>
    <row r="209" spans="8:8" x14ac:dyDescent="0.25">
      <c r="H209" s="36"/>
    </row>
    <row r="210" spans="8:8" x14ac:dyDescent="0.25">
      <c r="H210" s="36"/>
    </row>
    <row r="211" spans="8:8" x14ac:dyDescent="0.25">
      <c r="H211" s="36"/>
    </row>
    <row r="212" spans="8:8" x14ac:dyDescent="0.25">
      <c r="H212" s="36"/>
    </row>
    <row r="213" spans="8:8" x14ac:dyDescent="0.25">
      <c r="H213" s="36"/>
    </row>
    <row r="214" spans="8:8" x14ac:dyDescent="0.25">
      <c r="H214" s="36"/>
    </row>
    <row r="215" spans="8:8" x14ac:dyDescent="0.25">
      <c r="H215" s="36"/>
    </row>
    <row r="216" spans="8:8" x14ac:dyDescent="0.25">
      <c r="H216" s="36"/>
    </row>
    <row r="217" spans="8:8" x14ac:dyDescent="0.25">
      <c r="H217" s="36"/>
    </row>
    <row r="218" spans="8:8" x14ac:dyDescent="0.25">
      <c r="H218" s="36"/>
    </row>
    <row r="219" spans="8:8" x14ac:dyDescent="0.25">
      <c r="H219" s="36"/>
    </row>
    <row r="220" spans="8:8" x14ac:dyDescent="0.25">
      <c r="H220" s="36"/>
    </row>
    <row r="221" spans="8:8" x14ac:dyDescent="0.25">
      <c r="H221" s="36"/>
    </row>
    <row r="222" spans="8:8" x14ac:dyDescent="0.25">
      <c r="H222" s="36"/>
    </row>
    <row r="223" spans="8:8" x14ac:dyDescent="0.25">
      <c r="H223" s="36"/>
    </row>
    <row r="224" spans="8:8" x14ac:dyDescent="0.25">
      <c r="H224" s="36"/>
    </row>
    <row r="225" spans="8:8" x14ac:dyDescent="0.25">
      <c r="H225" s="36"/>
    </row>
    <row r="226" spans="8:8" x14ac:dyDescent="0.25">
      <c r="H226" s="36"/>
    </row>
    <row r="227" spans="8:8" x14ac:dyDescent="0.25">
      <c r="H227" s="36"/>
    </row>
    <row r="228" spans="8:8" x14ac:dyDescent="0.25">
      <c r="H228" s="36"/>
    </row>
    <row r="229" spans="8:8" x14ac:dyDescent="0.25">
      <c r="H229" s="36"/>
    </row>
    <row r="230" spans="8:8" x14ac:dyDescent="0.25">
      <c r="H230" s="36"/>
    </row>
    <row r="231" spans="8:8" x14ac:dyDescent="0.25">
      <c r="H231" s="36"/>
    </row>
    <row r="232" spans="8:8" x14ac:dyDescent="0.25">
      <c r="H232" s="36"/>
    </row>
    <row r="233" spans="8:8" x14ac:dyDescent="0.25">
      <c r="H233" s="36"/>
    </row>
    <row r="234" spans="8:8" x14ac:dyDescent="0.25">
      <c r="H234" s="36"/>
    </row>
    <row r="235" spans="8:8" x14ac:dyDescent="0.25">
      <c r="H235" s="36"/>
    </row>
    <row r="236" spans="8:8" x14ac:dyDescent="0.25">
      <c r="H236" s="36"/>
    </row>
    <row r="237" spans="8:8" x14ac:dyDescent="0.25">
      <c r="H237" s="36"/>
    </row>
    <row r="238" spans="8:8" x14ac:dyDescent="0.25">
      <c r="H238" s="36"/>
    </row>
    <row r="239" spans="8:8" x14ac:dyDescent="0.25">
      <c r="H239" s="36"/>
    </row>
    <row r="240" spans="8:8" x14ac:dyDescent="0.25">
      <c r="H240" s="36"/>
    </row>
    <row r="241" spans="8:8" x14ac:dyDescent="0.25">
      <c r="H241" s="36"/>
    </row>
    <row r="242" spans="8:8" x14ac:dyDescent="0.25">
      <c r="H242" s="36"/>
    </row>
    <row r="243" spans="8:8" x14ac:dyDescent="0.25">
      <c r="H243" s="36"/>
    </row>
    <row r="244" spans="8:8" x14ac:dyDescent="0.25">
      <c r="H244" s="36"/>
    </row>
    <row r="245" spans="8:8" x14ac:dyDescent="0.25">
      <c r="H245" s="36"/>
    </row>
    <row r="246" spans="8:8" x14ac:dyDescent="0.25">
      <c r="H246" s="36"/>
    </row>
    <row r="247" spans="8:8" x14ac:dyDescent="0.25">
      <c r="H247" s="36"/>
    </row>
    <row r="248" spans="8:8" x14ac:dyDescent="0.25">
      <c r="H248" s="36"/>
    </row>
    <row r="249" spans="8:8" x14ac:dyDescent="0.25">
      <c r="H249" s="36"/>
    </row>
    <row r="250" spans="8:8" x14ac:dyDescent="0.25">
      <c r="H250" s="36"/>
    </row>
    <row r="251" spans="8:8" x14ac:dyDescent="0.25">
      <c r="H251" s="36"/>
    </row>
    <row r="252" spans="8:8" x14ac:dyDescent="0.25">
      <c r="H252" s="36"/>
    </row>
    <row r="253" spans="8:8" x14ac:dyDescent="0.25">
      <c r="H253" s="36"/>
    </row>
    <row r="254" spans="8:8" x14ac:dyDescent="0.25">
      <c r="H254" s="36"/>
    </row>
    <row r="255" spans="8:8" x14ac:dyDescent="0.25">
      <c r="H255" s="36"/>
    </row>
    <row r="256" spans="8:8" x14ac:dyDescent="0.25">
      <c r="H256" s="36"/>
    </row>
    <row r="257" spans="8:8" x14ac:dyDescent="0.25">
      <c r="H257" s="36"/>
    </row>
    <row r="258" spans="8:8" x14ac:dyDescent="0.25">
      <c r="H258" s="36"/>
    </row>
    <row r="259" spans="8:8" x14ac:dyDescent="0.25">
      <c r="H259" s="36"/>
    </row>
    <row r="260" spans="8:8" x14ac:dyDescent="0.25">
      <c r="H260" s="36"/>
    </row>
    <row r="261" spans="8:8" x14ac:dyDescent="0.25">
      <c r="H261" s="36"/>
    </row>
    <row r="262" spans="8:8" x14ac:dyDescent="0.25">
      <c r="H262" s="36"/>
    </row>
    <row r="263" spans="8:8" x14ac:dyDescent="0.25">
      <c r="H263" s="36"/>
    </row>
    <row r="264" spans="8:8" x14ac:dyDescent="0.25">
      <c r="H264" s="36"/>
    </row>
    <row r="265" spans="8:8" x14ac:dyDescent="0.25">
      <c r="H265" s="36"/>
    </row>
    <row r="266" spans="8:8" x14ac:dyDescent="0.25">
      <c r="H266" s="36"/>
    </row>
    <row r="267" spans="8:8" x14ac:dyDescent="0.25">
      <c r="H267" s="36"/>
    </row>
    <row r="268" spans="8:8" x14ac:dyDescent="0.25">
      <c r="H268" s="36"/>
    </row>
    <row r="269" spans="8:8" x14ac:dyDescent="0.25">
      <c r="H269" s="36"/>
    </row>
    <row r="270" spans="8:8" x14ac:dyDescent="0.25">
      <c r="H270" s="36"/>
    </row>
    <row r="271" spans="8:8" x14ac:dyDescent="0.25">
      <c r="H271" s="36"/>
    </row>
    <row r="272" spans="8:8" x14ac:dyDescent="0.25">
      <c r="H272" s="36"/>
    </row>
    <row r="273" spans="8:8" x14ac:dyDescent="0.25">
      <c r="H273" s="36"/>
    </row>
    <row r="274" spans="8:8" x14ac:dyDescent="0.25">
      <c r="H274" s="36"/>
    </row>
    <row r="275" spans="8:8" x14ac:dyDescent="0.25">
      <c r="H275" s="36"/>
    </row>
    <row r="276" spans="8:8" x14ac:dyDescent="0.25">
      <c r="H276" s="36"/>
    </row>
    <row r="277" spans="8:8" x14ac:dyDescent="0.25">
      <c r="H277" s="36"/>
    </row>
    <row r="278" spans="8:8" x14ac:dyDescent="0.25">
      <c r="H278" s="36"/>
    </row>
    <row r="279" spans="8:8" x14ac:dyDescent="0.25">
      <c r="H279" s="36"/>
    </row>
    <row r="280" spans="8:8" x14ac:dyDescent="0.25">
      <c r="H280" s="36"/>
    </row>
    <row r="281" spans="8:8" x14ac:dyDescent="0.25">
      <c r="H281" s="36"/>
    </row>
    <row r="282" spans="8:8" x14ac:dyDescent="0.25">
      <c r="H282" s="36"/>
    </row>
    <row r="283" spans="8:8" x14ac:dyDescent="0.25">
      <c r="H283" s="36"/>
    </row>
    <row r="284" spans="8:8" x14ac:dyDescent="0.25">
      <c r="H284" s="36"/>
    </row>
    <row r="285" spans="8:8" x14ac:dyDescent="0.25">
      <c r="H285" s="36"/>
    </row>
    <row r="286" spans="8:8" x14ac:dyDescent="0.25">
      <c r="H286" s="36"/>
    </row>
    <row r="287" spans="8:8" x14ac:dyDescent="0.25">
      <c r="H287" s="36"/>
    </row>
    <row r="288" spans="8:8" x14ac:dyDescent="0.25">
      <c r="H288" s="36"/>
    </row>
    <row r="289" spans="8:8" x14ac:dyDescent="0.25">
      <c r="H289" s="36"/>
    </row>
    <row r="290" spans="8:8" x14ac:dyDescent="0.25">
      <c r="H290" s="36"/>
    </row>
    <row r="291" spans="8:8" x14ac:dyDescent="0.25">
      <c r="H291" s="36"/>
    </row>
    <row r="292" spans="8:8" x14ac:dyDescent="0.25">
      <c r="H292" s="36"/>
    </row>
    <row r="293" spans="8:8" x14ac:dyDescent="0.25">
      <c r="H293" s="36"/>
    </row>
    <row r="294" spans="8:8" x14ac:dyDescent="0.25">
      <c r="H294" s="36"/>
    </row>
    <row r="295" spans="8:8" x14ac:dyDescent="0.25">
      <c r="H295" s="36"/>
    </row>
    <row r="296" spans="8:8" x14ac:dyDescent="0.25">
      <c r="H296" s="36"/>
    </row>
    <row r="297" spans="8:8" x14ac:dyDescent="0.25">
      <c r="H297" s="36"/>
    </row>
    <row r="298" spans="8:8" x14ac:dyDescent="0.25">
      <c r="H298" s="36"/>
    </row>
    <row r="299" spans="8:8" x14ac:dyDescent="0.25">
      <c r="H299" s="36"/>
    </row>
    <row r="300" spans="8:8" x14ac:dyDescent="0.25">
      <c r="H300" s="36"/>
    </row>
    <row r="301" spans="8:8" x14ac:dyDescent="0.25">
      <c r="H301" s="36"/>
    </row>
  </sheetData>
  <mergeCells count="4">
    <mergeCell ref="B1:H1"/>
    <mergeCell ref="B2:H2"/>
    <mergeCell ref="B3:H3"/>
    <mergeCell ref="B4:H4"/>
  </mergeCells>
  <printOptions horizontalCentered="1"/>
  <pageMargins left="0.5" right="0.5" top="0.72" bottom="0.77" header="0.5" footer="0.5"/>
  <pageSetup orientation="landscape" blackAndWhite="1" horizontalDpi="300" verticalDpi="300" r:id="rId1"/>
  <headerFooter alignWithMargins="0">
    <oddFooter>&amp;REExhibit JAP-19
                  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74B4622-A346-40BD-B2B8-6994CFEE710A}"/>
</file>

<file path=customXml/itemProps2.xml><?xml version="1.0" encoding="utf-8"?>
<ds:datastoreItem xmlns:ds="http://schemas.openxmlformats.org/officeDocument/2006/customXml" ds:itemID="{D22C8196-E5A8-4502-8FC0-C4BD99E42450}"/>
</file>

<file path=customXml/itemProps3.xml><?xml version="1.0" encoding="utf-8"?>
<ds:datastoreItem xmlns:ds="http://schemas.openxmlformats.org/officeDocument/2006/customXml" ds:itemID="{12095709-1C4A-40F0-89AB-E8418BFD8D0B}"/>
</file>

<file path=customXml/itemProps4.xml><?xml version="1.0" encoding="utf-8"?>
<ds:datastoreItem xmlns:ds="http://schemas.openxmlformats.org/officeDocument/2006/customXml" ds:itemID="{CB65E531-4B84-4F1E-83A7-EE4B2CE7D0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Exh. JAP-19 Pg. 1 (BR-11)</vt:lpstr>
      <vt:lpstr>Exh. JAP-19 Pg. 2 (BR-11)</vt:lpstr>
      <vt:lpstr>Exh. JAP-19 Pg. 3 (BR-11)</vt:lpstr>
      <vt:lpstr>Exh. JAP-19 Pg. 4 (BR-11)</vt:lpstr>
      <vt:lpstr>'Exh. JAP-19 Pg. 1 (BR-11)'!Print_Area</vt:lpstr>
      <vt:lpstr>'Exh. JAP-19 Pg. 2 (BR-11)'!Print_Area</vt:lpstr>
      <vt:lpstr>'Exh. JAP-19 Pg. 3 (BR-11)'!Print_Area</vt:lpstr>
      <vt:lpstr>'Exh. JAP-19 Pg. 4 (BR-11)'!Print_Area</vt:lpstr>
      <vt:lpstr>'Exh. JAP-19 Pg. 1 (BR-11)'!Print_Titles</vt:lpstr>
      <vt:lpstr>'Exh. JAP-19 Pg. 2 (BR-11)'!Print_Titles</vt:lpstr>
      <vt:lpstr>'Exh. JAP-19 Pg. 3 (BR-11)'!Print_Titles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cp:lastPrinted>2020-02-28T02:05:55Z</cp:lastPrinted>
  <dcterms:created xsi:type="dcterms:W3CDTF">2020-02-28T01:59:20Z</dcterms:created>
  <dcterms:modified xsi:type="dcterms:W3CDTF">2020-02-28T02:06:49Z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