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52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3110"/>
  </bookViews>
  <sheets>
    <sheet name="JAP-12 Page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D13" i="1"/>
  <c r="F12" i="1"/>
  <c r="L13" i="1"/>
  <c r="K13" i="1"/>
  <c r="J13" i="1"/>
  <c r="G13" i="1"/>
  <c r="E13" i="1"/>
  <c r="A11" i="1"/>
  <c r="A12" i="1" l="1"/>
  <c r="A13" i="1" s="1"/>
  <c r="F11" i="1"/>
  <c r="F13" i="1" s="1"/>
  <c r="C13" i="1" l="1"/>
</calcChain>
</file>

<file path=xl/sharedStrings.xml><?xml version="1.0" encoding="utf-8"?>
<sst xmlns="http://schemas.openxmlformats.org/spreadsheetml/2006/main" count="37" uniqueCount="31">
  <si>
    <t>Puget Sound Energy</t>
  </si>
  <si>
    <t>2019 General Rate Case (GRC)</t>
  </si>
  <si>
    <t>Electric Decoupling Mechanism (Schedule 142)</t>
  </si>
  <si>
    <t>Development of Fixed Power Cost Allowed Revenue by Decoupling Group</t>
  </si>
  <si>
    <t>Line</t>
  </si>
  <si>
    <t xml:space="preserve">Schedule  </t>
  </si>
  <si>
    <t>Schedules</t>
  </si>
  <si>
    <t>Schedule</t>
  </si>
  <si>
    <t>No.</t>
  </si>
  <si>
    <t>Source</t>
  </si>
  <si>
    <t>8 &amp; 24</t>
  </si>
  <si>
    <t>7A, 11, 25, 29, 35 &amp; 43</t>
  </si>
  <si>
    <t>12 &amp; 26</t>
  </si>
  <si>
    <t>10 &amp; 31</t>
  </si>
  <si>
    <t>7A, 11, 25 &amp; 29</t>
  </si>
  <si>
    <t>(a)</t>
  </si>
  <si>
    <t>(b)</t>
  </si>
  <si>
    <t>(c)</t>
  </si>
  <si>
    <t>(d)</t>
  </si>
  <si>
    <t>(e) = Σ (i thru k)</t>
  </si>
  <si>
    <t>(g)</t>
  </si>
  <si>
    <t>(h)</t>
  </si>
  <si>
    <t>(i)</t>
  </si>
  <si>
    <t>(j)</t>
  </si>
  <si>
    <t>(k)</t>
  </si>
  <si>
    <t>Power Cost Revenue:</t>
  </si>
  <si>
    <t>Total Allocated Power Costs</t>
  </si>
  <si>
    <t>Exhibit A-1</t>
  </si>
  <si>
    <t xml:space="preserve">   Allocated Variable Power Costs</t>
  </si>
  <si>
    <t>Annual Allowed Fixed Power Cost Revenue</t>
  </si>
  <si>
    <t>Note: Schedule 40 has been re-classed to the following customer classes: Schedule 8&amp;24, Schedule 7A, 11, 25, 29, 35, 43, Schedule 12&amp;26 , Schedule 10&amp;31 and Special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</si>
</sst>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3" fillId="0" borderId="1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164" fontId="3" fillId="0" borderId="0" xfId="0" applyNumberFormat="1" applyFont="1" applyFill="1" applyBorder="1"/>
    <xf numFmtId="164" fontId="2" fillId="0" borderId="0" xfId="0" applyNumberFormat="1" applyFont="1" applyFill="1"/>
    <xf numFmtId="164" fontId="3" fillId="0" borderId="0" xfId="0" applyNumberFormat="1" applyFont="1" applyFill="1"/>
    <xf numFmtId="164" fontId="3" fillId="0" borderId="2" xfId="0" applyNumberFormat="1" applyFont="1" applyFill="1" applyBorder="1"/>
    <xf numFmtId="3" fontId="2" fillId="0" borderId="0" xfId="0" applyNumberFormat="1" applyFont="1" applyFill="1"/>
    <xf numFmtId="165" fontId="2" fillId="0" borderId="0" xfId="0" applyNumberFormat="1" applyFont="1" applyFill="1"/>
    <xf numFmtId="3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61" Type="http://schemas.openxmlformats.org/officeDocument/2006/relationships/customXml" Target="../customXml/item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E18" sqref="E18"/>
    </sheetView>
  </sheetViews>
  <sheetFormatPr defaultColWidth="8.85546875" defaultRowHeight="11.25" x14ac:dyDescent="0.2"/>
  <cols>
    <col min="1" max="1" width="4.28515625" style="9" bestFit="1" customWidth="1"/>
    <col min="2" max="2" width="28.85546875" style="9" bestFit="1" customWidth="1"/>
    <col min="3" max="3" width="7.85546875" style="9" bestFit="1" customWidth="1"/>
    <col min="4" max="5" width="11.5703125" style="9" customWidth="1"/>
    <col min="6" max="6" width="16.85546875" style="9" customWidth="1"/>
    <col min="7" max="8" width="11.5703125" style="9" customWidth="1"/>
    <col min="9" max="9" width="1.140625" style="9" customWidth="1"/>
    <col min="10" max="10" width="11.85546875" style="9" bestFit="1" customWidth="1"/>
    <col min="11" max="12" width="11.5703125" style="9" customWidth="1"/>
    <col min="13" max="13" width="8" style="9" bestFit="1" customWidth="1"/>
    <col min="14" max="16384" width="8.85546875" style="9"/>
  </cols>
  <sheetData>
    <row r="1" spans="1:13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" customHeight="1" x14ac:dyDescent="0.2">
      <c r="A6" s="3"/>
      <c r="B6" s="2"/>
      <c r="C6" s="2"/>
      <c r="D6" s="2"/>
      <c r="E6" s="2"/>
      <c r="F6" s="2"/>
      <c r="G6" s="2"/>
      <c r="I6" s="2"/>
      <c r="J6" s="2"/>
      <c r="K6" s="2"/>
      <c r="L6" s="2"/>
    </row>
    <row r="7" spans="1:13" ht="15" customHeight="1" x14ac:dyDescent="0.2">
      <c r="A7" s="4" t="s">
        <v>4</v>
      </c>
      <c r="B7" s="2"/>
      <c r="C7" s="2"/>
      <c r="D7" s="2" t="s">
        <v>5</v>
      </c>
      <c r="E7" s="2" t="s">
        <v>6</v>
      </c>
      <c r="F7" s="2" t="s">
        <v>6</v>
      </c>
      <c r="G7" s="2" t="s">
        <v>6</v>
      </c>
      <c r="H7" s="2" t="s">
        <v>6</v>
      </c>
      <c r="I7" s="2"/>
      <c r="J7" s="2" t="s">
        <v>6</v>
      </c>
      <c r="K7" s="2" t="s">
        <v>7</v>
      </c>
      <c r="L7" s="2" t="s">
        <v>7</v>
      </c>
    </row>
    <row r="8" spans="1:13" ht="15" customHeight="1" x14ac:dyDescent="0.2">
      <c r="A8" s="5" t="s">
        <v>8</v>
      </c>
      <c r="B8" s="10"/>
      <c r="C8" s="6" t="s">
        <v>9</v>
      </c>
      <c r="D8" s="7">
        <v>7</v>
      </c>
      <c r="E8" s="7" t="s">
        <v>10</v>
      </c>
      <c r="F8" s="7" t="s">
        <v>11</v>
      </c>
      <c r="G8" s="7" t="s">
        <v>12</v>
      </c>
      <c r="H8" s="7" t="s">
        <v>13</v>
      </c>
      <c r="I8" s="8"/>
      <c r="J8" s="7" t="s">
        <v>14</v>
      </c>
      <c r="K8" s="7">
        <v>35</v>
      </c>
      <c r="L8" s="7">
        <v>43</v>
      </c>
    </row>
    <row r="9" spans="1:13" ht="15" customHeight="1" x14ac:dyDescent="0.2">
      <c r="A9" s="11"/>
      <c r="B9" s="12" t="s">
        <v>15</v>
      </c>
      <c r="C9" s="12" t="s">
        <v>16</v>
      </c>
      <c r="D9" s="12" t="s">
        <v>17</v>
      </c>
      <c r="E9" s="12" t="s">
        <v>18</v>
      </c>
      <c r="F9" s="12" t="s">
        <v>19</v>
      </c>
      <c r="G9" s="12" t="s">
        <v>20</v>
      </c>
      <c r="H9" s="12" t="s">
        <v>21</v>
      </c>
      <c r="I9" s="13"/>
      <c r="J9" s="12" t="s">
        <v>22</v>
      </c>
      <c r="K9" s="12" t="s">
        <v>23</v>
      </c>
      <c r="L9" s="12" t="s">
        <v>24</v>
      </c>
    </row>
    <row r="10" spans="1:13" ht="15" customHeight="1" x14ac:dyDescent="0.2">
      <c r="A10" s="12">
        <v>1</v>
      </c>
      <c r="B10" s="14" t="s">
        <v>25</v>
      </c>
    </row>
    <row r="11" spans="1:13" ht="15" customHeight="1" x14ac:dyDescent="0.2">
      <c r="A11" s="12">
        <f t="shared" ref="A11:A13" si="0">A10+1</f>
        <v>2</v>
      </c>
      <c r="B11" s="11" t="s">
        <v>26</v>
      </c>
      <c r="C11" s="15" t="s">
        <v>27</v>
      </c>
      <c r="D11" s="16">
        <v>669061991.68763781</v>
      </c>
      <c r="E11" s="16">
        <v>168105595.47813523</v>
      </c>
      <c r="F11" s="16">
        <f>SUM(J11:L11)</f>
        <v>192914813.10352978</v>
      </c>
      <c r="G11" s="16">
        <v>117765119.05861747</v>
      </c>
      <c r="H11" s="16">
        <v>82045738.41031158</v>
      </c>
      <c r="I11" s="16"/>
      <c r="J11" s="16">
        <v>186171395.9576152</v>
      </c>
      <c r="K11" s="16">
        <v>236031.05993897212</v>
      </c>
      <c r="L11" s="16">
        <v>6507386.085975619</v>
      </c>
      <c r="M11" s="17"/>
    </row>
    <row r="12" spans="1:13" ht="15" customHeight="1" x14ac:dyDescent="0.2">
      <c r="A12" s="12">
        <f t="shared" si="0"/>
        <v>3</v>
      </c>
      <c r="B12" s="11" t="s">
        <v>28</v>
      </c>
      <c r="C12" s="15" t="s">
        <v>27</v>
      </c>
      <c r="D12" s="16">
        <v>405722055.62762272</v>
      </c>
      <c r="E12" s="16">
        <v>101939952.66097377</v>
      </c>
      <c r="F12" s="18">
        <f>SUM(J12:L12)</f>
        <v>116984368.42295511</v>
      </c>
      <c r="G12" s="16">
        <v>71413272.28165251</v>
      </c>
      <c r="H12" s="16">
        <v>49752886.962466612</v>
      </c>
      <c r="I12" s="16"/>
      <c r="J12" s="16">
        <v>112895131.40099566</v>
      </c>
      <c r="K12" s="16">
        <v>143130.24505973561</v>
      </c>
      <c r="L12" s="16">
        <v>3946106.7768997294</v>
      </c>
      <c r="M12" s="17"/>
    </row>
    <row r="13" spans="1:13" ht="15" customHeight="1" thickBot="1" x14ac:dyDescent="0.25">
      <c r="A13" s="12">
        <f t="shared" si="0"/>
        <v>4</v>
      </c>
      <c r="B13" s="11" t="s">
        <v>29</v>
      </c>
      <c r="C13" s="12" t="str">
        <f>"("&amp;A11&amp;") - ("&amp;A12&amp;")"</f>
        <v>(2) - (3)</v>
      </c>
      <c r="D13" s="19">
        <f>D11-D12</f>
        <v>263339936.06001508</v>
      </c>
      <c r="E13" s="19">
        <f t="shared" ref="E13:L13" si="1">E11-E12</f>
        <v>66165642.817161456</v>
      </c>
      <c r="F13" s="19">
        <f t="shared" si="1"/>
        <v>75930444.68057467</v>
      </c>
      <c r="G13" s="19">
        <f t="shared" si="1"/>
        <v>46351846.776964962</v>
      </c>
      <c r="H13" s="19">
        <f t="shared" si="1"/>
        <v>32292851.447844967</v>
      </c>
      <c r="I13" s="18"/>
      <c r="J13" s="19">
        <f t="shared" si="1"/>
        <v>73276264.55661954</v>
      </c>
      <c r="K13" s="19">
        <f t="shared" si="1"/>
        <v>92900.81487923651</v>
      </c>
      <c r="L13" s="19">
        <f t="shared" si="1"/>
        <v>2561279.3090758896</v>
      </c>
    </row>
    <row r="14" spans="1:13" ht="12" thickTop="1" x14ac:dyDescent="0.2">
      <c r="A14" s="11"/>
      <c r="E14" s="20"/>
      <c r="F14" s="20"/>
      <c r="G14" s="20"/>
      <c r="H14" s="20"/>
      <c r="I14" s="20"/>
      <c r="J14" s="20"/>
      <c r="K14" s="20"/>
      <c r="L14" s="20"/>
    </row>
    <row r="15" spans="1:13" x14ac:dyDescent="0.2">
      <c r="B15" s="11"/>
      <c r="D15" s="21"/>
    </row>
    <row r="16" spans="1:13" x14ac:dyDescent="0.2">
      <c r="A16" s="12"/>
      <c r="B16" s="11" t="s">
        <v>30</v>
      </c>
      <c r="C16" s="15"/>
      <c r="D16" s="22"/>
      <c r="E16" s="22"/>
      <c r="F16" s="22"/>
      <c r="G16" s="22"/>
      <c r="H16" s="22"/>
      <c r="I16" s="22"/>
      <c r="J16" s="22"/>
      <c r="K16" s="22"/>
      <c r="L16" s="22"/>
    </row>
    <row r="17" spans="2:4" x14ac:dyDescent="0.2">
      <c r="B17" s="11"/>
      <c r="D17" s="21"/>
    </row>
  </sheetData>
  <mergeCells count="4"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89" orientation="landscape" blackAndWhite="1" horizontalDpi="300" verticalDpi="300" r:id="rId1"/>
  <headerFooter alignWithMargins="0"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013A9A-3025-4030-9CDB-B7A35F8B9FA4}"/>
</file>

<file path=customXml/itemProps2.xml><?xml version="1.0" encoding="utf-8"?>
<ds:datastoreItem xmlns:ds="http://schemas.openxmlformats.org/officeDocument/2006/customXml" ds:itemID="{1712C8AB-D5D5-4FAB-95C1-300092DF8ADF}"/>
</file>

<file path=customXml/itemProps3.xml><?xml version="1.0" encoding="utf-8"?>
<ds:datastoreItem xmlns:ds="http://schemas.openxmlformats.org/officeDocument/2006/customXml" ds:itemID="{1281218C-CD95-40BE-B752-476A8A0B7597}"/>
</file>

<file path=customXml/itemProps4.xml><?xml version="1.0" encoding="utf-8"?>
<ds:datastoreItem xmlns:ds="http://schemas.openxmlformats.org/officeDocument/2006/customXml" ds:itemID="{43DE1A55-9610-4CBA-BA33-DB35A8BE09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JAP-12 Page 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2020-02-27T19:18:32Z</cp:lastPrinted>
  <dcterms:created xsi:type="dcterms:W3CDTF">2020-02-27T19:17:33Z</dcterms:created>
  <dcterms:modified xsi:type="dcterms:W3CDTF">2020-02-27T19:18:41Z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