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5.bin" ContentType="application/vnd.openxmlformats-officedocument.spreadsheetml.customProperty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C)\"/>
    </mc:Choice>
  </mc:AlternateContent>
  <bookViews>
    <workbookView xWindow="22665" yWindow="435" windowWidth="20370" windowHeight="7965" tabRatio="931"/>
  </bookViews>
  <sheets>
    <sheet name="Exh. JAP-11 Page 1" sheetId="120" r:id="rId1"/>
    <sheet name="Exh. JAP-11 Page 2" sheetId="5" r:id="rId2"/>
    <sheet name="Exh. JAP-11 Page 3" sheetId="189" r:id="rId3"/>
    <sheet name="Exh. JAP-11 Page 3a" sheetId="215" r:id="rId4"/>
    <sheet name="Exh. JAP-11 Page 4" sheetId="5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______Jun09">" BS!$AI$7:$AI$1643"</definedName>
    <definedName name="_____Jun09">" BS!$AI$7:$AI$1643"</definedName>
    <definedName name="____Jun09">" BS!$AI$7:$AI$1643"</definedName>
    <definedName name="___Jun09">" BS!$AI$7:$AI$1643"</definedName>
    <definedName name="__123Graph_A">[1]Quant!$D$71:$O$71</definedName>
    <definedName name="__123Graph_ABUDG6_DSCRPR">[1]Quant!$D$71:$O$71</definedName>
    <definedName name="__123Graph_ABUDG6_ESCRPR1">[1]Quant!$D$100:$O$100</definedName>
    <definedName name="__123Graph_B">[1]Quant!$D$72:$O$72</definedName>
    <definedName name="__123Graph_BBUDG6_DSCRPR">[1]Quant!$D$72:$O$72</definedName>
    <definedName name="__123Graph_BBUDG6_ESCRPR1">[1]Quant!$D$88:$O$88</definedName>
    <definedName name="__123Graph_X">[1]Quant!$D$5:$O$5</definedName>
    <definedName name="__123Graph_XBUDG6_DSCRPR">[1]Quant!$D$5:$O$5</definedName>
    <definedName name="__123Graph_XBUDG6_ESCRPR1">[1]Quant!$D$5:$O$5</definedName>
    <definedName name="__Dec03">[2]BS!$T$7:$T$3582</definedName>
    <definedName name="__Dec04">[3]BS!$AC$7:$AC$3580</definedName>
    <definedName name="__Jul04">[3]BS!$X$7:$X$3582</definedName>
    <definedName name="__Jun04">[3]BS!$W$7:$W$3582</definedName>
    <definedName name="__Jun09">" BS!$AI$7:$AI$1643"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1__123Graph_ABUDG6_D_ESCRPR">[1]Quant!$D$71:$O$71</definedName>
    <definedName name="_3__123Graph_BBUDG6_D_ESCRPR">[1]Quant!$D$72:$O$72</definedName>
    <definedName name="_4__123Graph_BBUDG6_Dtons_inv">[1]Quant!$D$9:$O$9</definedName>
    <definedName name="_5__123Graph_CBUDG6_D_ESCRPR">[1]Quant!$D$100:$O$100</definedName>
    <definedName name="_6__123Graph_DBUDG6_D_ESCRPR">[1]Quant!$D$88:$O$88</definedName>
    <definedName name="_7__123Graph_XBUDG6_D_ESCRPR">[1]Quant!$D$5:$O$5</definedName>
    <definedName name="_8__123Graph_XBUDG6_Dtons_inv">[1]Quant!$D$5:$O$5</definedName>
    <definedName name="_Apr04">[3]BS!$U$7:$U$3582</definedName>
    <definedName name="_Aug04">[3]BS!$Y$7:$Y$3582</definedName>
    <definedName name="_Dec03">[2]BS!$T$7:$T$3582</definedName>
    <definedName name="_Dec04">[3]BS!$AC$7:$AC$3580</definedName>
    <definedName name="_Feb04">[3]BS!$S$7:$S$3582</definedName>
    <definedName name="_Jan04">[3]BS!$R$7:$R$3582</definedName>
    <definedName name="_Jul04">[3]BS!$X$7:$X$3582</definedName>
    <definedName name="_Jun04">[3]BS!$W$7:$W$3582</definedName>
    <definedName name="_Jun09">" BS!$AI$7:$AI$1643"</definedName>
    <definedName name="_Mar04">[3]BS!$T$7:$T$3582</definedName>
    <definedName name="_May04">[3]BS!$V$7:$V$3582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>255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[2]BS!$Q$7:$Q$3582</definedName>
    <definedName name="_Sep04">[3]BS!$Z$7:$Z$3582</definedName>
    <definedName name="a">[5]model!$A$6</definedName>
    <definedName name="AccessDatabase">"I:\COMTREL\FINICLE\TradeSummary.mdb"</definedName>
    <definedName name="Acct2281SO">'[6]Func Study'!$H$2190</definedName>
    <definedName name="Acct2283SO">'[6]Func Study'!$H$2198</definedName>
    <definedName name="Acct228SO">'[6]Func Study'!$H$2194</definedName>
    <definedName name="Acct350">'[6]Func Study'!$H$1628</definedName>
    <definedName name="Acct352">'[6]Func Study'!$H$1635</definedName>
    <definedName name="Acct353">'[6]Func Study'!$H$1641</definedName>
    <definedName name="Acct354">'[6]Func Study'!$H$1647</definedName>
    <definedName name="Acct355">'[6]Func Study'!$H$1654</definedName>
    <definedName name="Acct356">'[6]Func Study'!$H$1660</definedName>
    <definedName name="Acct357">'[6]Func Study'!$H$1666</definedName>
    <definedName name="Acct358">'[6]Func Study'!$H$1672</definedName>
    <definedName name="Acct359">'[6]Func Study'!$H$1678</definedName>
    <definedName name="Acct360">'[6]Func Study'!$H$1698</definedName>
    <definedName name="Acct361">'[6]Func Study'!$H$1704</definedName>
    <definedName name="Acct362">'[6]Func Study'!$H$1710</definedName>
    <definedName name="Acct364">'[6]Func Study'!$H$1717</definedName>
    <definedName name="Acct365">'[6]Func Study'!$H$1724</definedName>
    <definedName name="Acct366">'[6]Func Study'!$H$1731</definedName>
    <definedName name="Acct367">'[6]Func Study'!$H$1738</definedName>
    <definedName name="Acct368">'[6]Func Study'!$H$1744</definedName>
    <definedName name="Acct369">'[6]Func Study'!$H$1751</definedName>
    <definedName name="Acct370">'[6]Func Study'!$H$1762</definedName>
    <definedName name="Acct371">'[6]Func Study'!$H$1769</definedName>
    <definedName name="Acct372">'[6]Func Study'!$H$1776</definedName>
    <definedName name="Acct372A">'[6]Func Study'!$H$1775</definedName>
    <definedName name="Acct372DP">'[6]Func Study'!$H$1773</definedName>
    <definedName name="Acct372DS">'[6]Func Study'!$H$1774</definedName>
    <definedName name="Acct373">'[6]Func Study'!$H$1782</definedName>
    <definedName name="Acct448S">'[6]Func Study'!$H$274</definedName>
    <definedName name="Acct450S">'[6]Func Study'!$H$302</definedName>
    <definedName name="Acct451S">'[6]Func Study'!$H$307</definedName>
    <definedName name="Acct454S">'[6]Func Study'!$H$318</definedName>
    <definedName name="Acct456S">'[6]Func Study'!$H$325</definedName>
    <definedName name="ACCT557CAGE">'[6]Func Study'!$H$683</definedName>
    <definedName name="Acct557CT">'[6]Func Study'!$H$681</definedName>
    <definedName name="Acct580">'[6]Func Study'!$H$791</definedName>
    <definedName name="Acct581">'[6]Func Study'!$H$796</definedName>
    <definedName name="Acct582">'[6]Func Study'!$H$801</definedName>
    <definedName name="Acct583">'[6]Func Study'!$H$806</definedName>
    <definedName name="Acct584">'[6]Func Study'!$H$811</definedName>
    <definedName name="Acct585">'[6]Func Study'!$H$816</definedName>
    <definedName name="Acct586">'[6]Func Study'!$H$821</definedName>
    <definedName name="Acct587">'[6]Func Study'!$H$826</definedName>
    <definedName name="Acct588">'[6]Func Study'!$H$831</definedName>
    <definedName name="Acct589">'[6]Func Study'!$H$836</definedName>
    <definedName name="Acct590">'[6]Func Study'!$H$841</definedName>
    <definedName name="Acct591">'[6]Func Study'!$H$846</definedName>
    <definedName name="Acct592">'[6]Func Study'!$H$851</definedName>
    <definedName name="Acct593">'[6]Func Study'!$H$856</definedName>
    <definedName name="Acct594">'[6]Func Study'!$H$861</definedName>
    <definedName name="Acct595">'[6]Func Study'!$H$866</definedName>
    <definedName name="Acct596">'[6]Func Study'!$H$876</definedName>
    <definedName name="Acct597">'[6]Func Study'!$H$881</definedName>
    <definedName name="Acct598">'[6]Func Study'!$H$886</definedName>
    <definedName name="AcctAGA">'[6]Func Study'!$H$296</definedName>
    <definedName name="AcctTable">[7]Variables!$AK$42:$AK$396</definedName>
    <definedName name="AcctTS0">'[6]Func Study'!$H$1686</definedName>
    <definedName name="Acq1Plant">'[8]Acquisition Inputs'!$C$8</definedName>
    <definedName name="Acq2Plant">'[8]Acquisition Inputs'!$C$70</definedName>
    <definedName name="ActualROR">'[9]G+T+D+R+M'!$H$61</definedName>
    <definedName name="ADJPTDCE.T">[4]INTERNAL!$A$31:$IV$33</definedName>
    <definedName name="Adjs2avg">[10]Inputs!$L$255:'[10]Inputs'!$T$505</definedName>
    <definedName name="After_Tax_Cash_Discount">'[11]Assumptions (Input)'!$D$37</definedName>
    <definedName name="afudc_flag">'[11]Assumptions (Input)'!$B$13</definedName>
    <definedName name="ANCIL">[4]EXTERNAL!$A$163:$IV$165</definedName>
    <definedName name="Apr04AMA">[3]BS!$AG$7:$AG$3582</definedName>
    <definedName name="AS2DocOpenMode">"AS2DocumentEdit"</definedName>
    <definedName name="Assessment_Rate">'[11]Assumptions (Input)'!$B$7</definedName>
    <definedName name="Aug04AMA">[3]BS!$AK$7:$AK$3582</definedName>
    <definedName name="Aurora_Prices">"Monthly Price Summary'!$C$4:$H$63"</definedName>
    <definedName name="AvgFactors">[7]Factors!$B$3:$P$99</definedName>
    <definedName name="Beg_Unb_KWHs">[12]LeadSht!$L$10</definedName>
    <definedName name="BOOK_LIFE">'[13]Lvl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[14]Readings!$B$2</definedName>
    <definedName name="Capital_Inflation">'[11]Assumptions (Input)'!$B$11</definedName>
    <definedName name="CASE">[15]INPUTS!$C$11</definedName>
    <definedName name="Case_Name">'[16]KJB-6,13 Cmn Adj'!$B$8</definedName>
    <definedName name="CaseDescription">'[8]Dispatch Cases'!$C$11</definedName>
    <definedName name="CBWorkbookPriority">-2060790043</definedName>
    <definedName name="CCGT_HeatRate">[8]Assumptions!$H$23</definedName>
    <definedName name="CCGTPrice">[8]Assumptions!$H$22</definedName>
    <definedName name="CL_RT2">'[17]Transp Data'!$A$6:$C$81</definedName>
    <definedName name="Classification">'[6]Func Study'!$AB$251</definedName>
    <definedName name="Close_Date">'[11]Capital Projects(Input)'!$D$7:$D$53</definedName>
    <definedName name="Construction_OH">'[18]Virtual 49 Back-Up'!$E$54</definedName>
    <definedName name="ConversionFactor">[8]Assumptions!$I$65</definedName>
    <definedName name="COSFacVal">[6]Inputs!$R$5</definedName>
    <definedName name="CurrQtr">'[19]Inc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'[20]Mix Variance'!$B$1:$N$31</definedName>
    <definedName name="Data.Avg">'[19]Avg Amts'!$A$5:$BP$34</definedName>
    <definedName name="Data.Qtrs.Avg">'[19]Avg Amts'!$A$5:$IV$5</definedName>
    <definedName name="data1">'[21]Mix Variance'!$O$5:$T$25</definedName>
    <definedName name="DebtPerc">[8]Assumptions!$I$58</definedName>
    <definedName name="Dec03AMA">[2]BS!$AJ$7:$AJ$3582</definedName>
    <definedName name="Dec04AMA">[3]BS!$AO$7:$AO$3582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">[9]Inputs!$D$8</definedName>
    <definedName name="Demand2">[22]Inputs!$D$11</definedName>
    <definedName name="DES1.T">[4]INTERNAL!$A$40:$IV$42</definedName>
    <definedName name="DES2.T">[4]INTERNAL!$A$43:$IV$45</definedName>
    <definedName name="DF_HeatRate">[8]Assumptions!$L$23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'[6]Func Study'!$AB$250</definedName>
    <definedName name="DisFac">'[6]Func Dist Factor Table'!$A$11:$G$25</definedName>
    <definedName name="DocketNumber">'[23]JHS-4'!$AP$2</definedName>
    <definedName name="DP.T">[4]INTERNAL!$A$46:$IV$48</definedName>
    <definedName name="EBFIT.T">[4]INTERNAL!$A$88:$IV$90</definedName>
    <definedName name="EffTax">[15]INPUTS!$F$36</definedName>
    <definedName name="Electric_Prices">'[24]Monthly Price Summary'!$B$4:$E$27</definedName>
    <definedName name="ElecWC_LineItems">[25]BS!$AO$7:$AO$3420</definedName>
    <definedName name="ElRBLine">[3]BS!$AQ$7:$AQ$3303</definedName>
    <definedName name="EndDate">[8]Assumptions!$C$11</definedName>
    <definedName name="energy">[14]Readings!$B$3</definedName>
    <definedName name="ENERGY_1">[4]EXTERNAL!$A$4:$IV$6</definedName>
    <definedName name="ENERGY_2">[4]EXTERNAL!$A$145:$IV$147</definedName>
    <definedName name="Engy">[9]Inputs!$D$9</definedName>
    <definedName name="Engy2">[22]Inputs!$D$12</definedName>
    <definedName name="EPIS.T">[4]INTERNAL!$A$49:$IV$51</definedName>
    <definedName name="Escalator">1.025</definedName>
    <definedName name="Factorck">'[6]COS Factor Table'!$O$15:$O$113</definedName>
    <definedName name="FactorType">[7]Variables!$AK$2:$AL$12</definedName>
    <definedName name="FactSum">'[6]COS Factor Table'!$A$14:$O$113</definedName>
    <definedName name="FCR">'[18]Virtual 49 Back-Up'!$B$20</definedName>
    <definedName name="Feb04AMA">[3]BS!$AE$7:$AE$3582</definedName>
    <definedName name="Fed_Cap_Tax">[26]Inputs!$E$112</definedName>
    <definedName name="FedTaxRate">[8]Assumptions!$C$33</definedName>
    <definedName name="FIT">'[27]ROR &amp; CONV FACTOR'!$J$20</definedName>
    <definedName name="FIT_Tax_Rate">'[11]Assumptions (Input)'!$B$5</definedName>
    <definedName name="FranchiseTax">[10]Variables!$D$26</definedName>
    <definedName name="FTAX">[15]INPUTS!$F$35</definedName>
    <definedName name="Func">'[6]Func Factor Table'!$A$10:$H$77</definedName>
    <definedName name="Function">'[6]Func Study'!$AB$250</definedName>
    <definedName name="GasRBLine">[3]BS!$AS$7:$AS$3631</definedName>
    <definedName name="GasWC_LineItem">[3]BS!$AR$7:$AR$3631</definedName>
    <definedName name="GP.T">[4]INTERNAL!$A$52:$IV$54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'[11]Assumptions (Input)'!$B$9</definedName>
    <definedName name="INTRESEXCH">[28]Sheet1!$AG$1</definedName>
    <definedName name="Jan04AMA">[3]BS!$AD$7:$AD$3582</definedName>
    <definedName name="jjj">[29]Inputs!$N$18</definedName>
    <definedName name="Jul04AMA">[3]BS!$AJ$7:$AJ$3582</definedName>
    <definedName name="Jun04AMA">[3]BS!$AI$7:$AI$3582</definedName>
    <definedName name="Jurisdiction">[7]Variables!$AK$15</definedName>
    <definedName name="JurisNumber">[7]Variables!$AL$15</definedName>
    <definedName name="k_Docket_Number">'[16]KJB-12 Sum'!$AS$2</definedName>
    <definedName name="k_FITrate">'[16]KJB-3,11 Def'!$L$20</definedName>
    <definedName name="keep_Docket_Number">'[30]KJB-3 Sum'!$AQ$2</definedName>
    <definedName name="keep_FIT">'[30]KJB-7 Def'!$L$20</definedName>
    <definedName name="keep_KJB_3_Rate_Increase">'[30]KJB-7 Def'!$C$3</definedName>
    <definedName name="keep_KJB_4_Electric_Summary">'[30]KJB-3 Sum'!$AQ$3</definedName>
    <definedName name="keep_KJB_8_Common_Adjs">'[30]KJB-5 Cmn Adj'!$L$3</definedName>
    <definedName name="keep_KJB_9_Electric_Only">'[30]KJB-5 El Adj'!$E$3</definedName>
    <definedName name="keep_TESTYEAR">'[30]KJB-5 Cmn Adj'!$B$7</definedName>
    <definedName name="LATEPAY">[28]Sheet1!$E$3:$E$25</definedName>
    <definedName name="Levy_Rate">'[11]Assumptions (Input)'!$B$6</definedName>
    <definedName name="limcount">1</definedName>
    <definedName name="LINE.T">[4]INTERNAL!$A$55:$IV$57</definedName>
    <definedName name="LinkCos">'[6]JAM Download'!$K$4</definedName>
    <definedName name="LoadArray">'[31]Load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[32]M9100F4!$A$1:$V$99</definedName>
    <definedName name="MACRS">'[11]MACRS RATES'!$A$3:$AT$10</definedName>
    <definedName name="Mar04AMA">[3]BS!$AF$7:$AF$3582</definedName>
    <definedName name="May04AMA">[3]BS!$AH$7:$AH$3582</definedName>
    <definedName name="MERGER_COST">[33]Sheet1!$AF$3:$AJ$28</definedName>
    <definedName name="Method">[9]Inputs!$C$6</definedName>
    <definedName name="monthlist">[34]Table!$R$2:$S$13</definedName>
    <definedName name="monthtotals">'[34]WA SBC'!$D$40:$O$40</definedName>
    <definedName name="MTD_Format">[35]Mthly!$B$11:$D$11,[35]Mthly!$B$32:$D$32</definedName>
    <definedName name="MTR_YR3">[36]Variables!$E$14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[6]Inputs!$G$8</definedName>
    <definedName name="NetToGross">[10]Variables!$D$23</definedName>
    <definedName name="Nov03AMA">[2]BS!$AI$7:$AI$3582</definedName>
    <definedName name="Nov04AMA">[3]BS!$AN$7:$AN$3582</definedName>
    <definedName name="NPC">[37]Inputs!$N$18</definedName>
    <definedName name="NRG">[4]CLASSIFIERS!$A$5:$IV$5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'[11]MiscItems(Input)'!$B$5:$AO$8,'[11]MiscItems(Input)'!$B$13:$AO$13,'[11]MiscItems(Input)'!$B$15:$B$17,'[11]MiscItems(Input)'!$B$17:$AO$17,'[11]MiscItems(Input)'!$B$15:$AO$15</definedName>
    <definedName name="O_M_Rate">'[18]Virtual 49 Back-Up'!$B$21</definedName>
    <definedName name="OBCLEASE">[28]Sheet1!$AF$4:$AI$23</definedName>
    <definedName name="Oct03AMA">[2]BS!$AH$7:$AH$3582</definedName>
    <definedName name="Oct04AMA">[3]BS!$AM$7:$AM$3582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'[38]Dist Misc'!$F$120</definedName>
    <definedName name="OthRCF">[39]INPUTS!$F$41</definedName>
    <definedName name="OthUnc">[4]INPUTS!$F$36</definedName>
    <definedName name="outlookdata">'[40]pivoted data'!$D$3:$Q$90</definedName>
    <definedName name="PeakMethod">[9]Inputs!$T$5</definedName>
    <definedName name="Percent_debt">[26]Inputs!$E$129</definedName>
    <definedName name="Plant_Input">'[11]Plant(Input)'!$B$7:$AP$9,'[11]Plant(Input)'!$B$11,'[11]Plant(Input)'!$B$15:$AP$15,'[11]Plant(Input)'!$B$18,'[11]Plant(Input)'!$B$20:$AP$20</definedName>
    <definedName name="POWER.T">[4]INTERNAL!$A$58:$IV$60</definedName>
    <definedName name="PP.T">[4]INTERNAL!$A$61:$IV$63</definedName>
    <definedName name="PreTaxDebtCost">[8]Assumptions!$I$56</definedName>
    <definedName name="PreTaxWACC">[8]Assumptions!$I$62</definedName>
    <definedName name="Prices_Aurora">'[24]Monthly Price Summary'!$C$4:$H$63</definedName>
    <definedName name="Prior_Month">[12]Sch_120!$I$21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v_Cap_Tax">[26]Inputs!$E$111</definedName>
    <definedName name="PTDGP.T">[4]INTERNAL!$A$64:$IV$66</definedName>
    <definedName name="PTDP.T">[4]INTERNAL!$A$67:$IV$69</definedName>
    <definedName name="QTD_Format">[41]QTD!$B$11:$D$11,[41]QTD!$B$35:$D$35</definedName>
    <definedName name="RATE2">'[17]Transp Data'!$A$8:$I$112</definedName>
    <definedName name="Rates">[42]Codes!$A$1:$C$500</definedName>
    <definedName name="RB.T">[4]INTERNAL!$A$70:$IV$72</definedName>
    <definedName name="Requlated_scenario">'[11]Assumptions (Input)'!$B$12</definedName>
    <definedName name="ResExchCrRate">[43]Sch_194!$M$31</definedName>
    <definedName name="RESID">[4]EXTERNAL!$A$88:$IV$90</definedName>
    <definedName name="resource_lookup">'[44]#REF'!$B$3:$C$112</definedName>
    <definedName name="ResourceSupplier">[10]Variables!$D$28</definedName>
    <definedName name="ResRCF">[15]INPUTS!$F$44</definedName>
    <definedName name="ResUnc">[15]INPUTS!$F$39</definedName>
    <definedName name="RevClass">[42]Codes!$F$2:$G$10</definedName>
    <definedName name="revenue_flag">'[11]Assumptions (Input)'!$C$12</definedName>
    <definedName name="Revenue_Taxes">'[11]Assumptions (Input)'!$B$8</definedName>
    <definedName name="REVFAC1.T">[4]INTERNAL!$A$73:$IV$75</definedName>
    <definedName name="ROD">[15]INPUTS!$F$30</definedName>
    <definedName name="ROR">[45]INPUTS!$F$29</definedName>
    <definedName name="SAPBEXhrIndnt">"Wide"</definedName>
    <definedName name="SAPsysID">"708C5W7SBKP804JT78WJ0JNKI"</definedName>
    <definedName name="SAPwbID">"ARS"</definedName>
    <definedName name="SBRCF">[39]INPUTS!$F$40</definedName>
    <definedName name="SbUnc">[4]INPUTS!$F$35</definedName>
    <definedName name="Schedule">[37]Inputs!$N$14</definedName>
    <definedName name="Sep03AMA">[2]BS!$AG$7:$AG$3582</definedName>
    <definedName name="Sep04AMA">[3]BS!$AL$7:$AL$3582</definedName>
    <definedName name="solver_eval">0</definedName>
    <definedName name="solver_ntri">1000</definedName>
    <definedName name="solver_rsmp">1</definedName>
    <definedName name="solver_seed">0</definedName>
    <definedName name="StartDate">[8]Assumptions!$C$9</definedName>
    <definedName name="STAX">[15]INPUTS!$F$34</definedName>
    <definedName name="SW.T">[4]INTERNAL!$A$76:$IV$78</definedName>
    <definedName name="SWPTD.T">[4]INTERNAL!$A$79:$IV$81</definedName>
    <definedName name="TableName">"Dummy"</definedName>
    <definedName name="TargetROR">[9]Inputs!$G$29</definedName>
    <definedName name="TDP.T">[4]INTERNAL!$A$82:$IV$84</definedName>
    <definedName name="TEMPADJ">[28]Sheet1!$A$4:$E$40</definedName>
    <definedName name="TestPeriod">[6]Inputs!$C$5</definedName>
    <definedName name="TESTYEAR">'[23]JHS-6'!$A$7</definedName>
    <definedName name="TFR">[4]CLASSIFIERS!$A$11:$IV$11</definedName>
    <definedName name="ThermalBookLife">[8]Assumptions!$C$25</definedName>
    <definedName name="Title">[8]Assumptions!$A$1</definedName>
    <definedName name="Total_Payment">Scheduled_Payment+Extra_Payment</definedName>
    <definedName name="TotalRateBase">'[6]G+T+D+R+M'!$H$58</definedName>
    <definedName name="TP.T">[4]INTERNAL!$A$91:$IV$93</definedName>
    <definedName name="transdb">'[46]Transp Unbilled'!$A$8:$E$174</definedName>
    <definedName name="TRANSM_2">[47]Transm2!$A$1:$M$461:'[47]10 Yr FC'!$M$47</definedName>
    <definedName name="UAcct103">'[6]Func Study'!$AB$1613</definedName>
    <definedName name="UAcct105Dnpg">'[6]Func Study'!$AB$2010</definedName>
    <definedName name="UAcct105S">'[6]Func Study'!$AB$2005</definedName>
    <definedName name="UAcct105Seu">'[6]Func Study'!$AB$2009</definedName>
    <definedName name="UAcct105Snppo">'[6]Func Study'!$AB$2008</definedName>
    <definedName name="UAcct105Snpps">'[6]Func Study'!$AB$2006</definedName>
    <definedName name="UAcct105Snpt">'[6]Func Study'!$AB$2007</definedName>
    <definedName name="UAcct1081390">'[6]Func Study'!$AB$2451</definedName>
    <definedName name="UAcct1081390Rcl">'[6]Func Study'!$AB$2450</definedName>
    <definedName name="UAcct1081399">'[6]Func Study'!$AB$2459</definedName>
    <definedName name="UAcct1081399Rcl">'[6]Func Study'!$AB$2458</definedName>
    <definedName name="UAcct108360">'[6]Func Study'!$AB$2355</definedName>
    <definedName name="UAcct108361">'[6]Func Study'!$AB$2359</definedName>
    <definedName name="UAcct108362">'[6]Func Study'!$AB$2363</definedName>
    <definedName name="UAcct108364">'[6]Func Study'!$AB$2367</definedName>
    <definedName name="UAcct108365">'[6]Func Study'!$AB$2371</definedName>
    <definedName name="UAcct108366">'[6]Func Study'!$AB$2375</definedName>
    <definedName name="UAcct108367">'[6]Func Study'!$AB$2379</definedName>
    <definedName name="UAcct108368">'[6]Func Study'!$AB$2383</definedName>
    <definedName name="UAcct108369">'[6]Func Study'!$AB$2387</definedName>
    <definedName name="UAcct108370">'[6]Func Study'!$AB$2391</definedName>
    <definedName name="UAcct108371">'[6]Func Study'!$AB$2395</definedName>
    <definedName name="UAcct108372">'[6]Func Study'!$AB$2399</definedName>
    <definedName name="UAcct108373">'[6]Func Study'!$AB$2403</definedName>
    <definedName name="UAcct108D">'[6]Func Study'!$AB$2415</definedName>
    <definedName name="UAcct108D00">'[6]Func Study'!$AB$2407</definedName>
    <definedName name="UAcct108Ds">'[6]Func Study'!$AB$2411</definedName>
    <definedName name="UAcct108Ep">'[6]Func Study'!$AB$2327</definedName>
    <definedName name="UAcct108Gpcn">'[6]Func Study'!$AB$2429</definedName>
    <definedName name="UAcct108Gps">'[6]Func Study'!$AB$2425</definedName>
    <definedName name="UAcct108Gpse">'[6]Func Study'!$AB$2431</definedName>
    <definedName name="UAcct108Gpsg">'[6]Func Study'!$AB$2428</definedName>
    <definedName name="UAcct108Gpsgp">'[6]Func Study'!$AB$2426</definedName>
    <definedName name="UAcct108Gpsgu">'[6]Func Study'!$AB$2427</definedName>
    <definedName name="UAcct108Gpso">'[6]Func Study'!$AB$2430</definedName>
    <definedName name="UACCT108GPSSGCH">'[6]Func Study'!$AB$2434</definedName>
    <definedName name="UACCT108GPSSGCT">'[6]Func Study'!$AB$2433</definedName>
    <definedName name="UAcct108Hp">'[6]Func Study'!$AB$2313</definedName>
    <definedName name="UAcct108Mp">'[6]Func Study'!$AB$2444</definedName>
    <definedName name="UAcct108Np">'[6]Func Study'!$AB$2305</definedName>
    <definedName name="UAcct108Op">'[6]Func Study'!$AB$2322</definedName>
    <definedName name="UACCT108OPSSCCT">'[6]Func Study'!$AB$2321</definedName>
    <definedName name="UAcct108Sp">'[6]Func Study'!$AB$2299</definedName>
    <definedName name="UACCT108SPSSGCH">'[6]Func Study'!$AB$2298</definedName>
    <definedName name="UAcct108Tp">'[6]Func Study'!$AB$2346</definedName>
    <definedName name="UAcct111Clg">'[6]Func Study'!$AB$2487</definedName>
    <definedName name="UAcct111Clgsou">'[6]Func Study'!$AB$2485</definedName>
    <definedName name="UAcct111Clh">'[6]Func Study'!$AB$2493</definedName>
    <definedName name="UAcct111Cls">'[6]Func Study'!$AB$2478</definedName>
    <definedName name="UAcct111Ipcn">'[6]Func Study'!$AB$2502</definedName>
    <definedName name="UAcct111Ips">'[6]Func Study'!$AB$2497</definedName>
    <definedName name="UAcct111Ipse">'[6]Func Study'!$AB$2500</definedName>
    <definedName name="UAcct111Ipsg">'[6]Func Study'!$AB$2501</definedName>
    <definedName name="UAcct111Ipsgp">'[6]Func Study'!$AB$2498</definedName>
    <definedName name="UAcct111Ipsgu">'[6]Func Study'!$AB$2499</definedName>
    <definedName name="UAcct111Ipso">'[6]Func Study'!$AB$2506</definedName>
    <definedName name="UACCT111IPSSGCH">'[6]Func Study'!$AB$2505</definedName>
    <definedName name="UACCT111IPSSGCT">'[6]Func Study'!$AB$2504</definedName>
    <definedName name="UAcct114">'[6]Func Study'!$AB$2017</definedName>
    <definedName name="UAcct120">'[6]Func Study'!$AB$2021</definedName>
    <definedName name="UAcct124">'[6]Func Study'!$AB$2026</definedName>
    <definedName name="UAcct141">'[6]Func Study'!$AB$2173</definedName>
    <definedName name="UAcct151">'[6]Func Study'!$AB$2049</definedName>
    <definedName name="Uacct151SSECT">'[6]Func Study'!$AB$2047</definedName>
    <definedName name="UAcct154">'[6]Func Study'!$AB$2083</definedName>
    <definedName name="Uacct154SSGCT">'[6]Func Study'!$AB$2080</definedName>
    <definedName name="UAcct163">'[6]Func Study'!$AB$2093</definedName>
    <definedName name="UAcct165">'[6]Func Study'!$AB$2108</definedName>
    <definedName name="UAcct165Gps">'[6]Func Study'!$AB$2104</definedName>
    <definedName name="UAcct182">'[6]Func Study'!$AB$2033</definedName>
    <definedName name="UAcct18222">'[6]Func Study'!$AB$2163</definedName>
    <definedName name="UAcct182M">'[6]Func Study'!$AB$2118</definedName>
    <definedName name="UAcct182MSSGCH">'[6]Func Study'!$AB$2113</definedName>
    <definedName name="UAcct186">'[6]Func Study'!$AB$2041</definedName>
    <definedName name="UAcct1869">'[6]Func Study'!$AB$2168</definedName>
    <definedName name="UAcct186M">'[6]Func Study'!$AB$2129</definedName>
    <definedName name="UAcct190">'[6]Func Study'!$AB$2243</definedName>
    <definedName name="UAcct190Baddebt">'[6]Func Study'!$AB$2237</definedName>
    <definedName name="UAcct190Dop">'[6]Func Study'!$AB$2235</definedName>
    <definedName name="UAcct2281">'[6]Func Study'!$AB$2191</definedName>
    <definedName name="UAcct2282">'[6]Func Study'!$AB$2195</definedName>
    <definedName name="UAcct2283">'[6]Func Study'!$AB$2200</definedName>
    <definedName name="UACCT22841SG">'[6]Func Study'!$AB$2205</definedName>
    <definedName name="UAcct22842">'[6]Func Study'!$AB$2211</definedName>
    <definedName name="UAcct235">'[6]Func Study'!$AB$2187</definedName>
    <definedName name="UACCT235CN">'[6]Func Study'!$AB$2186</definedName>
    <definedName name="UAcct252">'[6]Func Study'!$AB$2219</definedName>
    <definedName name="UAcct25316">'[6]Func Study'!$AB$2057</definedName>
    <definedName name="UAcct25317">'[6]Func Study'!$AB$2061</definedName>
    <definedName name="UAcct25318">'[6]Func Study'!$AB$2098</definedName>
    <definedName name="UAcct25319">'[6]Func Study'!$AB$2065</definedName>
    <definedName name="uacct25398">'[6]Func Study'!$AB$2222</definedName>
    <definedName name="UAcct25399">'[6]Func Study'!$AB$2230</definedName>
    <definedName name="UACCT254SO">'[6]Func Study'!$AB$2202</definedName>
    <definedName name="UAcct255">'[6]Func Study'!$AB$2284</definedName>
    <definedName name="UAcct281">'[6]Func Study'!$AB$2249</definedName>
    <definedName name="UAcct282">'[6]Func Study'!$AB$2259</definedName>
    <definedName name="UAcct282Cn">'[6]Func Study'!$AB$2256</definedName>
    <definedName name="UAcct282So">'[6]Func Study'!$AB$2255</definedName>
    <definedName name="UAcct283">'[6]Func Study'!$AB$2271</definedName>
    <definedName name="UAcct283So">'[6]Func Study'!$AB$2265</definedName>
    <definedName name="UAcct301S">'[6]Func Study'!$AB$1964</definedName>
    <definedName name="UAcct301Sg">'[6]Func Study'!$AB$1966</definedName>
    <definedName name="UAcct301So">'[6]Func Study'!$AB$1965</definedName>
    <definedName name="UAcct302S">'[6]Func Study'!$AB$1969</definedName>
    <definedName name="UAcct302Sg">'[6]Func Study'!$AB$1970</definedName>
    <definedName name="UAcct302Sgp">'[6]Func Study'!$AB$1971</definedName>
    <definedName name="UAcct302Sgu">'[6]Func Study'!$AB$1972</definedName>
    <definedName name="UAcct303Cn">'[6]Func Study'!$AB$1980</definedName>
    <definedName name="UAcct303S">'[6]Func Study'!$AB$1976</definedName>
    <definedName name="UAcct303Se">'[6]Func Study'!$AB$1979</definedName>
    <definedName name="UAcct303Sg">'[6]Func Study'!$AB$1977</definedName>
    <definedName name="UAcct303Sgu">'[6]Func Study'!$AB$1981</definedName>
    <definedName name="UAcct303So">'[6]Func Study'!$AB$1978</definedName>
    <definedName name="UACCT303SSGCH">'[6]Func Study'!$AB$1983</definedName>
    <definedName name="UAcct310">'[6]Func Study'!$AB$1414</definedName>
    <definedName name="UAcct310JBG">'[6]Func Study'!$AB$1413</definedName>
    <definedName name="UAcct311">'[6]Func Study'!$AB$1421</definedName>
    <definedName name="UAcct311JBG">'[6]Func Study'!$AB$1420</definedName>
    <definedName name="UAcct312">'[6]Func Study'!$AB$1428</definedName>
    <definedName name="UAcct312JBG">'[6]Func Study'!$AB$1427</definedName>
    <definedName name="UAcct314">'[6]Func Study'!$AB$1435</definedName>
    <definedName name="UAcct314JBG">'[6]Func Study'!$AB$1434</definedName>
    <definedName name="UAcct315">'[6]Func Study'!$AB$1442</definedName>
    <definedName name="UAcct315JBG">'[6]Func Study'!$AB$1441</definedName>
    <definedName name="UAcct316">'[6]Func Study'!$AB$1450</definedName>
    <definedName name="UAcct316JBG">'[6]Func Study'!$AB$1449</definedName>
    <definedName name="UAcct320">'[6]Func Study'!$AB$1466</definedName>
    <definedName name="UAcct321">'[6]Func Study'!$AB$1471</definedName>
    <definedName name="UAcct322">'[6]Func Study'!$AB$1476</definedName>
    <definedName name="UAcct323">'[6]Func Study'!$AB$1481</definedName>
    <definedName name="UAcct324">'[6]Func Study'!$AB$1486</definedName>
    <definedName name="UAcct325">'[6]Func Study'!$AB$1491</definedName>
    <definedName name="UAcct33">'[6]Func Study'!$AB$295</definedName>
    <definedName name="UAcct330">'[6]Func Study'!$AB$1508</definedName>
    <definedName name="UAcct331">'[6]Func Study'!$AB$1513</definedName>
    <definedName name="UAcct332">'[6]Func Study'!$AB$1518</definedName>
    <definedName name="UAcct333">'[6]Func Study'!$AB$1523</definedName>
    <definedName name="UAcct334">'[6]Func Study'!$AB$1528</definedName>
    <definedName name="UAcct335">'[6]Func Study'!$AB$1533</definedName>
    <definedName name="UAcct336">'[6]Func Study'!$AB$1539</definedName>
    <definedName name="UAcct340Dgu">'[6]Func Study'!$AB$1564</definedName>
    <definedName name="UAcct340Sgu">'[6]Func Study'!$AB$1565</definedName>
    <definedName name="UAcct341Dgu">'[6]Func Study'!$AB$1569</definedName>
    <definedName name="UAcct341Sgu">'[6]Func Study'!$AB$1570</definedName>
    <definedName name="UAcct342Dgu">'[6]Func Study'!$AB$1574</definedName>
    <definedName name="UAcct342Sgu">'[6]Func Study'!$AB$1575</definedName>
    <definedName name="UAcct343">'[6]Func Study'!$AB$1584</definedName>
    <definedName name="UAcct344S">'[6]Func Study'!$AB$1587</definedName>
    <definedName name="UAcct344Sgp">'[6]Func Study'!$AB$1588</definedName>
    <definedName name="UAcct345Dgu">'[6]Func Study'!$AB$1594</definedName>
    <definedName name="UAcct345Sgu">'[6]Func Study'!$AB$1595</definedName>
    <definedName name="UAcct346">'[6]Func Study'!$AB$1601</definedName>
    <definedName name="UAcct350">'[6]Func Study'!$AB$1628</definedName>
    <definedName name="UAcct352">'[6]Func Study'!$AB$1635</definedName>
    <definedName name="UAcct353">'[6]Func Study'!$AB$1641</definedName>
    <definedName name="UAcct354">'[6]Func Study'!$AB$1647</definedName>
    <definedName name="UAcct355">'[6]Func Study'!$AB$1654</definedName>
    <definedName name="UAcct356">'[6]Func Study'!$AB$1660</definedName>
    <definedName name="UAcct357">'[6]Func Study'!$AB$1666</definedName>
    <definedName name="UAcct358">'[6]Func Study'!$AB$1672</definedName>
    <definedName name="UAcct359">'[6]Func Study'!$AB$1678</definedName>
    <definedName name="UAcct360">'[6]Func Study'!$AB$1698</definedName>
    <definedName name="UAcct361">'[6]Func Study'!$AB$1704</definedName>
    <definedName name="UAcct362">'[6]Func Study'!$AB$1710</definedName>
    <definedName name="UAcct368">'[6]Func Study'!$AB$1744</definedName>
    <definedName name="UAcct369">'[6]Func Study'!$AB$1751</definedName>
    <definedName name="UAcct370">'[6]Func Study'!$AB$1762</definedName>
    <definedName name="UAcct372A">'[6]Func Study'!$AB$1775</definedName>
    <definedName name="UAcct372Dp">'[6]Func Study'!$AB$1773</definedName>
    <definedName name="UAcct372Ds">'[6]Func Study'!$AB$1774</definedName>
    <definedName name="UAcct373">'[6]Func Study'!$AB$1782</definedName>
    <definedName name="UAcct389Cn">'[6]Func Study'!$AB$1800</definedName>
    <definedName name="UAcct389S">'[6]Func Study'!$AB$1799</definedName>
    <definedName name="UAcct389Sg">'[6]Func Study'!$AB$1802</definedName>
    <definedName name="UAcct389Sgu">'[6]Func Study'!$AB$1801</definedName>
    <definedName name="UAcct389So">'[6]Func Study'!$AB$1803</definedName>
    <definedName name="UAcct390Cn">'[6]Func Study'!$AB$1810</definedName>
    <definedName name="UAcct390JBG">'[6]Func Study'!$AB$1812</definedName>
    <definedName name="UAcct390L">'[6]Func Study'!$AB$1927</definedName>
    <definedName name="UACCT390LRCL">'[6]Func Study'!$AB$1929</definedName>
    <definedName name="UAcct390S">'[6]Func Study'!$AB$1807</definedName>
    <definedName name="UAcct390Sgp">'[6]Func Study'!$AB$1808</definedName>
    <definedName name="UAcct390Sgu">'[6]Func Study'!$AB$1809</definedName>
    <definedName name="UAcct390Sop">'[6]Func Study'!$AB$1811</definedName>
    <definedName name="UAcct390Sou">'[6]Func Study'!$AB$1813</definedName>
    <definedName name="UAcct391Cn">'[6]Func Study'!$AB$1820</definedName>
    <definedName name="UACCT391JBE">'[6]Func Study'!$AB$1825</definedName>
    <definedName name="UAcct391S">'[6]Func Study'!$AB$1817</definedName>
    <definedName name="UAcct391Sg">'[6]Func Study'!$AB$1821</definedName>
    <definedName name="UAcct391Sgp">'[6]Func Study'!$AB$1818</definedName>
    <definedName name="UAcct391Sgu">'[6]Func Study'!$AB$1819</definedName>
    <definedName name="UAcct391So">'[6]Func Study'!$AB$1823</definedName>
    <definedName name="UACCT391SSGCH">'[6]Func Study'!$AB$1824</definedName>
    <definedName name="UAcct392Cn">'[6]Func Study'!$AB$1832</definedName>
    <definedName name="UAcct392L">'[6]Func Study'!$AB$1935</definedName>
    <definedName name="UAcct392Lrcl">'[6]Func Study'!$AB$1937</definedName>
    <definedName name="UAcct392S">'[6]Func Study'!$AB$1829</definedName>
    <definedName name="UAcct392Se">'[6]Func Study'!$AB$1834</definedName>
    <definedName name="UAcct392Sg">'[6]Func Study'!$AB$1831</definedName>
    <definedName name="UAcct392Sgp">'[6]Func Study'!$AB$1835</definedName>
    <definedName name="UAcct392Sgu">'[6]Func Study'!$AB$1833</definedName>
    <definedName name="UAcct392So">'[6]Func Study'!$AB$1830</definedName>
    <definedName name="UACCT392SSGCH">'[6]Func Study'!$AB$1836</definedName>
    <definedName name="UAcct393S">'[6]Func Study'!$AB$1841</definedName>
    <definedName name="UAcct393Sg">'[6]Func Study'!$AB$1845</definedName>
    <definedName name="UAcct393Sgp">'[6]Func Study'!$AB$1842</definedName>
    <definedName name="UAcct393Sgu">'[6]Func Study'!$AB$1843</definedName>
    <definedName name="UAcct393So">'[6]Func Study'!$AB$1844</definedName>
    <definedName name="UACCT393SSGCT">'[6]Func Study'!$AB$1846</definedName>
    <definedName name="UAcct394S">'[6]Func Study'!$AB$1850</definedName>
    <definedName name="UAcct394Se">'[6]Func Study'!$AB$1854</definedName>
    <definedName name="UAcct394Sg">'[6]Func Study'!$AB$1855</definedName>
    <definedName name="UAcct394Sgp">'[6]Func Study'!$AB$1851</definedName>
    <definedName name="UAcct394Sgu">'[6]Func Study'!$AB$1852</definedName>
    <definedName name="UAcct394So">'[6]Func Study'!$AB$1853</definedName>
    <definedName name="UACCT394SSGCH">'[6]Func Study'!$AB$1856</definedName>
    <definedName name="UAcct395S">'[6]Func Study'!$AB$1861</definedName>
    <definedName name="UAcct395Se">'[6]Func Study'!$AB$1865</definedName>
    <definedName name="UAcct395Sg">'[6]Func Study'!$AB$1866</definedName>
    <definedName name="UAcct395Sgp">'[6]Func Study'!$AB$1862</definedName>
    <definedName name="UAcct395Sgu">'[6]Func Study'!$AB$1863</definedName>
    <definedName name="UAcct395So">'[6]Func Study'!$AB$1864</definedName>
    <definedName name="UACCT395SSGCH">'[6]Func Study'!$AB$1867</definedName>
    <definedName name="UAcct396S">'[6]Func Study'!$AB$1872</definedName>
    <definedName name="UAcct396Se">'[6]Func Study'!$AB$1877</definedName>
    <definedName name="UAcct396Sg">'[6]Func Study'!$AB$1874</definedName>
    <definedName name="UAcct396Sgp">'[6]Func Study'!$AB$1873</definedName>
    <definedName name="UAcct396Sgu">'[6]Func Study'!$AB$1876</definedName>
    <definedName name="UAcct396So">'[6]Func Study'!$AB$1875</definedName>
    <definedName name="UACCT396SSGCH">'[6]Func Study'!$AB$1879</definedName>
    <definedName name="UACCT396SSGCT">'[6]Func Study'!$AB$1878</definedName>
    <definedName name="UAcct397Cn">'[6]Func Study'!$AB$1890</definedName>
    <definedName name="UAcct397JBG">'[6]Func Study'!$AB$1893</definedName>
    <definedName name="UAcct397S">'[6]Func Study'!$AB$1886</definedName>
    <definedName name="UAcct397Se">'[6]Func Study'!$AB$1892</definedName>
    <definedName name="UAcct397Sg">'[6]Func Study'!$AB$1891</definedName>
    <definedName name="UAcct397Sgp">'[6]Func Study'!$AB$1887</definedName>
    <definedName name="UAcct397Sgu">'[6]Func Study'!$AB$1888</definedName>
    <definedName name="UAcct397So">'[6]Func Study'!$AB$1889</definedName>
    <definedName name="UAcct398Cn">'[6]Func Study'!$AB$1902</definedName>
    <definedName name="UAcct398S">'[6]Func Study'!$AB$1899</definedName>
    <definedName name="UAcct398Se">'[6]Func Study'!$AB$1904</definedName>
    <definedName name="UAcct398Sg">'[6]Func Study'!$AB$1905</definedName>
    <definedName name="UAcct398Sgp">'[6]Func Study'!$AB$1900</definedName>
    <definedName name="UAcct398Sgu">'[6]Func Study'!$AB$1901</definedName>
    <definedName name="UAcct398So">'[6]Func Study'!$AB$1903</definedName>
    <definedName name="UACCT398SSGCT">'[6]Func Study'!$AB$1906</definedName>
    <definedName name="UAcct399">'[6]Func Study'!$AB$1913</definedName>
    <definedName name="UAcct399G">'[6]Func Study'!$AB$1955</definedName>
    <definedName name="UAcct399L">'[6]Func Study'!$AB$1917</definedName>
    <definedName name="UAcct399Lrcl">'[6]Func Study'!$AB$1919</definedName>
    <definedName name="UAcct403360">'[6]Func Study'!$AB$1090</definedName>
    <definedName name="UAcct403361">'[6]Func Study'!$AB$1091</definedName>
    <definedName name="UAcct403362">'[6]Func Study'!$AB$1092</definedName>
    <definedName name="UAcct403364">'[6]Func Study'!$AB$1094</definedName>
    <definedName name="UAcct403365">'[6]Func Study'!$AB$1095</definedName>
    <definedName name="UAcct403366">'[6]Func Study'!$AB$1096</definedName>
    <definedName name="UAcct403367">'[6]Func Study'!$AB$1097</definedName>
    <definedName name="UAcct403368">'[6]Func Study'!$AB$1098</definedName>
    <definedName name="UAcct403369">'[6]Func Study'!$AB$1099</definedName>
    <definedName name="UAcct403370">'[6]Func Study'!$AB$1100</definedName>
    <definedName name="UAcct403371">'[6]Func Study'!$AB$1101</definedName>
    <definedName name="UAcct403372">'[6]Func Study'!$AB$1102</definedName>
    <definedName name="UAcct403373">'[6]Func Study'!$AB$1103</definedName>
    <definedName name="UAcct403Ep">'[6]Func Study'!$AB$1130</definedName>
    <definedName name="UAcct403Gpcn">'[6]Func Study'!$AB$1111</definedName>
    <definedName name="UAcct403GPDGP">'[6]Func Study'!$AB$1108</definedName>
    <definedName name="UAcct403GPDGU">'[6]Func Study'!$AB$1109</definedName>
    <definedName name="UAcct403GPJBG">'[6]Func Study'!$AB$1115</definedName>
    <definedName name="UAcct403Gps">'[6]Func Study'!$AB$1107</definedName>
    <definedName name="UAcct403Gpsg">'[6]Func Study'!$AB$1112</definedName>
    <definedName name="UAcct403Gpso">'[6]Func Study'!$AB$1113</definedName>
    <definedName name="UAcct403Gv0">'[6]Func Study'!$AB$1121</definedName>
    <definedName name="UAcct403Hp">'[6]Func Study'!$AB$1072</definedName>
    <definedName name="UACCT403JBE">'[6]Func Study'!$AB$1116</definedName>
    <definedName name="UAcct403Mp">'[6]Func Study'!$AB$1125</definedName>
    <definedName name="UAcct403Np">'[6]Func Study'!$AB$1065</definedName>
    <definedName name="UAcct403Op">'[6]Func Study'!$AB$1080</definedName>
    <definedName name="UAcct403OPCAGE">'[6]Func Study'!$AB$1078</definedName>
    <definedName name="UAcct403Sp">'[6]Func Study'!$AB$1061</definedName>
    <definedName name="UAcct403SPJBG">'[6]Func Study'!$AB$1058</definedName>
    <definedName name="UAcct403Tp">'[6]Func Study'!$AB$1087</definedName>
    <definedName name="UAcct404330">'[6]Func Study'!$AB$1177</definedName>
    <definedName name="UACCT404GP">'[6]Func Study'!$AB$1146</definedName>
    <definedName name="UACCT404GPCN">'[6]Func Study'!$AB$1143</definedName>
    <definedName name="UACCT404GPSO">'[6]Func Study'!$AB$1141</definedName>
    <definedName name="UAcct404Ipcn">'[6]Func Study'!$AB$1158</definedName>
    <definedName name="UAcct404IPJBG">'[6]Func Study'!$AB$1163</definedName>
    <definedName name="UAcct404Ips">'[6]Func Study'!$AB$1154</definedName>
    <definedName name="UAcct404Ipse">'[6]Func Study'!$AB$1155</definedName>
    <definedName name="UAcct404Ipsg">'[6]Func Study'!$AB$1156</definedName>
    <definedName name="UAcct404Ipsg1">'[6]Func Study'!$AB$1159</definedName>
    <definedName name="UAcct404Ipsg2">'[6]Func Study'!$AB$1160</definedName>
    <definedName name="UAcct404Ipso">'[6]Func Study'!$AB$1157</definedName>
    <definedName name="UAcct404M">'[6]Func Study'!$AB$1168</definedName>
    <definedName name="UACCT404OP">'[6]Func Study'!$AB$1172</definedName>
    <definedName name="UACCT404SP">'[6]Func Study'!$AB$1151</definedName>
    <definedName name="UAcct405">'[6]Func Study'!$AB$1185</definedName>
    <definedName name="UAcct406">'[6]Func Study'!$AB$1193</definedName>
    <definedName name="UAcct407">'[6]Func Study'!$AB$1202</definedName>
    <definedName name="UAcct408">'[6]Func Study'!$AB$1221</definedName>
    <definedName name="UAcct408S">'[6]Func Study'!$AB$1213</definedName>
    <definedName name="UAcct41010">'[6]Func Study'!$AB$1294</definedName>
    <definedName name="UAcct41011">'[6]Func Study'!$AB$1309</definedName>
    <definedName name="UAcct41110">'[6]Func Study'!$AB$1325</definedName>
    <definedName name="UAcct41140">'[6]Func Study'!$AB$1232</definedName>
    <definedName name="UAcct41141">'[6]Func Study'!$AB$1237</definedName>
    <definedName name="UAcct41160">'[6]Func Study'!$AB$369</definedName>
    <definedName name="UAcct41170">'[6]Func Study'!$AB$374</definedName>
    <definedName name="UAcct4118">'[6]Func Study'!$AB$378</definedName>
    <definedName name="UAcct41181">'[6]Func Study'!$AB$381</definedName>
    <definedName name="UAcct4194">'[6]Func Study'!$AB$385</definedName>
    <definedName name="UAcct421">'[6]Func Study'!$AB$394</definedName>
    <definedName name="UAcct4311">'[6]Func Study'!$AB$401</definedName>
    <definedName name="UAcct442Se">'[6]Func Study'!$AB$259</definedName>
    <definedName name="UAcct442Sg">'[6]Func Study'!$AB$260</definedName>
    <definedName name="UAcct447">'[6]Func Study'!$AB$281</definedName>
    <definedName name="UACCT447NPC">'[6]Func Study'!$AB$289</definedName>
    <definedName name="UACCT447NPCCAEW">'[6]Func Study'!$AB$286</definedName>
    <definedName name="UACCT447NPCCAGW">'[6]Func Study'!$AB$287</definedName>
    <definedName name="UACCT447NPCDGP">'[6]Func Study'!$AB$288</definedName>
    <definedName name="UAcct447S">'[6]Func Study'!$AB$280</definedName>
    <definedName name="UAcct448S">'[6]Func Study'!$AB$274</definedName>
    <definedName name="UAcct448So">'[6]Func Study'!$AB$275</definedName>
    <definedName name="UAcct449">'[6]Func Study'!$AB$294</definedName>
    <definedName name="UAcct450">'[6]Func Study'!$AB$304</definedName>
    <definedName name="UAcct450S">'[6]Func Study'!$AB$302</definedName>
    <definedName name="UAcct450So">'[6]Func Study'!$AB$303</definedName>
    <definedName name="UAcct451S">'[6]Func Study'!$AB$307</definedName>
    <definedName name="UAcct451Sg">'[6]Func Study'!$AB$308</definedName>
    <definedName name="UAcct451So">'[6]Func Study'!$AB$309</definedName>
    <definedName name="UAcct453">'[6]Func Study'!$AB$315</definedName>
    <definedName name="UAcct454">'[6]Func Study'!$AB$322</definedName>
    <definedName name="UAcct454JBG">'[6]Func Study'!$AB$319</definedName>
    <definedName name="UAcct454S">'[6]Func Study'!$AB$318</definedName>
    <definedName name="UAcct454Sg">'[6]Func Study'!$AB$320</definedName>
    <definedName name="UAcct454So">'[6]Func Study'!$AB$321</definedName>
    <definedName name="UAcct456">'[6]Func Study'!$AB$332</definedName>
    <definedName name="UAcct456CAEW">'[6]Func Study'!$AB$331</definedName>
    <definedName name="UAcct456S">'[6]Func Study'!$AB$325</definedName>
    <definedName name="UAcct456So">'[6]Func Study'!$AB$329</definedName>
    <definedName name="UAcct500">'[6]Func Study'!$AB$416</definedName>
    <definedName name="UAcct500JBG">'[6]Func Study'!$AB$414</definedName>
    <definedName name="UAcct501">'[6]Func Study'!$AB$423</definedName>
    <definedName name="UAcct501CAEW">'[6]Func Study'!$AB$420</definedName>
    <definedName name="UAcct501JBE">'[6]Func Study'!$AB$421</definedName>
    <definedName name="UACCT501NPCCAEW">'[6]Func Study'!$AB$426</definedName>
    <definedName name="UAcct502">'[6]Func Study'!$AB$433</definedName>
    <definedName name="UAcct502CAGE">'[6]Func Study'!$AB$431</definedName>
    <definedName name="UAcct503">'[6]Func Study'!$AB$437</definedName>
    <definedName name="UACCT503NPC">'[6]Func Study'!$AB$443</definedName>
    <definedName name="UAcct505">'[6]Func Study'!$AB$449</definedName>
    <definedName name="UAcct505CAGE">'[6]Func Study'!$AB$447</definedName>
    <definedName name="UAcct506">'[6]Func Study'!$AB$455</definedName>
    <definedName name="UAcct506CAGE">'[6]Func Study'!$AB$452</definedName>
    <definedName name="UAcct507">'[6]Func Study'!$AB$464</definedName>
    <definedName name="UAcct507CAGE">'[6]Func Study'!$AB$462</definedName>
    <definedName name="UAcct510">'[6]Func Study'!$AB$469</definedName>
    <definedName name="UAcct510CAGE">'[6]Func Study'!$AB$467</definedName>
    <definedName name="UAcct511">'[6]Func Study'!$AB$474</definedName>
    <definedName name="UAcct511CAGE">'[6]Func Study'!$AB$472</definedName>
    <definedName name="UAcct512">'[6]Func Study'!$AB$479</definedName>
    <definedName name="UAcct512CAGE">'[6]Func Study'!$AB$477</definedName>
    <definedName name="UAcct513">'[6]Func Study'!$AB$484</definedName>
    <definedName name="UAcct513CAGE">'[6]Func Study'!$AB$482</definedName>
    <definedName name="UAcct514">'[6]Func Study'!$AB$489</definedName>
    <definedName name="UAcct514CAGE">'[6]Func Study'!$AB$487</definedName>
    <definedName name="UAcct517">'[6]Func Study'!$AB$498</definedName>
    <definedName name="UAcct518">'[6]Func Study'!$AB$502</definedName>
    <definedName name="UAcct519">'[6]Func Study'!$AB$507</definedName>
    <definedName name="UAcct520">'[6]Func Study'!$AB$511</definedName>
    <definedName name="UAcct523">'[6]Func Study'!$AB$515</definedName>
    <definedName name="UAcct524">'[6]Func Study'!$AB$519</definedName>
    <definedName name="UAcct528">'[6]Func Study'!$AB$523</definedName>
    <definedName name="UAcct529">'[6]Func Study'!$AB$527</definedName>
    <definedName name="UAcct530">'[6]Func Study'!$AB$531</definedName>
    <definedName name="UAcct531">'[6]Func Study'!$AB$535</definedName>
    <definedName name="UAcct532">'[6]Func Study'!$AB$539</definedName>
    <definedName name="UAcct535">'[6]Func Study'!$AB$551</definedName>
    <definedName name="UAcct536">'[6]Func Study'!$AB$555</definedName>
    <definedName name="UAcct537">'[6]Func Study'!$AB$559</definedName>
    <definedName name="UAcct538">'[6]Func Study'!$AB$563</definedName>
    <definedName name="UAcct539">'[6]Func Study'!$AB$568</definedName>
    <definedName name="UAcct540">'[6]Func Study'!$AB$572</definedName>
    <definedName name="UAcct541">'[6]Func Study'!$AB$576</definedName>
    <definedName name="UAcct542">'[6]Func Study'!$AB$580</definedName>
    <definedName name="UAcct543">'[6]Func Study'!$AB$584</definedName>
    <definedName name="UAcct544">'[6]Func Study'!$AB$588</definedName>
    <definedName name="UAcct545">'[6]Func Study'!$AB$592</definedName>
    <definedName name="UAcct546">'[6]Func Study'!$AB$606</definedName>
    <definedName name="UAcct546CAGE">'[6]Func Study'!$AB$605</definedName>
    <definedName name="UAcct547CAEW">'[6]Func Study'!$AB$610</definedName>
    <definedName name="UACCT547NPCCAEW">'[6]Func Study'!$AB$613</definedName>
    <definedName name="UAcct547Se">'[6]Func Study'!$AB$609</definedName>
    <definedName name="UAcct548">'[6]Func Study'!$AB$621</definedName>
    <definedName name="UACCT548CAGE">'[6]Func Study'!$AB$620</definedName>
    <definedName name="UAcct549">'[6]Func Study'!$AB$626</definedName>
    <definedName name="Uacct549CAGE">'[6]Func Study'!$AB$625</definedName>
    <definedName name="UAcct551CAGE">'[6]Func Study'!$AB$634</definedName>
    <definedName name="UACCT551SG">'[6]Func Study'!$AB$635</definedName>
    <definedName name="UACCT552CAGE">'[6]Func Study'!$AB$640</definedName>
    <definedName name="UAcct552SG">'[6]Func Study'!$AB$639</definedName>
    <definedName name="UACCT553CAGE">'[6]Func Study'!$AB$646</definedName>
    <definedName name="UAcct553SG">'[6]Func Study'!$AB$645</definedName>
    <definedName name="UACCT554CAGE">'[6]Func Study'!$AB$651</definedName>
    <definedName name="UAcct554SG">'[6]Func Study'!$AB$650</definedName>
    <definedName name="UAcct555CAEW">'[6]Func Study'!$AB$665</definedName>
    <definedName name="UAcct555CAGW">'[6]Func Study'!$AB$664</definedName>
    <definedName name="UACCT555DGP">'[6]Func Study'!$AB$670</definedName>
    <definedName name="UACCT555NPCCAEW">'[6]Func Study'!$AB$669</definedName>
    <definedName name="UACCT555NPCCAGW">'[6]Func Study'!$AB$668</definedName>
    <definedName name="UAcct555S">'[6]Func Study'!$AB$663</definedName>
    <definedName name="UAcct555Se">'[6]Func Study'!$AB$665</definedName>
    <definedName name="UACCT555SG">'[6]Func Study'!$AB$664</definedName>
    <definedName name="UAcct556">'[6]Func Study'!$AB$676</definedName>
    <definedName name="UAcct557">'[6]Func Study'!$AB$685</definedName>
    <definedName name="UAcct560">'[6]Func Study'!$AB$715</definedName>
    <definedName name="UAcct561">'[6]Func Study'!$AB$720</definedName>
    <definedName name="UAcct562">'[6]Func Study'!$AB$726</definedName>
    <definedName name="UAcct563">'[6]Func Study'!$AB$731</definedName>
    <definedName name="UAcct564">'[6]Func Study'!$AB$735</definedName>
    <definedName name="UAcct565">'[6]Func Study'!$AB$739</definedName>
    <definedName name="UACCT565NPC">'[6]Func Study'!$AB$744</definedName>
    <definedName name="UACCT565NPCCAGW">'[6]Func Study'!$AB$742</definedName>
    <definedName name="UAcct566">'[6]Func Study'!$AB$748</definedName>
    <definedName name="UAcct567">'[6]Func Study'!$AB$752</definedName>
    <definedName name="UAcct568">'[6]Func Study'!$AB$756</definedName>
    <definedName name="UAcct569">'[6]Func Study'!$AB$760</definedName>
    <definedName name="UAcct570">'[6]Func Study'!$AB$765</definedName>
    <definedName name="UAcct571">'[6]Func Study'!$AB$770</definedName>
    <definedName name="UAcct572">'[6]Func Study'!$AB$774</definedName>
    <definedName name="UAcct573">'[6]Func Study'!$AB$778</definedName>
    <definedName name="UAcct580">'[6]Func Study'!$AB$791</definedName>
    <definedName name="UAcct581">'[6]Func Study'!$AB$796</definedName>
    <definedName name="UAcct582">'[6]Func Study'!$AB$801</definedName>
    <definedName name="UAcct583">'[6]Func Study'!$AB$806</definedName>
    <definedName name="UAcct584">'[6]Func Study'!$AB$811</definedName>
    <definedName name="UAcct585">'[6]Func Study'!$AB$816</definedName>
    <definedName name="UAcct586">'[6]Func Study'!$AB$821</definedName>
    <definedName name="UAcct587">'[6]Func Study'!$AB$826</definedName>
    <definedName name="UAcct588">'[6]Func Study'!$AB$831</definedName>
    <definedName name="UAcct589">'[6]Func Study'!$AB$836</definedName>
    <definedName name="UAcct590">'[6]Func Study'!$AB$841</definedName>
    <definedName name="UAcct591">'[6]Func Study'!$AB$846</definedName>
    <definedName name="UAcct592">'[6]Func Study'!$AB$851</definedName>
    <definedName name="UAcct593">'[6]Func Study'!$AB$856</definedName>
    <definedName name="UAcct594">'[6]Func Study'!$AB$861</definedName>
    <definedName name="UAcct595">'[6]Func Study'!$AB$866</definedName>
    <definedName name="UAcct596">'[6]Func Study'!$AB$876</definedName>
    <definedName name="UAcct597">'[6]Func Study'!$AB$881</definedName>
    <definedName name="UAcct598">'[6]Func Study'!$AB$886</definedName>
    <definedName name="UAcct901">'[6]Func Study'!$AB$898</definedName>
    <definedName name="UAcct902">'[6]Func Study'!$AB$903</definedName>
    <definedName name="UAcct903">'[6]Func Study'!$AB$908</definedName>
    <definedName name="UAcct904">'[6]Func Study'!$AB$914</definedName>
    <definedName name="UAcct905">'[6]Func Study'!$AB$919</definedName>
    <definedName name="UAcct907">'[6]Func Study'!$AB$933</definedName>
    <definedName name="UAcct908">'[6]Func Study'!$AB$938</definedName>
    <definedName name="UAcct909">'[6]Func Study'!$AB$943</definedName>
    <definedName name="UAcct910">'[6]Func Study'!$AB$948</definedName>
    <definedName name="UAcct911">'[6]Func Study'!$AB$959</definedName>
    <definedName name="UAcct912">'[6]Func Study'!$AB$964</definedName>
    <definedName name="UAcct913">'[6]Func Study'!$AB$969</definedName>
    <definedName name="UAcct916">'[6]Func Study'!$AB$974</definedName>
    <definedName name="UAcct920">'[6]Func Study'!$AB$985</definedName>
    <definedName name="UAcct920Cn">'[6]Func Study'!$AB$983</definedName>
    <definedName name="UAcct921">'[6]Func Study'!$AB$991</definedName>
    <definedName name="UAcct921Cn">'[6]Func Study'!$AB$989</definedName>
    <definedName name="UAcct923">'[6]Func Study'!$AB$997</definedName>
    <definedName name="UAcct923CAGW">'[6]Func Study'!$AB$995</definedName>
    <definedName name="UAcct924">'[6]Func Study'!$AB$1001</definedName>
    <definedName name="UAcct925">'[6]Func Study'!$AB$1005</definedName>
    <definedName name="UAcct926">'[6]Func Study'!$AB$1011</definedName>
    <definedName name="UAcct927">'[6]Func Study'!$AB$1016</definedName>
    <definedName name="UAcct928">'[6]Func Study'!$AB$1023</definedName>
    <definedName name="UAcct929">'[6]Func Study'!$AB$1028</definedName>
    <definedName name="UAcct930">'[6]Func Study'!$AB$1034</definedName>
    <definedName name="UAcct931">'[6]Func Study'!$AB$1039</definedName>
    <definedName name="UAcct935">'[6]Func Study'!$AB$1045</definedName>
    <definedName name="UAcctAGA">'[6]Func Study'!$AB$296</definedName>
    <definedName name="UAcctcwc">'[6]Func Study'!$AB$2136</definedName>
    <definedName name="UAcctd00">'[6]Func Study'!$AB$1786</definedName>
    <definedName name="UAcctds0">'[6]Func Study'!$AB$1790</definedName>
    <definedName name="UACCTECDDGP">'[6]Func Study'!$AB$687</definedName>
    <definedName name="UACCTECDMC">'[6]Func Study'!$AB$689</definedName>
    <definedName name="UACCTECDS">'[6]Func Study'!$AB$691</definedName>
    <definedName name="UACCTECDSG1">'[6]Func Study'!$AB$688</definedName>
    <definedName name="UACCTECDSG2">'[6]Func Study'!$AB$690</definedName>
    <definedName name="UACCTECDSG3">'[6]Func Study'!$AB$692</definedName>
    <definedName name="UAcctfit">'[6]Func Study'!$AB$1395</definedName>
    <definedName name="UAcctg00">'[6]Func Study'!$AB$1947</definedName>
    <definedName name="UAccth00">'[6]Func Study'!$AB$1545</definedName>
    <definedName name="UAccti00">'[6]Func Study'!$AB$1993</definedName>
    <definedName name="UAcctn00">'[6]Func Study'!$AB$1496</definedName>
    <definedName name="UAccto00">'[6]Func Study'!$AB$1606</definedName>
    <definedName name="UAcctowc">'[6]Func Study'!$AB$2149</definedName>
    <definedName name="UACCTOWCSSECH">'[6]Func Study'!$AB$2148</definedName>
    <definedName name="UAccts00">'[6]Func Study'!$AB$1455</definedName>
    <definedName name="UAcctsttax">'[6]Func Study'!$AB$1377</definedName>
    <definedName name="UAcctt00">'[6]Func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[10]Variables!$D$25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[10]Variables!$D$29</definedName>
    <definedName name="ValidAccount">[7]Variables!$AK$43:$AK$369</definedName>
    <definedName name="Values_Entered">IF(Loan_Amount*Interest_Rate*Loan_Years*Loan_Start&gt;0,1,0)</definedName>
    <definedName name="VOMEsc">[8]Assumptions!$C$21</definedName>
    <definedName name="WACC">[8]Assumptions!$I$61</definedName>
    <definedName name="WaRevenueTax">[10]Variables!$D$27</definedName>
    <definedName name="Winter">'[48]Input Tab'!$B$11</definedName>
    <definedName name="WinterPeak">'[49]Load Data'!$D$9:$H$12,'[49]Load Data'!$D$20:$H$22</definedName>
    <definedName name="x">'[50]Weather Present'!$K$7</definedName>
    <definedName name="y">'[51]DSM Output'!$B$21:$B$23</definedName>
    <definedName name="Years_evaluated">'[52]Revison Inputs'!$B$6</definedName>
    <definedName name="YEFactors">[7]Factors!$S$3:$AG$99</definedName>
    <definedName name="YTD_Format">[41]YTD!$B$13:$D$13,[41]YTD!$B$36:$D$36</definedName>
    <definedName name="z">'[51]DSM Output'!$G$21:$G$23</definedName>
  </definedNames>
  <calcPr calcId="162913" iterate="1" calcOnSave="0"/>
</workbook>
</file>

<file path=xl/calcChain.xml><?xml version="1.0" encoding="utf-8"?>
<calcChain xmlns="http://schemas.openxmlformats.org/spreadsheetml/2006/main">
  <c r="D47" i="54" l="1"/>
  <c r="Q22" i="54" l="1"/>
  <c r="M23" i="54" s="1"/>
  <c r="O23" i="54" l="1"/>
  <c r="H23" i="54"/>
  <c r="G23" i="54"/>
  <c r="L23" i="54"/>
  <c r="N23" i="54"/>
  <c r="E23" i="54"/>
  <c r="J23" i="54"/>
  <c r="I23" i="54"/>
  <c r="K23" i="54"/>
  <c r="F23" i="54"/>
  <c r="P23" i="54"/>
  <c r="Q23" i="54" l="1"/>
  <c r="A2" i="54" l="1"/>
  <c r="A3" i="54"/>
  <c r="A1" i="54"/>
  <c r="A2" i="215"/>
  <c r="A3" i="215"/>
  <c r="A1" i="215"/>
  <c r="A2" i="189"/>
  <c r="A3" i="189"/>
  <c r="A1" i="189"/>
  <c r="A2" i="5"/>
  <c r="A3" i="5"/>
  <c r="A1" i="5"/>
  <c r="D30" i="54" l="1"/>
  <c r="D26" i="54"/>
  <c r="D18" i="54"/>
  <c r="D14" i="54"/>
  <c r="D22" i="54" s="1"/>
  <c r="D39" i="54"/>
  <c r="C17" i="215" l="1"/>
  <c r="A13" i="189" l="1"/>
  <c r="A14" i="189" s="1"/>
  <c r="A15" i="189" s="1"/>
  <c r="A16" i="189" s="1"/>
  <c r="C16" i="189" l="1"/>
  <c r="C30" i="54" l="1"/>
  <c r="B42" i="54"/>
  <c r="D55" i="54"/>
  <c r="B54" i="54"/>
  <c r="D51" i="54"/>
  <c r="B50" i="54"/>
  <c r="D43" i="54"/>
  <c r="C18" i="54"/>
  <c r="C14" i="54"/>
  <c r="C22" i="54" s="1"/>
  <c r="Q26" i="54" l="1"/>
  <c r="N27" i="54" s="1"/>
  <c r="Q30" i="54"/>
  <c r="P31" i="54" s="1"/>
  <c r="K27" i="54" l="1"/>
  <c r="O27" i="54"/>
  <c r="E27" i="54"/>
  <c r="E31" i="54"/>
  <c r="G31" i="54"/>
  <c r="H31" i="54"/>
  <c r="I27" i="54"/>
  <c r="F27" i="54"/>
  <c r="K31" i="54"/>
  <c r="F31" i="54"/>
  <c r="M27" i="54"/>
  <c r="M31" i="54"/>
  <c r="J31" i="54"/>
  <c r="O31" i="54"/>
  <c r="L31" i="54"/>
  <c r="N31" i="54"/>
  <c r="I31" i="54"/>
  <c r="G27" i="54"/>
  <c r="P27" i="54"/>
  <c r="L27" i="54"/>
  <c r="H27" i="54"/>
  <c r="J27" i="54"/>
  <c r="Q31" i="54" l="1"/>
  <c r="Q27" i="54"/>
  <c r="B38" i="54" l="1"/>
  <c r="B34" i="54"/>
  <c r="A12" i="120" l="1"/>
  <c r="A13" i="120" l="1"/>
  <c r="A14" i="120" s="1"/>
  <c r="A15" i="120" l="1"/>
  <c r="A16" i="120" s="1"/>
  <c r="A17" i="120" s="1"/>
  <c r="A18" i="120" s="1"/>
  <c r="C14" i="120"/>
  <c r="C18" i="120" l="1"/>
  <c r="A10" i="54" l="1"/>
  <c r="A11" i="54" s="1"/>
  <c r="A12" i="54" l="1"/>
  <c r="A13" i="54" s="1"/>
  <c r="A14" i="54" s="1"/>
  <c r="A15" i="54" s="1"/>
  <c r="A16" i="54" l="1"/>
  <c r="A17" i="54" s="1"/>
  <c r="A18" i="54" s="1"/>
  <c r="A19" i="54" s="1"/>
  <c r="A20" i="54" s="1"/>
  <c r="A21" i="54" s="1"/>
  <c r="A22" i="54" s="1"/>
  <c r="A23" i="54" l="1"/>
  <c r="A13" i="5"/>
  <c r="A24" i="54" l="1"/>
  <c r="A25" i="54" s="1"/>
  <c r="A26" i="54" s="1"/>
  <c r="A27" i="54" s="1"/>
  <c r="A28" i="54" s="1"/>
  <c r="A29" i="54" s="1"/>
  <c r="A30" i="54" s="1"/>
  <c r="A31" i="54" s="1"/>
  <c r="A32" i="54" l="1"/>
  <c r="A33" i="54" s="1"/>
  <c r="A34" i="54" s="1"/>
  <c r="A35" i="54" s="1"/>
  <c r="A36" i="54" l="1"/>
  <c r="A37" i="54" s="1"/>
  <c r="A38" i="54" s="1"/>
  <c r="A39" i="54" s="1"/>
  <c r="D36" i="54"/>
  <c r="A40" i="54" l="1"/>
  <c r="A41" i="54" s="1"/>
  <c r="A42" i="54" s="1"/>
  <c r="A43" i="54" s="1"/>
  <c r="D40" i="54"/>
  <c r="A44" i="54" l="1"/>
  <c r="A45" i="54" s="1"/>
  <c r="D44" i="54"/>
  <c r="A46" i="54" l="1"/>
  <c r="A47" i="54" s="1"/>
  <c r="A48" i="54" l="1"/>
  <c r="A49" i="54" s="1"/>
  <c r="A50" i="54" s="1"/>
  <c r="A51" i="54" s="1"/>
  <c r="A52" i="54" s="1"/>
  <c r="A53" i="54" s="1"/>
  <c r="A54" i="54" s="1"/>
  <c r="A55" i="54" s="1"/>
  <c r="D48" i="54"/>
  <c r="D52" i="54"/>
  <c r="A56" i="54"/>
  <c r="D56" i="54"/>
  <c r="A14" i="5"/>
  <c r="C16" i="5" l="1"/>
  <c r="A15" i="5"/>
  <c r="A16" i="5" s="1"/>
  <c r="F16" i="120" l="1"/>
  <c r="Q18" i="54" l="1"/>
  <c r="Q10" i="54"/>
  <c r="Q14" i="54"/>
  <c r="J11" i="54" l="1"/>
  <c r="L19" i="54"/>
  <c r="N19" i="54"/>
  <c r="L11" i="54"/>
  <c r="P11" i="54"/>
  <c r="H11" i="54"/>
  <c r="K11" i="54"/>
  <c r="N11" i="54"/>
  <c r="G11" i="54"/>
  <c r="I19" i="54"/>
  <c r="L15" i="54"/>
  <c r="H15" i="54"/>
  <c r="N15" i="54"/>
  <c r="J15" i="54"/>
  <c r="M15" i="54"/>
  <c r="O15" i="54"/>
  <c r="K15" i="54"/>
  <c r="P15" i="54"/>
  <c r="E15" i="54"/>
  <c r="I15" i="54"/>
  <c r="F15" i="54"/>
  <c r="J19" i="54"/>
  <c r="O11" i="54"/>
  <c r="F19" i="54"/>
  <c r="F11" i="54"/>
  <c r="H19" i="54"/>
  <c r="E11" i="54"/>
  <c r="M19" i="54"/>
  <c r="P19" i="54"/>
  <c r="G15" i="54"/>
  <c r="G19" i="54"/>
  <c r="K19" i="54"/>
  <c r="E19" i="54"/>
  <c r="O19" i="54"/>
  <c r="I11" i="54"/>
  <c r="M11" i="54"/>
  <c r="Q15" i="54" l="1"/>
  <c r="Q11" i="54"/>
  <c r="Q19" i="54"/>
  <c r="F12" i="120" l="1"/>
  <c r="I14" i="120" l="1"/>
  <c r="I18" i="120" s="1"/>
  <c r="M14" i="120"/>
  <c r="M18" i="120" s="1"/>
  <c r="E14" i="120"/>
  <c r="E18" i="120" s="1"/>
  <c r="E12" i="5" s="1"/>
  <c r="E16" i="5" s="1"/>
  <c r="Q39" i="54" s="1"/>
  <c r="L14" i="120"/>
  <c r="L18" i="120" s="1"/>
  <c r="G14" i="120"/>
  <c r="G18" i="120" s="1"/>
  <c r="G12" i="5" s="1"/>
  <c r="G16" i="5" s="1"/>
  <c r="Q47" i="54" s="1"/>
  <c r="H14" i="120"/>
  <c r="H18" i="120" s="1"/>
  <c r="H12" i="5" s="1"/>
  <c r="H16" i="5" s="1"/>
  <c r="Q51" i="54" s="1"/>
  <c r="E12" i="189" l="1"/>
  <c r="E16" i="189" s="1"/>
  <c r="F17" i="215"/>
  <c r="G17" i="215"/>
  <c r="E17" i="215"/>
  <c r="D17" i="215"/>
  <c r="G12" i="189"/>
  <c r="G16" i="189" s="1"/>
  <c r="I12" i="5"/>
  <c r="I16" i="5" s="1"/>
  <c r="Q55" i="54" s="1"/>
  <c r="M56" i="54" s="1"/>
  <c r="P48" i="54"/>
  <c r="E48" i="54"/>
  <c r="I48" i="54"/>
  <c r="O48" i="54"/>
  <c r="G48" i="54"/>
  <c r="H48" i="54"/>
  <c r="N48" i="54"/>
  <c r="M48" i="54"/>
  <c r="K48" i="54"/>
  <c r="L48" i="54"/>
  <c r="F48" i="54"/>
  <c r="J48" i="54"/>
  <c r="D14" i="120"/>
  <c r="D18" i="120" s="1"/>
  <c r="E40" i="54"/>
  <c r="H40" i="54"/>
  <c r="J40" i="54"/>
  <c r="F40" i="54"/>
  <c r="I40" i="54"/>
  <c r="N40" i="54"/>
  <c r="M40" i="54"/>
  <c r="O40" i="54"/>
  <c r="L40" i="54"/>
  <c r="K40" i="54"/>
  <c r="P40" i="54"/>
  <c r="G40" i="54"/>
  <c r="F13" i="120"/>
  <c r="F14" i="120" s="1"/>
  <c r="F18" i="120" s="1"/>
  <c r="K14" i="120"/>
  <c r="K18" i="120" s="1"/>
  <c r="E52" i="54"/>
  <c r="G52" i="54"/>
  <c r="N52" i="54"/>
  <c r="O52" i="54"/>
  <c r="K52" i="54"/>
  <c r="P52" i="54"/>
  <c r="M52" i="54"/>
  <c r="F52" i="54"/>
  <c r="H52" i="54"/>
  <c r="J52" i="54"/>
  <c r="L52" i="54"/>
  <c r="I52" i="54"/>
  <c r="I56" i="54" l="1"/>
  <c r="J56" i="54"/>
  <c r="E56" i="54"/>
  <c r="H56" i="54"/>
  <c r="L56" i="54"/>
  <c r="F56" i="54"/>
  <c r="O56" i="54"/>
  <c r="N56" i="54"/>
  <c r="G56" i="54"/>
  <c r="K56" i="54"/>
  <c r="P56" i="54"/>
  <c r="F12" i="189"/>
  <c r="F16" i="189" s="1"/>
  <c r="F12" i="5"/>
  <c r="F16" i="5" s="1"/>
  <c r="Q43" i="54" s="1"/>
  <c r="Q40" i="54"/>
  <c r="Q52" i="54"/>
  <c r="Q48" i="54"/>
  <c r="D12" i="5"/>
  <c r="D16" i="5" s="1"/>
  <c r="Q35" i="54" s="1"/>
  <c r="D12" i="189"/>
  <c r="D16" i="189" s="1"/>
  <c r="Q56" i="54" l="1"/>
  <c r="P44" i="54"/>
  <c r="F44" i="54"/>
  <c r="E44" i="54"/>
  <c r="H44" i="54"/>
  <c r="L44" i="54"/>
  <c r="M44" i="54"/>
  <c r="K44" i="54"/>
  <c r="O44" i="54"/>
  <c r="N44" i="54"/>
  <c r="J44" i="54"/>
  <c r="G44" i="54"/>
  <c r="I44" i="54"/>
  <c r="N36" i="54"/>
  <c r="G36" i="54"/>
  <c r="L36" i="54"/>
  <c r="I36" i="54"/>
  <c r="E36" i="54"/>
  <c r="P36" i="54"/>
  <c r="F36" i="54"/>
  <c r="M36" i="54"/>
  <c r="K36" i="54"/>
  <c r="H36" i="54"/>
  <c r="J36" i="54"/>
  <c r="O36" i="54"/>
  <c r="Q44" i="54" l="1"/>
  <c r="Q36" i="54"/>
</calcChain>
</file>

<file path=xl/sharedStrings.xml><?xml version="1.0" encoding="utf-8"?>
<sst xmlns="http://schemas.openxmlformats.org/spreadsheetml/2006/main" count="189" uniqueCount="93">
  <si>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</si>
  <si>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</si>
  <si>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</si>
  <si>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</si>
  <si>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</si>
  <si>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</si>
  <si>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</si>
  <si>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</si>
  <si>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</si>
  <si>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</si>
  <si>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</si>
  <si>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</si>
  <si>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</si>
  <si>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</si>
  <si>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Source</t>
  </si>
  <si>
    <t>Line No.</t>
  </si>
  <si>
    <t>Puget Sound Energy</t>
  </si>
  <si>
    <t>Test Year Customers</t>
  </si>
  <si>
    <t>(o)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</si>
  <si>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</si>
  <si>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</si>
  <si>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</si>
  <si>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</si>
  <si>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</si>
  <si>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</si>
  <si>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</si>
  <si>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</si>
  <si>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</si>
  <si>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</si>
  <si>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</si>
  <si>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</si>
  <si>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</si>
  <si>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Schedule</t>
  </si>
  <si>
    <t>Development of Monthly Allowed Delivery Revenue Per Customer</t>
  </si>
  <si>
    <t>% of Annual Total</t>
  </si>
  <si>
    <t>Sales</t>
  </si>
  <si>
    <t>Schedule 7</t>
  </si>
  <si>
    <t>Schedules 8 &amp; 24</t>
  </si>
  <si>
    <t>Schedules 12 &amp; 26</t>
  </si>
  <si>
    <t>Schedules 10 &amp; 31</t>
  </si>
  <si>
    <t>8 &amp; 24</t>
  </si>
  <si>
    <t>12 &amp; 26</t>
  </si>
  <si>
    <t>10 &amp; 31</t>
  </si>
  <si>
    <t xml:space="preserve">   Basic Charge Revenue</t>
  </si>
  <si>
    <t xml:space="preserve">   Allocated Power Costs</t>
  </si>
  <si>
    <t>Delivery Revenue:</t>
  </si>
  <si>
    <t>Schedule 12 &amp; 26</t>
  </si>
  <si>
    <t>Test Year Demand Charges (KW)</t>
  </si>
  <si>
    <t>Schedule 10 &amp; 31</t>
  </si>
  <si>
    <t>Test Year Base Sales (kWh)</t>
  </si>
  <si>
    <t xml:space="preserve">Winter  </t>
  </si>
  <si>
    <t xml:space="preserve">Summer   </t>
  </si>
  <si>
    <t>Oct - Mar</t>
  </si>
  <si>
    <t>Apr-Sept</t>
  </si>
  <si>
    <t>Line</t>
  </si>
  <si>
    <t>No.</t>
  </si>
  <si>
    <t xml:space="preserve">Schedule  </t>
  </si>
  <si>
    <t>Schedules</t>
  </si>
  <si>
    <t>7A, 11, 25, 29, 35 &amp; 43</t>
  </si>
  <si>
    <t>7A, 11, 25 &amp; 29</t>
  </si>
  <si>
    <t>Schedules 7A, 11, 25, 29, 35 &amp; 43</t>
  </si>
  <si>
    <t>Development of Delivery Revenue Per Unit Rates ($/KW)</t>
  </si>
  <si>
    <t>Annual Allowed Delivery Revenue Per Customer</t>
  </si>
  <si>
    <t>Test Year Delivery Revenue</t>
  </si>
  <si>
    <t>Volumetric Delivery Revenue Per Unit ($/kWh)</t>
  </si>
  <si>
    <t>Volumetric Delivery Revenue Per Unit ($/KW)</t>
  </si>
  <si>
    <t>Allowed Delivery Revenue Per Customer</t>
  </si>
  <si>
    <t>Monthly Allowed Delivery Revenue Per Customer</t>
  </si>
  <si>
    <t>(e) = Σ (i thru k)</t>
  </si>
  <si>
    <t>% of (C(o):R(2))</t>
  </si>
  <si>
    <t>% of (C(o):R(6))</t>
  </si>
  <si>
    <t>% of (C(o):R(10))</t>
  </si>
  <si>
    <t>% of (C(o):R(14))</t>
  </si>
  <si>
    <t>% of (C(o):R(18))</t>
  </si>
  <si>
    <t>% of (C(o):R(22))</t>
  </si>
  <si>
    <t>Development of Decoupled Delivery Revenue by Decoupling Group</t>
  </si>
  <si>
    <t>Development of Allowed Delivery Revenue Per Customer</t>
  </si>
  <si>
    <t>Development of Delivery Revenue Per Unit Rates ($/kWh)</t>
  </si>
  <si>
    <t>Total Revenue</t>
  </si>
  <si>
    <t>Electric Decoupling Mechanism (Schedule 142)</t>
  </si>
  <si>
    <t>Work Paper</t>
  </si>
  <si>
    <t>Net Revenue</t>
  </si>
  <si>
    <t>Net Delivery Revenue</t>
  </si>
  <si>
    <t xml:space="preserve">Weather-Normalized kWh Sales </t>
  </si>
  <si>
    <t xml:space="preserve">Demand Charge Revenue </t>
  </si>
  <si>
    <t>2019 General Rate Case (GRC)</t>
  </si>
  <si>
    <t xml:space="preserve">Special </t>
  </si>
  <si>
    <t>Contracts</t>
  </si>
  <si>
    <t>Special Contracts</t>
  </si>
  <si>
    <t>Note: Schedule 40 has been re-classed to the following customer classes: Schedule 8&amp;24, Schedule 7A, 11, 25, 29, 35, 43, Schedule 12&amp;26 , Schedule 10&amp;31 and Special contracts</t>
  </si>
  <si>
    <t>JAP-11 Page 1</t>
  </si>
  <si>
    <t>JAP-11 Page 2</t>
  </si>
  <si>
    <t>Exhibit JAP-6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</si>
</sst>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_(&quot;$&quot;* #,##0.000000_);_(&quot;$&quot;* \(#,##0.00000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name val="Calibri"/>
      <family val="2"/>
      <scheme val="minor"/>
    </font>
    <font>
      <b/>
      <i/>
      <u/>
      <sz val="8"/>
      <name val="Arial"/>
      <family val="2"/>
    </font>
    <font>
      <u/>
      <sz val="8"/>
      <name val="Arial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3" fillId="0" borderId="0" xfId="0" applyFont="1" applyFill="1" applyAlignment="1"/>
    <xf numFmtId="41" fontId="3" fillId="0" borderId="0" xfId="0" applyNumberFormat="1" applyFon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horizontal="center" wrapText="1"/>
    </xf>
    <xf numFmtId="41" fontId="3" fillId="0" borderId="3" xfId="0" applyNumberFormat="1" applyFont="1" applyFill="1" applyBorder="1" applyAlignment="1">
      <alignment horizontal="center" wrapText="1"/>
    </xf>
    <xf numFmtId="41" fontId="3" fillId="0" borderId="3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wrapText="1"/>
    </xf>
    <xf numFmtId="41" fontId="3" fillId="0" borderId="0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 wrapText="1"/>
    </xf>
    <xf numFmtId="0" fontId="3" fillId="0" borderId="5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 wrapText="1"/>
    </xf>
    <xf numFmtId="41" fontId="3" fillId="0" borderId="3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0" fontId="2" fillId="0" borderId="0" xfId="0" quotePrefix="1" applyFont="1" applyFill="1" applyAlignment="1">
      <alignment horizontal="center"/>
    </xf>
    <xf numFmtId="10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165" fontId="2" fillId="0" borderId="0" xfId="0" applyNumberFormat="1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/>
    </xf>
    <xf numFmtId="0" fontId="5" fillId="0" borderId="0" xfId="0" applyFont="1" applyFill="1"/>
    <xf numFmtId="0" fontId="2" fillId="0" borderId="3" xfId="0" applyFont="1" applyFill="1" applyBorder="1"/>
    <xf numFmtId="0" fontId="2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2" fillId="0" borderId="0" xfId="0" quotePrefix="1" applyFont="1" applyFill="1" applyAlignment="1">
      <alignment horizontal="left"/>
    </xf>
    <xf numFmtId="165" fontId="2" fillId="0" borderId="0" xfId="0" applyNumberFormat="1" applyFont="1" applyFill="1" applyBorder="1"/>
    <xf numFmtId="165" fontId="5" fillId="0" borderId="0" xfId="0" applyNumberFormat="1" applyFont="1" applyFill="1"/>
    <xf numFmtId="165" fontId="2" fillId="0" borderId="3" xfId="0" applyNumberFormat="1" applyFont="1" applyFill="1" applyBorder="1"/>
    <xf numFmtId="165" fontId="2" fillId="0" borderId="2" xfId="0" applyNumberFormat="1" applyFont="1" applyFill="1" applyBorder="1"/>
    <xf numFmtId="167" fontId="5" fillId="0" borderId="0" xfId="0" applyNumberFormat="1" applyFont="1" applyFill="1"/>
    <xf numFmtId="0" fontId="4" fillId="0" borderId="0" xfId="0" applyFont="1" applyFill="1"/>
    <xf numFmtId="0" fontId="7" fillId="0" borderId="0" xfId="0" applyFont="1" applyFill="1"/>
    <xf numFmtId="164" fontId="2" fillId="0" borderId="0" xfId="0" applyNumberFormat="1" applyFont="1" applyFill="1" applyBorder="1"/>
    <xf numFmtId="44" fontId="2" fillId="0" borderId="0" xfId="0" applyNumberFormat="1" applyFont="1" applyFill="1" applyAlignment="1">
      <alignment horizontal="center"/>
    </xf>
    <xf numFmtId="44" fontId="2" fillId="0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0" fontId="8" fillId="0" borderId="0" xfId="0" applyFont="1" applyFill="1"/>
    <xf numFmtId="165" fontId="8" fillId="0" borderId="0" xfId="0" applyNumberFormat="1" applyFont="1" applyFill="1"/>
    <xf numFmtId="44" fontId="2" fillId="0" borderId="1" xfId="0" applyNumberFormat="1" applyFont="1" applyFill="1" applyBorder="1"/>
    <xf numFmtId="44" fontId="8" fillId="0" borderId="0" xfId="0" applyNumberFormat="1" applyFont="1" applyFill="1"/>
    <xf numFmtId="0" fontId="2" fillId="0" borderId="3" xfId="0" applyFont="1" applyFill="1" applyBorder="1" applyAlignment="1"/>
    <xf numFmtId="167" fontId="2" fillId="0" borderId="1" xfId="0" applyNumberFormat="1" applyFont="1" applyFill="1" applyBorder="1"/>
    <xf numFmtId="0" fontId="8" fillId="0" borderId="0" xfId="0" applyFont="1" applyFill="1" applyAlignment="1"/>
    <xf numFmtId="164" fontId="8" fillId="0" borderId="0" xfId="0" applyNumberFormat="1" applyFont="1" applyFill="1"/>
  </cellXfs>
  <cellStyles count="3">
    <cellStyle name="Comma 10 2 2 3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00FF"/>
      <color rgb="FFFFFF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63" Type="http://schemas.openxmlformats.org/officeDocument/2006/relationships/customXml" Target="../customXml/item2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64" Type="http://schemas.openxmlformats.org/officeDocument/2006/relationships/customXml" Target="../customXml/item3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styles" Target="styles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sharedStrings" Target="sharedStrings.xml"/><Relationship Id="rId65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FCR%20for%20PSE%20S40%20V0%20%20HM%20edit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oljh\Local%20Settings\MSN%20Rate%20v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Processes\General%20Accounting\newgas\2012\4-2012\UBR-GAS%2004-201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WC-RB%20GRC%20TY0903%20RY02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Jun_30_01\Proforma%20Adj_not%20us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Decoupling\2016%20GRC%20Prep\PCA\%23Electric%20Model%202016%20GRC%20Original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Load%20Research/GRC%202007%20(not%20filed)/Load%20Research%20Analyses/RLW/From%20RLW/Off%20System%20Results/M9_Statistics_All_R991_ADJ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5/SOE/09-2005%20SOE%20Fina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Update%206-30-06\COS%20Update%207-7-06\ECOS%20Model%20-%20UPDATE%20(JAH-5)%207-7-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COS%20Inputs\COS%20Model\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6%20GRC/Cost%20of%20Service/Model/DRAFT%202016%20GRC%20ECOS%20v7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u\Downloads\UBR-GAS%2007-201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2004%20GRC%20Order%20Electric%20(Clarification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O10">
            <v>18</v>
          </cell>
        </row>
        <row r="11">
          <cell r="AO11" t="str">
            <v>53</v>
          </cell>
        </row>
        <row r="12">
          <cell r="AO12" t="str">
            <v>28/54</v>
          </cell>
        </row>
        <row r="13">
          <cell r="AO13" t="str">
            <v>18</v>
          </cell>
        </row>
        <row r="14">
          <cell r="AO14" t="str">
            <v>18</v>
          </cell>
        </row>
        <row r="15">
          <cell r="AO15" t="str">
            <v>18</v>
          </cell>
        </row>
        <row r="16">
          <cell r="AO16" t="str">
            <v>18</v>
          </cell>
        </row>
        <row r="17">
          <cell r="AO17" t="str">
            <v>18</v>
          </cell>
        </row>
        <row r="18">
          <cell r="AO18" t="str">
            <v>18</v>
          </cell>
        </row>
        <row r="19">
          <cell r="AO19" t="str">
            <v>18</v>
          </cell>
        </row>
        <row r="20">
          <cell r="AO20" t="str">
            <v>18</v>
          </cell>
        </row>
        <row r="21">
          <cell r="AO21" t="str">
            <v>19</v>
          </cell>
        </row>
        <row r="22">
          <cell r="AO22" t="str">
            <v>53</v>
          </cell>
        </row>
        <row r="23">
          <cell r="AO23" t="str">
            <v>29/57</v>
          </cell>
        </row>
        <row r="24">
          <cell r="AO24" t="str">
            <v>43</v>
          </cell>
        </row>
        <row r="25">
          <cell r="AO25" t="str">
            <v>58</v>
          </cell>
        </row>
        <row r="26">
          <cell r="AO26" t="str">
            <v>44/59</v>
          </cell>
        </row>
        <row r="27">
          <cell r="AO27" t="str">
            <v>44/59</v>
          </cell>
        </row>
        <row r="28">
          <cell r="AO28" t="str">
            <v>43</v>
          </cell>
        </row>
        <row r="29">
          <cell r="AO29" t="str">
            <v>43</v>
          </cell>
        </row>
        <row r="30">
          <cell r="AO30" t="str">
            <v>43</v>
          </cell>
        </row>
        <row r="31">
          <cell r="AO31" t="str">
            <v>58</v>
          </cell>
        </row>
        <row r="32">
          <cell r="AO32" t="str">
            <v>24</v>
          </cell>
        </row>
        <row r="33">
          <cell r="AO33" t="str">
            <v>61</v>
          </cell>
        </row>
        <row r="34">
          <cell r="AO34" t="str">
            <v>30/62</v>
          </cell>
        </row>
        <row r="35">
          <cell r="AO35" t="str">
            <v>24</v>
          </cell>
        </row>
        <row r="36">
          <cell r="AO36" t="str">
            <v>61</v>
          </cell>
        </row>
        <row r="37">
          <cell r="AO37" t="str">
            <v>30/62</v>
          </cell>
        </row>
        <row r="38">
          <cell r="AO38" t="str">
            <v>24</v>
          </cell>
        </row>
        <row r="39">
          <cell r="AO39" t="str">
            <v>61</v>
          </cell>
        </row>
        <row r="40">
          <cell r="AO40" t="str">
            <v>24</v>
          </cell>
        </row>
        <row r="41">
          <cell r="AO41" t="str">
            <v>61</v>
          </cell>
        </row>
        <row r="42">
          <cell r="AO42" t="str">
            <v>30/62</v>
          </cell>
        </row>
        <row r="43">
          <cell r="AO43" t="str">
            <v>24</v>
          </cell>
        </row>
        <row r="44">
          <cell r="AO44" t="str">
            <v>61</v>
          </cell>
        </row>
        <row r="45">
          <cell r="AO45" t="str">
            <v>24</v>
          </cell>
        </row>
        <row r="46">
          <cell r="AO46" t="str">
            <v>61</v>
          </cell>
        </row>
        <row r="47">
          <cell r="AO47" t="str">
            <v>30/62</v>
          </cell>
        </row>
        <row r="48">
          <cell r="AO48" t="str">
            <v>24</v>
          </cell>
        </row>
        <row r="49">
          <cell r="AO49" t="str">
            <v>24</v>
          </cell>
        </row>
        <row r="50">
          <cell r="AO50" t="str">
            <v>24</v>
          </cell>
        </row>
        <row r="51">
          <cell r="AO51" t="str">
            <v>24</v>
          </cell>
        </row>
        <row r="52">
          <cell r="AO52" t="str">
            <v>24</v>
          </cell>
        </row>
        <row r="53">
          <cell r="AO53" t="str">
            <v>24</v>
          </cell>
        </row>
        <row r="54">
          <cell r="AO54" t="str">
            <v>24</v>
          </cell>
        </row>
        <row r="55">
          <cell r="AO55" t="str">
            <v>61</v>
          </cell>
        </row>
        <row r="56">
          <cell r="AO56" t="str">
            <v>30/62</v>
          </cell>
        </row>
        <row r="57">
          <cell r="AO57" t="str">
            <v>24</v>
          </cell>
        </row>
        <row r="58">
          <cell r="AO58" t="str">
            <v>61</v>
          </cell>
        </row>
        <row r="59">
          <cell r="AO59" t="str">
            <v>24</v>
          </cell>
        </row>
        <row r="60">
          <cell r="AO60" t="str">
            <v>61</v>
          </cell>
        </row>
        <row r="61">
          <cell r="AO61" t="str">
            <v>30/62</v>
          </cell>
        </row>
        <row r="62">
          <cell r="AO62" t="str">
            <v>18</v>
          </cell>
        </row>
        <row r="63">
          <cell r="AO63" t="str">
            <v>53</v>
          </cell>
        </row>
        <row r="64">
          <cell r="AO64" t="str">
            <v>18</v>
          </cell>
        </row>
        <row r="65">
          <cell r="AO65" t="str">
            <v>18</v>
          </cell>
        </row>
        <row r="66">
          <cell r="AO66" t="str">
            <v>18</v>
          </cell>
        </row>
        <row r="67">
          <cell r="AO67" t="str">
            <v>24</v>
          </cell>
        </row>
        <row r="68">
          <cell r="AO68" t="str">
            <v>61</v>
          </cell>
        </row>
        <row r="69">
          <cell r="AO69" t="str">
            <v>24</v>
          </cell>
        </row>
        <row r="70">
          <cell r="AO70" t="str">
            <v>24</v>
          </cell>
        </row>
        <row r="71">
          <cell r="AO71" t="str">
            <v>24</v>
          </cell>
        </row>
        <row r="72">
          <cell r="AO72" t="str">
            <v>60</v>
          </cell>
        </row>
        <row r="73">
          <cell r="AO73" t="str">
            <v>28/54</v>
          </cell>
        </row>
        <row r="74">
          <cell r="AO74">
            <v>39</v>
          </cell>
        </row>
        <row r="75">
          <cell r="AO75">
            <v>39</v>
          </cell>
        </row>
        <row r="76">
          <cell r="AO76" t="str">
            <v>39</v>
          </cell>
        </row>
        <row r="77">
          <cell r="AO77" t="str">
            <v>40</v>
          </cell>
        </row>
        <row r="78">
          <cell r="AO78">
            <v>40</v>
          </cell>
        </row>
        <row r="79">
          <cell r="AO79" t="str">
            <v>33a</v>
          </cell>
        </row>
        <row r="80">
          <cell r="AO80" t="str">
            <v>41</v>
          </cell>
        </row>
        <row r="81">
          <cell r="AO81">
            <v>41</v>
          </cell>
        </row>
        <row r="82">
          <cell r="AO82">
            <v>41</v>
          </cell>
        </row>
        <row r="83">
          <cell r="AO83" t="str">
            <v>41</v>
          </cell>
        </row>
        <row r="84">
          <cell r="AO84">
            <v>41</v>
          </cell>
        </row>
        <row r="85">
          <cell r="AO85">
            <v>41</v>
          </cell>
        </row>
        <row r="86">
          <cell r="AO86">
            <v>41</v>
          </cell>
        </row>
        <row r="87">
          <cell r="AO87">
            <v>41</v>
          </cell>
        </row>
        <row r="88">
          <cell r="AO88">
            <v>41</v>
          </cell>
        </row>
        <row r="89">
          <cell r="AO89">
            <v>41</v>
          </cell>
        </row>
        <row r="90">
          <cell r="AO90">
            <v>41</v>
          </cell>
        </row>
        <row r="91">
          <cell r="AO91">
            <v>41</v>
          </cell>
        </row>
        <row r="92">
          <cell r="AO92">
            <v>41</v>
          </cell>
        </row>
        <row r="93">
          <cell r="AO93">
            <v>41</v>
          </cell>
        </row>
        <row r="94">
          <cell r="AO94">
            <v>41</v>
          </cell>
        </row>
        <row r="95">
          <cell r="AO95">
            <v>41</v>
          </cell>
        </row>
        <row r="96">
          <cell r="AO96">
            <v>41</v>
          </cell>
        </row>
        <row r="97">
          <cell r="AO97">
            <v>41</v>
          </cell>
        </row>
        <row r="98">
          <cell r="AO98">
            <v>41</v>
          </cell>
        </row>
        <row r="99">
          <cell r="AO99">
            <v>41</v>
          </cell>
        </row>
        <row r="100">
          <cell r="AO100">
            <v>41</v>
          </cell>
        </row>
        <row r="101">
          <cell r="AO101">
            <v>41</v>
          </cell>
        </row>
        <row r="102">
          <cell r="AO102">
            <v>41</v>
          </cell>
        </row>
        <row r="103">
          <cell r="AO103">
            <v>41</v>
          </cell>
        </row>
        <row r="104">
          <cell r="AO104">
            <v>41</v>
          </cell>
        </row>
        <row r="105">
          <cell r="AO105">
            <v>41</v>
          </cell>
        </row>
        <row r="106">
          <cell r="AO106">
            <v>41</v>
          </cell>
        </row>
        <row r="107">
          <cell r="AO107">
            <v>41</v>
          </cell>
        </row>
        <row r="108">
          <cell r="AO108">
            <v>41</v>
          </cell>
        </row>
        <row r="109">
          <cell r="AO109" t="str">
            <v>41</v>
          </cell>
        </row>
        <row r="110">
          <cell r="AO110" t="str">
            <v>41</v>
          </cell>
        </row>
        <row r="111">
          <cell r="AO111" t="str">
            <v>41</v>
          </cell>
        </row>
        <row r="112">
          <cell r="AO112" t="str">
            <v>41</v>
          </cell>
        </row>
        <row r="113">
          <cell r="AO113" t="str">
            <v>41</v>
          </cell>
        </row>
        <row r="114">
          <cell r="AO114" t="str">
            <v>41</v>
          </cell>
        </row>
        <row r="115">
          <cell r="AO115" t="str">
            <v>41</v>
          </cell>
        </row>
        <row r="116">
          <cell r="AO116" t="str">
            <v>41</v>
          </cell>
        </row>
        <row r="117">
          <cell r="AO117" t="str">
            <v>41</v>
          </cell>
        </row>
        <row r="118">
          <cell r="AO118" t="str">
            <v>41</v>
          </cell>
        </row>
        <row r="119">
          <cell r="AO119" t="str">
            <v>41</v>
          </cell>
        </row>
        <row r="120">
          <cell r="AO120" t="str">
            <v>41</v>
          </cell>
        </row>
        <row r="121">
          <cell r="AO121" t="str">
            <v>41</v>
          </cell>
        </row>
        <row r="122">
          <cell r="AO122" t="str">
            <v>41</v>
          </cell>
        </row>
        <row r="123">
          <cell r="AO123" t="str">
            <v>65a</v>
          </cell>
        </row>
        <row r="124">
          <cell r="AO124" t="str">
            <v>65a</v>
          </cell>
        </row>
        <row r="125">
          <cell r="AO125" t="str">
            <v>65a</v>
          </cell>
        </row>
        <row r="126">
          <cell r="AO126" t="str">
            <v>65a</v>
          </cell>
        </row>
        <row r="127">
          <cell r="AO127" t="str">
            <v>65a</v>
          </cell>
        </row>
        <row r="128">
          <cell r="AO128" t="str">
            <v>65a</v>
          </cell>
        </row>
        <row r="129">
          <cell r="AO129" t="str">
            <v>65a</v>
          </cell>
        </row>
        <row r="130">
          <cell r="AO130" t="str">
            <v>65a</v>
          </cell>
        </row>
        <row r="131">
          <cell r="AO131" t="str">
            <v>65a</v>
          </cell>
        </row>
        <row r="132">
          <cell r="AO132" t="str">
            <v>65a</v>
          </cell>
        </row>
        <row r="133">
          <cell r="AO133" t="str">
            <v>65a</v>
          </cell>
        </row>
        <row r="134">
          <cell r="AO134" t="str">
            <v>65a</v>
          </cell>
        </row>
        <row r="135">
          <cell r="AO135" t="str">
            <v>65a</v>
          </cell>
        </row>
        <row r="136">
          <cell r="AO136" t="str">
            <v>65a</v>
          </cell>
        </row>
        <row r="137">
          <cell r="AO137" t="str">
            <v>65a</v>
          </cell>
        </row>
        <row r="138">
          <cell r="AO138" t="str">
            <v>65a</v>
          </cell>
        </row>
        <row r="139">
          <cell r="AO139" t="str">
            <v>65a</v>
          </cell>
        </row>
        <row r="140">
          <cell r="AO140" t="str">
            <v>65a</v>
          </cell>
        </row>
        <row r="141">
          <cell r="AO141" t="str">
            <v>65a</v>
          </cell>
        </row>
        <row r="142">
          <cell r="AO142" t="str">
            <v>65a</v>
          </cell>
        </row>
        <row r="143">
          <cell r="AO143" t="str">
            <v>65a</v>
          </cell>
        </row>
        <row r="144">
          <cell r="AO144" t="str">
            <v>65a</v>
          </cell>
        </row>
        <row r="145">
          <cell r="AO145" t="str">
            <v>65a</v>
          </cell>
        </row>
        <row r="146">
          <cell r="AO146" t="str">
            <v>65a</v>
          </cell>
        </row>
        <row r="147">
          <cell r="AO147" t="str">
            <v>65a</v>
          </cell>
        </row>
        <row r="148">
          <cell r="AO148" t="str">
            <v>65a</v>
          </cell>
        </row>
        <row r="149">
          <cell r="AO149" t="str">
            <v>65a</v>
          </cell>
        </row>
        <row r="150">
          <cell r="AO150" t="str">
            <v>65a</v>
          </cell>
        </row>
        <row r="151">
          <cell r="AO151" t="str">
            <v>65a</v>
          </cell>
        </row>
        <row r="152">
          <cell r="AO152" t="str">
            <v>65a</v>
          </cell>
        </row>
        <row r="153">
          <cell r="AO153" t="str">
            <v>65a</v>
          </cell>
        </row>
        <row r="154">
          <cell r="AO154" t="str">
            <v>65a</v>
          </cell>
        </row>
        <row r="155">
          <cell r="AO155" t="str">
            <v>65a</v>
          </cell>
        </row>
        <row r="156">
          <cell r="AO156" t="str">
            <v>65a</v>
          </cell>
        </row>
        <row r="157">
          <cell r="AO157" t="str">
            <v>65a</v>
          </cell>
        </row>
        <row r="158">
          <cell r="AO158" t="str">
            <v>65a</v>
          </cell>
        </row>
        <row r="159">
          <cell r="AO159" t="str">
            <v>65a</v>
          </cell>
        </row>
        <row r="160">
          <cell r="AO160" t="str">
            <v xml:space="preserve"> </v>
          </cell>
        </row>
        <row r="161">
          <cell r="AO161" t="str">
            <v>41</v>
          </cell>
        </row>
        <row r="162">
          <cell r="AO162" t="str">
            <v>65a</v>
          </cell>
        </row>
        <row r="163">
          <cell r="AO163" t="str">
            <v>65a</v>
          </cell>
        </row>
        <row r="164">
          <cell r="AO164" t="str">
            <v>65a</v>
          </cell>
        </row>
        <row r="165">
          <cell r="AO165" t="str">
            <v>65a</v>
          </cell>
        </row>
        <row r="166">
          <cell r="AO166" t="str">
            <v>65a</v>
          </cell>
        </row>
        <row r="167">
          <cell r="AO167" t="str">
            <v>65a</v>
          </cell>
        </row>
        <row r="168">
          <cell r="AO168" t="str">
            <v>65a</v>
          </cell>
        </row>
        <row r="169">
          <cell r="AO169" t="str">
            <v>65a</v>
          </cell>
        </row>
        <row r="170">
          <cell r="AO170" t="str">
            <v>65a</v>
          </cell>
        </row>
        <row r="171">
          <cell r="AO171" t="str">
            <v>65a</v>
          </cell>
        </row>
        <row r="172">
          <cell r="AO172" t="str">
            <v>65a</v>
          </cell>
        </row>
        <row r="173">
          <cell r="AO173" t="str">
            <v>65a</v>
          </cell>
        </row>
        <row r="174">
          <cell r="AO174" t="str">
            <v>65a</v>
          </cell>
        </row>
        <row r="175">
          <cell r="AO175" t="str">
            <v>65a</v>
          </cell>
        </row>
        <row r="176">
          <cell r="AO176" t="str">
            <v>65a</v>
          </cell>
        </row>
        <row r="177">
          <cell r="AO177" t="str">
            <v>65a</v>
          </cell>
        </row>
        <row r="178">
          <cell r="AO178" t="str">
            <v>65a</v>
          </cell>
        </row>
        <row r="179">
          <cell r="AO179" t="str">
            <v>65a</v>
          </cell>
        </row>
        <row r="180">
          <cell r="AO180" t="str">
            <v xml:space="preserve"> </v>
          </cell>
        </row>
        <row r="181">
          <cell r="AO181" t="str">
            <v xml:space="preserve"> </v>
          </cell>
        </row>
        <row r="182">
          <cell r="AO182" t="str">
            <v>65a</v>
          </cell>
        </row>
        <row r="183">
          <cell r="AO183" t="str">
            <v>65a</v>
          </cell>
        </row>
        <row r="185">
          <cell r="AO185" t="str">
            <v>65a</v>
          </cell>
        </row>
        <row r="186">
          <cell r="AO186" t="str">
            <v>65a</v>
          </cell>
        </row>
        <row r="187">
          <cell r="AO187" t="str">
            <v>65a</v>
          </cell>
        </row>
        <row r="189">
          <cell r="AO189" t="str">
            <v xml:space="preserve"> </v>
          </cell>
        </row>
        <row r="190">
          <cell r="AO190" t="str">
            <v>65a</v>
          </cell>
        </row>
        <row r="191">
          <cell r="AO191" t="str">
            <v xml:space="preserve"> </v>
          </cell>
        </row>
        <row r="192">
          <cell r="AO192" t="str">
            <v>65a</v>
          </cell>
        </row>
        <row r="193">
          <cell r="AO193" t="str">
            <v xml:space="preserve"> </v>
          </cell>
        </row>
        <row r="194">
          <cell r="AO194" t="str">
            <v xml:space="preserve"> </v>
          </cell>
        </row>
        <row r="196">
          <cell r="AO196" t="str">
            <v>65b</v>
          </cell>
        </row>
        <row r="197">
          <cell r="AO197" t="str">
            <v>65a</v>
          </cell>
        </row>
        <row r="198">
          <cell r="AO198" t="str">
            <v>65a</v>
          </cell>
        </row>
        <row r="199">
          <cell r="AO199" t="str">
            <v>65b</v>
          </cell>
        </row>
        <row r="201">
          <cell r="AO201" t="str">
            <v>51</v>
          </cell>
        </row>
        <row r="202">
          <cell r="AO202" t="str">
            <v>51</v>
          </cell>
        </row>
        <row r="203">
          <cell r="AO203" t="str">
            <v>51</v>
          </cell>
        </row>
        <row r="204">
          <cell r="AO204" t="str">
            <v>51</v>
          </cell>
        </row>
        <row r="205">
          <cell r="AO205" t="str">
            <v>51</v>
          </cell>
        </row>
        <row r="206">
          <cell r="AO206" t="str">
            <v>51</v>
          </cell>
        </row>
        <row r="207">
          <cell r="AO207">
            <v>41</v>
          </cell>
        </row>
        <row r="208">
          <cell r="AO208">
            <v>41</v>
          </cell>
        </row>
        <row r="209">
          <cell r="AO209">
            <v>41</v>
          </cell>
        </row>
        <row r="210">
          <cell r="AO210" t="str">
            <v xml:space="preserve"> </v>
          </cell>
        </row>
        <row r="211">
          <cell r="AO211" t="str">
            <v>65b</v>
          </cell>
        </row>
        <row r="212">
          <cell r="AO212" t="str">
            <v>65a</v>
          </cell>
        </row>
        <row r="214">
          <cell r="AO214" t="str">
            <v>66a</v>
          </cell>
        </row>
        <row r="215">
          <cell r="AO215" t="str">
            <v>66a</v>
          </cell>
        </row>
        <row r="216">
          <cell r="AO216" t="str">
            <v>65b</v>
          </cell>
        </row>
        <row r="218">
          <cell r="AO218" t="str">
            <v>65b</v>
          </cell>
        </row>
        <row r="219">
          <cell r="AO219" t="str">
            <v>66x</v>
          </cell>
        </row>
        <row r="220">
          <cell r="AO220" t="str">
            <v>9</v>
          </cell>
        </row>
        <row r="222">
          <cell r="AO222" t="str">
            <v>65b</v>
          </cell>
        </row>
        <row r="223">
          <cell r="AO223" t="str">
            <v>66a</v>
          </cell>
        </row>
        <row r="224">
          <cell r="AO224" t="str">
            <v>65a</v>
          </cell>
        </row>
        <row r="225">
          <cell r="AO225" t="str">
            <v>65a</v>
          </cell>
        </row>
        <row r="227">
          <cell r="AO227" t="str">
            <v>65a</v>
          </cell>
        </row>
        <row r="228">
          <cell r="AO228" t="str">
            <v xml:space="preserve"> </v>
          </cell>
        </row>
        <row r="229">
          <cell r="AO229" t="str">
            <v>65b</v>
          </cell>
        </row>
        <row r="230">
          <cell r="AO230" t="str">
            <v>65b</v>
          </cell>
        </row>
        <row r="231">
          <cell r="AO231" t="str">
            <v>65b</v>
          </cell>
        </row>
        <row r="234">
          <cell r="AO234" t="str">
            <v xml:space="preserve"> </v>
          </cell>
        </row>
        <row r="235">
          <cell r="AO235" t="str">
            <v xml:space="preserve"> </v>
          </cell>
        </row>
        <row r="236">
          <cell r="AO236" t="str">
            <v xml:space="preserve"> </v>
          </cell>
        </row>
        <row r="237">
          <cell r="AO237" t="str">
            <v xml:space="preserve"> </v>
          </cell>
        </row>
        <row r="238">
          <cell r="AO238" t="str">
            <v>65a</v>
          </cell>
        </row>
        <row r="239">
          <cell r="AO239" t="str">
            <v>65a</v>
          </cell>
        </row>
        <row r="240">
          <cell r="AO240" t="str">
            <v>65a</v>
          </cell>
        </row>
        <row r="241">
          <cell r="AO241" t="str">
            <v>65a</v>
          </cell>
        </row>
        <row r="243">
          <cell r="AO243" t="str">
            <v>65a</v>
          </cell>
        </row>
        <row r="244">
          <cell r="AO244" t="str">
            <v>65a</v>
          </cell>
        </row>
        <row r="245">
          <cell r="AO245" t="str">
            <v>65a</v>
          </cell>
        </row>
        <row r="246">
          <cell r="AO246" t="str">
            <v>65a</v>
          </cell>
        </row>
        <row r="247">
          <cell r="AO247" t="str">
            <v>65a</v>
          </cell>
        </row>
        <row r="248">
          <cell r="AO248" t="str">
            <v>65a</v>
          </cell>
        </row>
        <row r="249">
          <cell r="AO249" t="str">
            <v xml:space="preserve"> </v>
          </cell>
        </row>
        <row r="250">
          <cell r="AO250" t="str">
            <v xml:space="preserve"> </v>
          </cell>
        </row>
        <row r="251">
          <cell r="AO251" t="str">
            <v>65b</v>
          </cell>
        </row>
        <row r="254">
          <cell r="AO254" t="str">
            <v>65b</v>
          </cell>
        </row>
        <row r="256">
          <cell r="AO256" t="str">
            <v>65b</v>
          </cell>
        </row>
        <row r="257">
          <cell r="AO257" t="str">
            <v>65a</v>
          </cell>
        </row>
        <row r="258">
          <cell r="AO258" t="str">
            <v>65a</v>
          </cell>
        </row>
        <row r="259">
          <cell r="AO259" t="str">
            <v>65a</v>
          </cell>
        </row>
        <row r="260">
          <cell r="AO260" t="str">
            <v>65a</v>
          </cell>
        </row>
        <row r="267">
          <cell r="AO267" t="str">
            <v xml:space="preserve"> </v>
          </cell>
        </row>
        <row r="268">
          <cell r="AO268" t="str">
            <v>65b</v>
          </cell>
        </row>
        <row r="270">
          <cell r="AO270" t="str">
            <v>65a</v>
          </cell>
        </row>
        <row r="271">
          <cell r="AO271" t="str">
            <v>65b</v>
          </cell>
        </row>
        <row r="275">
          <cell r="AO275" t="str">
            <v>65b</v>
          </cell>
        </row>
        <row r="276">
          <cell r="AO276" t="str">
            <v>65a</v>
          </cell>
        </row>
        <row r="277">
          <cell r="AO277" t="str">
            <v>65a</v>
          </cell>
        </row>
        <row r="278">
          <cell r="AO278" t="str">
            <v>65a</v>
          </cell>
        </row>
        <row r="279">
          <cell r="AO279" t="str">
            <v>65a</v>
          </cell>
        </row>
        <row r="280">
          <cell r="AO280" t="str">
            <v>65a</v>
          </cell>
        </row>
        <row r="281">
          <cell r="AO281" t="str">
            <v>65a</v>
          </cell>
        </row>
        <row r="282">
          <cell r="AO282" t="str">
            <v>65a</v>
          </cell>
        </row>
        <row r="283">
          <cell r="AO283">
            <v>40</v>
          </cell>
        </row>
        <row r="285">
          <cell r="AO285" t="str">
            <v xml:space="preserve"> </v>
          </cell>
        </row>
        <row r="286">
          <cell r="AO286" t="str">
            <v xml:space="preserve"> </v>
          </cell>
        </row>
        <row r="287">
          <cell r="AO287" t="str">
            <v xml:space="preserve"> </v>
          </cell>
        </row>
        <row r="288">
          <cell r="AO288" t="str">
            <v xml:space="preserve"> </v>
          </cell>
        </row>
        <row r="289">
          <cell r="AO289" t="str">
            <v xml:space="preserve"> </v>
          </cell>
        </row>
        <row r="290">
          <cell r="AO290" t="str">
            <v xml:space="preserve"> </v>
          </cell>
        </row>
        <row r="291">
          <cell r="AO291" t="str">
            <v xml:space="preserve"> </v>
          </cell>
        </row>
        <row r="293">
          <cell r="AO293" t="str">
            <v xml:space="preserve"> </v>
          </cell>
        </row>
        <row r="294">
          <cell r="AO294" t="str">
            <v>65b</v>
          </cell>
        </row>
        <row r="295">
          <cell r="AO295" t="str">
            <v>65b</v>
          </cell>
        </row>
        <row r="296">
          <cell r="AO296" t="str">
            <v xml:space="preserve"> </v>
          </cell>
        </row>
        <row r="297">
          <cell r="AO297" t="str">
            <v>65b</v>
          </cell>
        </row>
        <row r="305">
          <cell r="AO305" t="str">
            <v xml:space="preserve"> </v>
          </cell>
        </row>
        <row r="306">
          <cell r="AO306" t="str">
            <v xml:space="preserve"> </v>
          </cell>
        </row>
        <row r="307">
          <cell r="AO307" t="str">
            <v xml:space="preserve"> </v>
          </cell>
        </row>
        <row r="308">
          <cell r="AO308" t="str">
            <v>65a</v>
          </cell>
        </row>
        <row r="310">
          <cell r="AO310" t="str">
            <v>65b</v>
          </cell>
        </row>
        <row r="312">
          <cell r="AO312" t="str">
            <v>65a</v>
          </cell>
        </row>
        <row r="314">
          <cell r="AO314" t="str">
            <v>65a</v>
          </cell>
        </row>
        <row r="318">
          <cell r="AO318" t="str">
            <v>65b</v>
          </cell>
        </row>
        <row r="319">
          <cell r="AO319" t="str">
            <v>65a</v>
          </cell>
        </row>
        <row r="321">
          <cell r="AO321" t="str">
            <v>41</v>
          </cell>
        </row>
        <row r="322">
          <cell r="AO322" t="str">
            <v>65a</v>
          </cell>
        </row>
        <row r="323">
          <cell r="AO323" t="str">
            <v>65a</v>
          </cell>
        </row>
        <row r="324">
          <cell r="AO324" t="str">
            <v>65a</v>
          </cell>
        </row>
        <row r="325">
          <cell r="AO325" t="str">
            <v>65a</v>
          </cell>
        </row>
        <row r="326">
          <cell r="AO326" t="str">
            <v>65a</v>
          </cell>
        </row>
        <row r="327">
          <cell r="AO327" t="str">
            <v>65b</v>
          </cell>
        </row>
        <row r="328">
          <cell r="AO328" t="str">
            <v>65b</v>
          </cell>
        </row>
        <row r="329">
          <cell r="AO329" t="str">
            <v>65b</v>
          </cell>
        </row>
        <row r="330">
          <cell r="AO330" t="str">
            <v>65b</v>
          </cell>
        </row>
        <row r="331">
          <cell r="AO331" t="str">
            <v>65b</v>
          </cell>
        </row>
        <row r="332">
          <cell r="AO332" t="str">
            <v>65a</v>
          </cell>
        </row>
        <row r="333">
          <cell r="AO333" t="str">
            <v>65a</v>
          </cell>
        </row>
        <row r="335">
          <cell r="AO335" t="str">
            <v>65a</v>
          </cell>
        </row>
        <row r="336">
          <cell r="AO336" t="str">
            <v>65a</v>
          </cell>
        </row>
        <row r="338">
          <cell r="AO338" t="str">
            <v>65a</v>
          </cell>
        </row>
        <row r="339">
          <cell r="AO339" t="str">
            <v>65a</v>
          </cell>
        </row>
        <row r="340">
          <cell r="AO340" t="str">
            <v>65a</v>
          </cell>
        </row>
        <row r="341">
          <cell r="AO341" t="str">
            <v>65a</v>
          </cell>
        </row>
        <row r="342">
          <cell r="AO342" t="str">
            <v>65a</v>
          </cell>
        </row>
        <row r="344">
          <cell r="AO344" t="str">
            <v>65a</v>
          </cell>
        </row>
        <row r="356">
          <cell r="AO356" t="str">
            <v>65a</v>
          </cell>
        </row>
        <row r="357">
          <cell r="AO357" t="str">
            <v>65a</v>
          </cell>
        </row>
        <row r="358">
          <cell r="AO358" t="str">
            <v>65b</v>
          </cell>
        </row>
        <row r="359">
          <cell r="AO359" t="str">
            <v>65a</v>
          </cell>
        </row>
        <row r="360">
          <cell r="AO360" t="str">
            <v>65a</v>
          </cell>
        </row>
        <row r="362">
          <cell r="AO362" t="str">
            <v>65a</v>
          </cell>
        </row>
        <row r="365">
          <cell r="AO365" t="str">
            <v>65a</v>
          </cell>
        </row>
        <row r="366">
          <cell r="AO366" t="str">
            <v>65a</v>
          </cell>
        </row>
        <row r="371">
          <cell r="AO371" t="str">
            <v>65b</v>
          </cell>
        </row>
        <row r="372">
          <cell r="AO372" t="str">
            <v>65a</v>
          </cell>
        </row>
        <row r="373">
          <cell r="AO373" t="str">
            <v>65a</v>
          </cell>
        </row>
        <row r="374">
          <cell r="AO374" t="str">
            <v>65a</v>
          </cell>
        </row>
        <row r="375">
          <cell r="AO375" t="str">
            <v>65a</v>
          </cell>
        </row>
        <row r="377">
          <cell r="AO377" t="str">
            <v>65a</v>
          </cell>
        </row>
        <row r="379">
          <cell r="AO379" t="str">
            <v>65b</v>
          </cell>
        </row>
        <row r="380">
          <cell r="AO380" t="str">
            <v>65a</v>
          </cell>
        </row>
        <row r="382">
          <cell r="AO382" t="str">
            <v>65a</v>
          </cell>
        </row>
        <row r="383">
          <cell r="AO383" t="str">
            <v>65a</v>
          </cell>
        </row>
        <row r="385">
          <cell r="AO385" t="str">
            <v>65a</v>
          </cell>
        </row>
        <row r="386">
          <cell r="AO386">
            <v>41</v>
          </cell>
        </row>
        <row r="387">
          <cell r="AO387">
            <v>41</v>
          </cell>
        </row>
        <row r="388">
          <cell r="AO388">
            <v>41</v>
          </cell>
        </row>
        <row r="389">
          <cell r="AO389">
            <v>41</v>
          </cell>
        </row>
        <row r="390">
          <cell r="AO390">
            <v>41</v>
          </cell>
        </row>
        <row r="391">
          <cell r="AO391" t="str">
            <v>41</v>
          </cell>
        </row>
        <row r="392">
          <cell r="AO392">
            <v>41</v>
          </cell>
        </row>
        <row r="393">
          <cell r="AO393">
            <v>41</v>
          </cell>
        </row>
        <row r="394">
          <cell r="AO394">
            <v>41</v>
          </cell>
        </row>
        <row r="395">
          <cell r="AO395">
            <v>41</v>
          </cell>
        </row>
        <row r="396">
          <cell r="AO396">
            <v>41</v>
          </cell>
        </row>
        <row r="397">
          <cell r="AO397">
            <v>41</v>
          </cell>
        </row>
        <row r="398">
          <cell r="AO398">
            <v>41</v>
          </cell>
        </row>
        <row r="399">
          <cell r="AO399" t="str">
            <v>41</v>
          </cell>
        </row>
        <row r="400">
          <cell r="AO400" t="str">
            <v>41</v>
          </cell>
        </row>
        <row r="401">
          <cell r="AO401" t="str">
            <v>41</v>
          </cell>
        </row>
        <row r="402">
          <cell r="AO402" t="str">
            <v>41</v>
          </cell>
        </row>
        <row r="403">
          <cell r="AO403" t="str">
            <v>41</v>
          </cell>
        </row>
        <row r="404">
          <cell r="AO404" t="str">
            <v>41</v>
          </cell>
        </row>
        <row r="405">
          <cell r="AO405" t="str">
            <v>41</v>
          </cell>
        </row>
        <row r="406">
          <cell r="AO406" t="str">
            <v>41</v>
          </cell>
        </row>
        <row r="407">
          <cell r="AO407" t="str">
            <v>41</v>
          </cell>
        </row>
        <row r="408">
          <cell r="AO408" t="str">
            <v xml:space="preserve"> </v>
          </cell>
        </row>
        <row r="409">
          <cell r="AO409" t="str">
            <v>65b</v>
          </cell>
        </row>
        <row r="410">
          <cell r="AO410" t="str">
            <v xml:space="preserve"> </v>
          </cell>
        </row>
        <row r="412">
          <cell r="AO412" t="str">
            <v>65b</v>
          </cell>
        </row>
        <row r="414">
          <cell r="AO414" t="str">
            <v>41</v>
          </cell>
        </row>
        <row r="415">
          <cell r="AO415" t="str">
            <v>41</v>
          </cell>
        </row>
        <row r="416">
          <cell r="AO416" t="str">
            <v>41</v>
          </cell>
        </row>
        <row r="417">
          <cell r="AO417" t="str">
            <v>41</v>
          </cell>
        </row>
        <row r="418">
          <cell r="AO418" t="str">
            <v>5</v>
          </cell>
        </row>
        <row r="419">
          <cell r="AO419" t="str">
            <v>5</v>
          </cell>
        </row>
        <row r="420">
          <cell r="AO420" t="str">
            <v>5</v>
          </cell>
        </row>
        <row r="421">
          <cell r="AO421" t="str">
            <v>5</v>
          </cell>
        </row>
        <row r="422">
          <cell r="AO422" t="str">
            <v>5</v>
          </cell>
        </row>
        <row r="423">
          <cell r="AO423" t="str">
            <v>5</v>
          </cell>
        </row>
        <row r="424">
          <cell r="AO424" t="str">
            <v>5</v>
          </cell>
        </row>
        <row r="425">
          <cell r="AO425" t="str">
            <v>5</v>
          </cell>
        </row>
        <row r="426">
          <cell r="AO426" t="str">
            <v>5</v>
          </cell>
        </row>
        <row r="427">
          <cell r="AO427" t="str">
            <v>5</v>
          </cell>
        </row>
        <row r="428">
          <cell r="AO428" t="str">
            <v>5</v>
          </cell>
        </row>
        <row r="429">
          <cell r="AO429" t="str">
            <v>5</v>
          </cell>
        </row>
        <row r="430">
          <cell r="AO430" t="str">
            <v>5</v>
          </cell>
        </row>
        <row r="431">
          <cell r="AO431" t="str">
            <v>5</v>
          </cell>
        </row>
        <row r="432">
          <cell r="AO432" t="str">
            <v>5</v>
          </cell>
        </row>
        <row r="433">
          <cell r="AO433" t="str">
            <v>5</v>
          </cell>
        </row>
        <row r="434">
          <cell r="AO434" t="str">
            <v>5</v>
          </cell>
        </row>
        <row r="435">
          <cell r="AO435" t="str">
            <v>5</v>
          </cell>
        </row>
        <row r="436">
          <cell r="AO436" t="str">
            <v>5</v>
          </cell>
        </row>
        <row r="437">
          <cell r="AO437" t="str">
            <v>5</v>
          </cell>
        </row>
        <row r="438">
          <cell r="AO438" t="str">
            <v>5</v>
          </cell>
        </row>
        <row r="439">
          <cell r="AO439" t="str">
            <v>5</v>
          </cell>
        </row>
        <row r="440">
          <cell r="AO440" t="str">
            <v>5</v>
          </cell>
        </row>
        <row r="441">
          <cell r="AO441" t="str">
            <v>5</v>
          </cell>
        </row>
        <row r="442">
          <cell r="AO442" t="str">
            <v>5</v>
          </cell>
        </row>
        <row r="443">
          <cell r="AO443" t="str">
            <v>5</v>
          </cell>
        </row>
        <row r="444">
          <cell r="AO444" t="str">
            <v>5</v>
          </cell>
        </row>
        <row r="445">
          <cell r="AO445" t="str">
            <v>5</v>
          </cell>
        </row>
        <row r="446">
          <cell r="AO446" t="str">
            <v>5</v>
          </cell>
        </row>
        <row r="447">
          <cell r="AO447" t="str">
            <v>5</v>
          </cell>
        </row>
        <row r="448">
          <cell r="AO448" t="str">
            <v>5</v>
          </cell>
        </row>
        <row r="449">
          <cell r="AO449" t="str">
            <v>5</v>
          </cell>
        </row>
        <row r="450">
          <cell r="AO450" t="str">
            <v>5</v>
          </cell>
        </row>
        <row r="451">
          <cell r="AO451" t="str">
            <v>5</v>
          </cell>
        </row>
        <row r="452">
          <cell r="AO452" t="str">
            <v>5</v>
          </cell>
        </row>
        <row r="453">
          <cell r="AO453" t="str">
            <v>5</v>
          </cell>
        </row>
        <row r="454">
          <cell r="AO454" t="str">
            <v>5</v>
          </cell>
        </row>
        <row r="455">
          <cell r="AO455" t="str">
            <v>5</v>
          </cell>
        </row>
        <row r="456">
          <cell r="AO456" t="str">
            <v>5</v>
          </cell>
        </row>
        <row r="457">
          <cell r="AO457" t="str">
            <v>5</v>
          </cell>
        </row>
        <row r="458">
          <cell r="AO458" t="str">
            <v>5</v>
          </cell>
        </row>
        <row r="459">
          <cell r="AO459" t="str">
            <v>5</v>
          </cell>
        </row>
        <row r="460">
          <cell r="AO460" t="str">
            <v>5</v>
          </cell>
        </row>
        <row r="461">
          <cell r="AO461" t="str">
            <v>5</v>
          </cell>
        </row>
        <row r="462">
          <cell r="AO462" t="str">
            <v>5</v>
          </cell>
        </row>
        <row r="463">
          <cell r="AO463" t="str">
            <v>5</v>
          </cell>
        </row>
        <row r="464">
          <cell r="AO464" t="str">
            <v>5</v>
          </cell>
        </row>
        <row r="465">
          <cell r="AO465" t="str">
            <v>5</v>
          </cell>
        </row>
        <row r="466">
          <cell r="AO466" t="str">
            <v xml:space="preserve"> </v>
          </cell>
        </row>
        <row r="467">
          <cell r="AO467" t="str">
            <v xml:space="preserve"> </v>
          </cell>
        </row>
        <row r="471">
          <cell r="AO471" t="str">
            <v>23</v>
          </cell>
        </row>
        <row r="472">
          <cell r="AO472" t="str">
            <v>65</v>
          </cell>
        </row>
        <row r="473">
          <cell r="AO473" t="str">
            <v>65</v>
          </cell>
        </row>
        <row r="474">
          <cell r="AO474" t="str">
            <v>47</v>
          </cell>
        </row>
        <row r="475">
          <cell r="AO475" t="str">
            <v>65a</v>
          </cell>
        </row>
        <row r="476">
          <cell r="AO476" t="str">
            <v>23</v>
          </cell>
        </row>
        <row r="477">
          <cell r="AO477" t="str">
            <v>65</v>
          </cell>
        </row>
        <row r="478">
          <cell r="AO478" t="str">
            <v>23</v>
          </cell>
        </row>
        <row r="479">
          <cell r="AO479">
            <v>65</v>
          </cell>
        </row>
        <row r="480">
          <cell r="AO480" t="str">
            <v>23</v>
          </cell>
        </row>
        <row r="481">
          <cell r="AO481" t="str">
            <v>23</v>
          </cell>
        </row>
        <row r="482">
          <cell r="AO482">
            <v>65</v>
          </cell>
        </row>
        <row r="483">
          <cell r="AO483" t="str">
            <v>23</v>
          </cell>
        </row>
        <row r="484">
          <cell r="AO484" t="str">
            <v>23</v>
          </cell>
        </row>
        <row r="485">
          <cell r="AO485">
            <v>65</v>
          </cell>
        </row>
        <row r="486">
          <cell r="AO486" t="str">
            <v>23</v>
          </cell>
        </row>
        <row r="487">
          <cell r="AO487">
            <v>65</v>
          </cell>
        </row>
        <row r="488">
          <cell r="AO488" t="str">
            <v>6</v>
          </cell>
        </row>
        <row r="489">
          <cell r="AO489" t="str">
            <v>65b</v>
          </cell>
        </row>
        <row r="493">
          <cell r="AO493" t="str">
            <v>6</v>
          </cell>
        </row>
        <row r="494">
          <cell r="AO494" t="str">
            <v>23</v>
          </cell>
        </row>
        <row r="495">
          <cell r="AO495" t="str">
            <v>6</v>
          </cell>
        </row>
        <row r="496">
          <cell r="AO496" t="str">
            <v xml:space="preserve"> </v>
          </cell>
        </row>
        <row r="497">
          <cell r="AO497" t="str">
            <v>6</v>
          </cell>
        </row>
        <row r="498">
          <cell r="AO498" t="str">
            <v>6</v>
          </cell>
        </row>
        <row r="499">
          <cell r="AO499" t="str">
            <v>26</v>
          </cell>
        </row>
        <row r="500">
          <cell r="AO500" t="str">
            <v xml:space="preserve"> </v>
          </cell>
        </row>
        <row r="501">
          <cell r="AO501" t="str">
            <v>47</v>
          </cell>
        </row>
        <row r="502">
          <cell r="AO502" t="str">
            <v>47</v>
          </cell>
        </row>
        <row r="503">
          <cell r="AO503" t="str">
            <v>47</v>
          </cell>
        </row>
        <row r="504">
          <cell r="AO504" t="str">
            <v>47</v>
          </cell>
        </row>
        <row r="505">
          <cell r="AO505">
            <v>65</v>
          </cell>
        </row>
        <row r="506">
          <cell r="AO506">
            <v>65</v>
          </cell>
        </row>
        <row r="507">
          <cell r="AO507">
            <v>65</v>
          </cell>
        </row>
        <row r="508">
          <cell r="AO508">
            <v>65</v>
          </cell>
        </row>
        <row r="509">
          <cell r="AO509">
            <v>65</v>
          </cell>
        </row>
        <row r="510">
          <cell r="AO510">
            <v>65</v>
          </cell>
        </row>
        <row r="511">
          <cell r="AO511">
            <v>65</v>
          </cell>
        </row>
        <row r="512">
          <cell r="AO512">
            <v>65</v>
          </cell>
        </row>
        <row r="513">
          <cell r="AO513" t="str">
            <v>47</v>
          </cell>
        </row>
        <row r="514">
          <cell r="AO514">
            <v>65</v>
          </cell>
        </row>
        <row r="515">
          <cell r="AO515">
            <v>65</v>
          </cell>
        </row>
        <row r="516">
          <cell r="AO516">
            <v>65</v>
          </cell>
        </row>
        <row r="517">
          <cell r="AO517">
            <v>65</v>
          </cell>
        </row>
        <row r="518">
          <cell r="AO518" t="str">
            <v>47</v>
          </cell>
        </row>
        <row r="519">
          <cell r="AO519" t="str">
            <v>47</v>
          </cell>
        </row>
        <row r="520">
          <cell r="AO520" t="str">
            <v>47</v>
          </cell>
        </row>
        <row r="521">
          <cell r="AO521" t="str">
            <v>47</v>
          </cell>
        </row>
        <row r="522">
          <cell r="AO522" t="str">
            <v>47</v>
          </cell>
        </row>
        <row r="524">
          <cell r="AO524" t="str">
            <v xml:space="preserve"> </v>
          </cell>
        </row>
        <row r="525">
          <cell r="AO525" t="str">
            <v>65</v>
          </cell>
        </row>
        <row r="526">
          <cell r="AO526" t="str">
            <v>66</v>
          </cell>
        </row>
        <row r="569">
          <cell r="AO569" t="str">
            <v>65b</v>
          </cell>
        </row>
        <row r="570">
          <cell r="AO570" t="str">
            <v>65b</v>
          </cell>
        </row>
        <row r="571">
          <cell r="AO571" t="str">
            <v>65b</v>
          </cell>
        </row>
        <row r="572">
          <cell r="AO572" t="str">
            <v>65b</v>
          </cell>
        </row>
        <row r="573">
          <cell r="AO573" t="str">
            <v>65b</v>
          </cell>
        </row>
        <row r="574">
          <cell r="AO574" t="str">
            <v>65b</v>
          </cell>
        </row>
        <row r="575">
          <cell r="AO575" t="str">
            <v>65b</v>
          </cell>
        </row>
        <row r="576">
          <cell r="AO576" t="str">
            <v>65b</v>
          </cell>
        </row>
        <row r="577">
          <cell r="AO577" t="str">
            <v>65b</v>
          </cell>
        </row>
        <row r="578">
          <cell r="AO578" t="str">
            <v>65b</v>
          </cell>
        </row>
        <row r="582">
          <cell r="AO582" t="str">
            <v>65</v>
          </cell>
        </row>
        <row r="584">
          <cell r="AO584" t="str">
            <v>65</v>
          </cell>
        </row>
        <row r="585">
          <cell r="AO585" t="str">
            <v>65a</v>
          </cell>
        </row>
        <row r="587">
          <cell r="AO587" t="str">
            <v>65</v>
          </cell>
        </row>
        <row r="589">
          <cell r="AO589" t="str">
            <v>65</v>
          </cell>
        </row>
        <row r="591">
          <cell r="AO591" t="str">
            <v>52</v>
          </cell>
        </row>
        <row r="592">
          <cell r="AO592" t="str">
            <v>52</v>
          </cell>
        </row>
        <row r="593">
          <cell r="AO593" t="str">
            <v>52</v>
          </cell>
        </row>
        <row r="594">
          <cell r="AO594" t="str">
            <v>66</v>
          </cell>
        </row>
        <row r="595">
          <cell r="AO595" t="str">
            <v>66</v>
          </cell>
        </row>
        <row r="596">
          <cell r="AO596" t="str">
            <v>66</v>
          </cell>
        </row>
        <row r="597">
          <cell r="AO597" t="str">
            <v>66</v>
          </cell>
        </row>
        <row r="598">
          <cell r="AO598" t="str">
            <v>66</v>
          </cell>
        </row>
        <row r="599">
          <cell r="AO599" t="str">
            <v>66</v>
          </cell>
        </row>
        <row r="600">
          <cell r="AO600" t="str">
            <v>66</v>
          </cell>
        </row>
        <row r="601">
          <cell r="AO601" t="str">
            <v>66</v>
          </cell>
        </row>
        <row r="602">
          <cell r="AO602" t="str">
            <v>66</v>
          </cell>
        </row>
        <row r="603">
          <cell r="AO603" t="str">
            <v>66</v>
          </cell>
        </row>
        <row r="604">
          <cell r="AO604" t="str">
            <v>66</v>
          </cell>
        </row>
        <row r="605">
          <cell r="AO605" t="str">
            <v>66</v>
          </cell>
        </row>
        <row r="606">
          <cell r="AO606" t="str">
            <v>66</v>
          </cell>
        </row>
        <row r="607">
          <cell r="AO607" t="str">
            <v>66</v>
          </cell>
        </row>
        <row r="608">
          <cell r="AO608" t="str">
            <v>66</v>
          </cell>
        </row>
        <row r="609">
          <cell r="AO609" t="str">
            <v>66</v>
          </cell>
        </row>
        <row r="610">
          <cell r="AO610" t="str">
            <v>66</v>
          </cell>
        </row>
        <row r="611">
          <cell r="AO611" t="str">
            <v>66</v>
          </cell>
        </row>
        <row r="612">
          <cell r="AO612" t="str">
            <v>66</v>
          </cell>
        </row>
        <row r="613">
          <cell r="AO613" t="str">
            <v>66</v>
          </cell>
        </row>
        <row r="614">
          <cell r="AO614" t="str">
            <v>66</v>
          </cell>
        </row>
        <row r="615">
          <cell r="AO615" t="str">
            <v>66</v>
          </cell>
        </row>
        <row r="616">
          <cell r="AO616" t="str">
            <v>66</v>
          </cell>
        </row>
        <row r="617">
          <cell r="AO617" t="str">
            <v>66</v>
          </cell>
        </row>
        <row r="618">
          <cell r="AO618" t="str">
            <v>66</v>
          </cell>
        </row>
        <row r="619">
          <cell r="AO619" t="str">
            <v>66</v>
          </cell>
        </row>
        <row r="620">
          <cell r="AO620" t="str">
            <v>66</v>
          </cell>
        </row>
        <row r="621">
          <cell r="AO621" t="str">
            <v>66</v>
          </cell>
        </row>
        <row r="622">
          <cell r="AO622" t="str">
            <v>66</v>
          </cell>
        </row>
        <row r="623">
          <cell r="AO623" t="str">
            <v>66</v>
          </cell>
        </row>
        <row r="624">
          <cell r="AO624" t="str">
            <v>66</v>
          </cell>
        </row>
        <row r="625">
          <cell r="AO625" t="str">
            <v>66</v>
          </cell>
        </row>
        <row r="626">
          <cell r="AO626" t="str">
            <v>66</v>
          </cell>
        </row>
        <row r="627">
          <cell r="AO627" t="str">
            <v>66</v>
          </cell>
        </row>
        <row r="628">
          <cell r="AO628" t="str">
            <v>46</v>
          </cell>
        </row>
        <row r="629">
          <cell r="AO629" t="str">
            <v>45</v>
          </cell>
        </row>
        <row r="630">
          <cell r="AO630" t="str">
            <v>46</v>
          </cell>
        </row>
        <row r="631">
          <cell r="AO631" t="str">
            <v>11</v>
          </cell>
        </row>
        <row r="632">
          <cell r="AO632" t="str">
            <v>65a</v>
          </cell>
        </row>
        <row r="633">
          <cell r="AO633" t="str">
            <v>65a</v>
          </cell>
        </row>
        <row r="634">
          <cell r="AO634" t="str">
            <v>47</v>
          </cell>
        </row>
        <row r="635">
          <cell r="AO635" t="str">
            <v>66</v>
          </cell>
        </row>
        <row r="636">
          <cell r="AO636" t="str">
            <v>65</v>
          </cell>
        </row>
        <row r="637">
          <cell r="AO637" t="str">
            <v>65a</v>
          </cell>
        </row>
        <row r="638">
          <cell r="AO638" t="str">
            <v>47</v>
          </cell>
        </row>
        <row r="639">
          <cell r="AO639" t="str">
            <v>47</v>
          </cell>
        </row>
        <row r="640">
          <cell r="AO640" t="str">
            <v>47</v>
          </cell>
        </row>
        <row r="641">
          <cell r="AO641" t="str">
            <v>65</v>
          </cell>
        </row>
        <row r="642">
          <cell r="AO642" t="str">
            <v>65a</v>
          </cell>
        </row>
        <row r="643">
          <cell r="AO643" t="str">
            <v>46</v>
          </cell>
        </row>
        <row r="645">
          <cell r="AO645" t="str">
            <v>11</v>
          </cell>
        </row>
        <row r="646">
          <cell r="AO646">
            <v>65</v>
          </cell>
        </row>
        <row r="647">
          <cell r="AO647" t="str">
            <v>66A</v>
          </cell>
        </row>
        <row r="652">
          <cell r="AO652" t="str">
            <v>11</v>
          </cell>
        </row>
        <row r="653">
          <cell r="AO653" t="str">
            <v>11</v>
          </cell>
        </row>
        <row r="654">
          <cell r="AO654" t="str">
            <v>11</v>
          </cell>
        </row>
        <row r="656">
          <cell r="AO656" t="str">
            <v>11</v>
          </cell>
        </row>
        <row r="657">
          <cell r="AO657" t="str">
            <v>65</v>
          </cell>
        </row>
        <row r="658">
          <cell r="AO658" t="str">
            <v>11</v>
          </cell>
        </row>
        <row r="659">
          <cell r="AO659" t="str">
            <v>11</v>
          </cell>
        </row>
        <row r="660">
          <cell r="AO660" t="str">
            <v>65</v>
          </cell>
        </row>
        <row r="661">
          <cell r="AO661">
            <v>65</v>
          </cell>
        </row>
        <row r="664">
          <cell r="AO664" t="str">
            <v>11</v>
          </cell>
        </row>
        <row r="665">
          <cell r="AO665" t="str">
            <v>41</v>
          </cell>
        </row>
        <row r="666">
          <cell r="AO666" t="str">
            <v>41</v>
          </cell>
        </row>
        <row r="667">
          <cell r="AO667" t="str">
            <v>41</v>
          </cell>
        </row>
        <row r="668">
          <cell r="AO668" t="str">
            <v>41</v>
          </cell>
        </row>
        <row r="669">
          <cell r="AO669" t="str">
            <v>41</v>
          </cell>
        </row>
        <row r="670">
          <cell r="AO670" t="str">
            <v>41</v>
          </cell>
        </row>
        <row r="671">
          <cell r="AO671" t="str">
            <v>11</v>
          </cell>
        </row>
        <row r="672">
          <cell r="AO672" t="str">
            <v>41</v>
          </cell>
        </row>
        <row r="673">
          <cell r="AO673" t="str">
            <v>11</v>
          </cell>
        </row>
        <row r="674">
          <cell r="AO674" t="str">
            <v>11</v>
          </cell>
        </row>
        <row r="675">
          <cell r="AO675" t="str">
            <v>11</v>
          </cell>
        </row>
        <row r="676">
          <cell r="AO676" t="str">
            <v>11</v>
          </cell>
        </row>
        <row r="677">
          <cell r="AO677" t="str">
            <v>11</v>
          </cell>
        </row>
        <row r="678">
          <cell r="AO678" t="str">
            <v>41</v>
          </cell>
        </row>
        <row r="679">
          <cell r="AO679">
            <v>65</v>
          </cell>
        </row>
        <row r="680">
          <cell r="AO680">
            <v>65</v>
          </cell>
        </row>
        <row r="681">
          <cell r="AO681">
            <v>65</v>
          </cell>
        </row>
        <row r="682">
          <cell r="AO682">
            <v>65</v>
          </cell>
        </row>
        <row r="683">
          <cell r="AO683">
            <v>65</v>
          </cell>
        </row>
        <row r="684">
          <cell r="AO684">
            <v>65</v>
          </cell>
        </row>
        <row r="685">
          <cell r="AO685">
            <v>65</v>
          </cell>
        </row>
        <row r="686">
          <cell r="AO686">
            <v>65</v>
          </cell>
        </row>
        <row r="687">
          <cell r="AO687">
            <v>65</v>
          </cell>
        </row>
        <row r="688">
          <cell r="AO688">
            <v>65</v>
          </cell>
        </row>
        <row r="689">
          <cell r="AO689">
            <v>65</v>
          </cell>
        </row>
        <row r="690">
          <cell r="AO690">
            <v>65</v>
          </cell>
        </row>
        <row r="691">
          <cell r="AO691">
            <v>65</v>
          </cell>
        </row>
        <row r="692">
          <cell r="AO692">
            <v>65</v>
          </cell>
        </row>
        <row r="693">
          <cell r="AO693">
            <v>65</v>
          </cell>
        </row>
        <row r="694">
          <cell r="AO694">
            <v>65</v>
          </cell>
        </row>
        <row r="695">
          <cell r="AO695">
            <v>65</v>
          </cell>
        </row>
        <row r="696">
          <cell r="AO696">
            <v>65</v>
          </cell>
        </row>
        <row r="697">
          <cell r="AO697">
            <v>65</v>
          </cell>
        </row>
        <row r="698">
          <cell r="AO698">
            <v>65</v>
          </cell>
        </row>
        <row r="699">
          <cell r="AO699">
            <v>65</v>
          </cell>
        </row>
        <row r="700">
          <cell r="AO700">
            <v>65</v>
          </cell>
        </row>
        <row r="701">
          <cell r="AO701" t="str">
            <v>65</v>
          </cell>
        </row>
        <row r="702">
          <cell r="AO702">
            <v>65</v>
          </cell>
        </row>
        <row r="703">
          <cell r="AO703" t="str">
            <v>65</v>
          </cell>
        </row>
        <row r="705">
          <cell r="AO705" t="str">
            <v>23</v>
          </cell>
        </row>
        <row r="706">
          <cell r="AO706" t="str">
            <v>12</v>
          </cell>
        </row>
        <row r="707">
          <cell r="AO707" t="str">
            <v>12</v>
          </cell>
        </row>
        <row r="708">
          <cell r="AO708" t="str">
            <v>12</v>
          </cell>
        </row>
        <row r="709">
          <cell r="AO709" t="str">
            <v>12</v>
          </cell>
        </row>
        <row r="710">
          <cell r="AO710" t="str">
            <v>12</v>
          </cell>
        </row>
        <row r="711">
          <cell r="AO711" t="str">
            <v>12</v>
          </cell>
        </row>
        <row r="712">
          <cell r="AO712" t="str">
            <v>12</v>
          </cell>
        </row>
        <row r="713">
          <cell r="AO713" t="str">
            <v>12</v>
          </cell>
        </row>
        <row r="714">
          <cell r="AO714" t="str">
            <v>12</v>
          </cell>
        </row>
        <row r="715">
          <cell r="AO715" t="str">
            <v>12</v>
          </cell>
        </row>
        <row r="716">
          <cell r="AO716" t="str">
            <v>12</v>
          </cell>
        </row>
        <row r="717">
          <cell r="AO717" t="str">
            <v>12</v>
          </cell>
        </row>
        <row r="718">
          <cell r="AO718" t="str">
            <v>12</v>
          </cell>
        </row>
        <row r="719">
          <cell r="AO719" t="str">
            <v>12</v>
          </cell>
        </row>
        <row r="720">
          <cell r="AO720" t="str">
            <v>12</v>
          </cell>
        </row>
        <row r="721">
          <cell r="AO721" t="str">
            <v>12</v>
          </cell>
        </row>
        <row r="722">
          <cell r="AO722" t="str">
            <v>12</v>
          </cell>
        </row>
        <row r="723">
          <cell r="AO723" t="str">
            <v>12</v>
          </cell>
        </row>
        <row r="724">
          <cell r="AO724" t="str">
            <v>12</v>
          </cell>
        </row>
        <row r="725">
          <cell r="AO725" t="str">
            <v>12</v>
          </cell>
        </row>
        <row r="726">
          <cell r="AO726" t="str">
            <v>12</v>
          </cell>
        </row>
        <row r="727">
          <cell r="AO727" t="str">
            <v>12</v>
          </cell>
        </row>
        <row r="728">
          <cell r="AO728" t="str">
            <v>12</v>
          </cell>
        </row>
        <row r="729">
          <cell r="AO729" t="str">
            <v>12</v>
          </cell>
        </row>
        <row r="730">
          <cell r="AO730" t="str">
            <v>12</v>
          </cell>
        </row>
        <row r="731">
          <cell r="AO731" t="str">
            <v>12</v>
          </cell>
        </row>
        <row r="732">
          <cell r="AO732" t="str">
            <v>12</v>
          </cell>
        </row>
        <row r="733">
          <cell r="AO733" t="str">
            <v>12</v>
          </cell>
        </row>
        <row r="734">
          <cell r="AO734" t="str">
            <v>12</v>
          </cell>
        </row>
        <row r="735">
          <cell r="AO735">
            <v>65</v>
          </cell>
        </row>
        <row r="736">
          <cell r="AO736">
            <v>65</v>
          </cell>
        </row>
        <row r="737">
          <cell r="AO737">
            <v>65</v>
          </cell>
        </row>
        <row r="738">
          <cell r="AO738">
            <v>65</v>
          </cell>
        </row>
        <row r="739">
          <cell r="AO739" t="str">
            <v>65</v>
          </cell>
        </row>
        <row r="740">
          <cell r="AO740" t="str">
            <v>65</v>
          </cell>
        </row>
        <row r="741">
          <cell r="AO741" t="str">
            <v>65b</v>
          </cell>
        </row>
        <row r="744">
          <cell r="AO744" t="str">
            <v>6</v>
          </cell>
        </row>
        <row r="745">
          <cell r="AO745" t="str">
            <v>65b</v>
          </cell>
        </row>
        <row r="746">
          <cell r="AO746" t="str">
            <v>64</v>
          </cell>
        </row>
        <row r="747">
          <cell r="AO747" t="str">
            <v>50/67</v>
          </cell>
        </row>
        <row r="748">
          <cell r="AO748" t="str">
            <v>22</v>
          </cell>
        </row>
        <row r="749">
          <cell r="AO749" t="str">
            <v>22</v>
          </cell>
        </row>
        <row r="750">
          <cell r="AO750" t="str">
            <v>22</v>
          </cell>
        </row>
        <row r="751">
          <cell r="AO751" t="str">
            <v>6</v>
          </cell>
        </row>
        <row r="752">
          <cell r="AO752" t="str">
            <v>66</v>
          </cell>
        </row>
        <row r="753">
          <cell r="AO753" t="str">
            <v>31/66</v>
          </cell>
        </row>
        <row r="754">
          <cell r="AO754" t="str">
            <v>48</v>
          </cell>
        </row>
        <row r="755">
          <cell r="AO755" t="str">
            <v>48</v>
          </cell>
        </row>
        <row r="756">
          <cell r="AO756" t="str">
            <v>50/67</v>
          </cell>
        </row>
        <row r="757">
          <cell r="AO757" t="str">
            <v>50/67</v>
          </cell>
        </row>
        <row r="758">
          <cell r="AO758" t="str">
            <v>50/67</v>
          </cell>
        </row>
        <row r="759">
          <cell r="AO759" t="str">
            <v>48</v>
          </cell>
        </row>
        <row r="760">
          <cell r="AO760" t="str">
            <v>48</v>
          </cell>
        </row>
        <row r="761">
          <cell r="AO761" t="str">
            <v>22</v>
          </cell>
        </row>
        <row r="763">
          <cell r="AO763" t="str">
            <v>50/67</v>
          </cell>
        </row>
        <row r="764">
          <cell r="AO764" t="str">
            <v>50/67</v>
          </cell>
        </row>
        <row r="770">
          <cell r="AO770" t="str">
            <v>48</v>
          </cell>
        </row>
        <row r="771">
          <cell r="AO771" t="str">
            <v>65a</v>
          </cell>
        </row>
        <row r="775">
          <cell r="AO775" t="str">
            <v>50/67</v>
          </cell>
        </row>
        <row r="777">
          <cell r="AO777" t="str">
            <v>48</v>
          </cell>
        </row>
        <row r="780">
          <cell r="AO780" t="str">
            <v>41</v>
          </cell>
        </row>
        <row r="783">
          <cell r="AO783" t="str">
            <v>50/67</v>
          </cell>
        </row>
        <row r="784">
          <cell r="AO784" t="str">
            <v>50/67</v>
          </cell>
        </row>
        <row r="789">
          <cell r="AO789" t="str">
            <v>2</v>
          </cell>
        </row>
        <row r="790">
          <cell r="AO790" t="str">
            <v>3</v>
          </cell>
        </row>
        <row r="791">
          <cell r="AO791" t="str">
            <v>3</v>
          </cell>
        </row>
        <row r="792">
          <cell r="AO792" t="str">
            <v>3</v>
          </cell>
        </row>
        <row r="793">
          <cell r="AO793" t="str">
            <v>3</v>
          </cell>
        </row>
        <row r="794">
          <cell r="AO794" t="str">
            <v>3</v>
          </cell>
        </row>
        <row r="795">
          <cell r="AO795" t="str">
            <v>3</v>
          </cell>
        </row>
        <row r="796">
          <cell r="AO796" t="str">
            <v>3</v>
          </cell>
        </row>
        <row r="797">
          <cell r="AO797" t="str">
            <v>4</v>
          </cell>
        </row>
        <row r="798">
          <cell r="AO798" t="str">
            <v>4</v>
          </cell>
        </row>
        <row r="799">
          <cell r="AO799" t="str">
            <v>4</v>
          </cell>
        </row>
        <row r="800">
          <cell r="AO800" t="str">
            <v>4</v>
          </cell>
        </row>
        <row r="801">
          <cell r="AO801" t="str">
            <v>4</v>
          </cell>
        </row>
        <row r="802">
          <cell r="AO802" t="str">
            <v>41</v>
          </cell>
        </row>
        <row r="803">
          <cell r="AO803" t="str">
            <v>41</v>
          </cell>
        </row>
        <row r="804">
          <cell r="AO804" t="str">
            <v>41</v>
          </cell>
        </row>
        <row r="805">
          <cell r="AO805" t="str">
            <v>41</v>
          </cell>
        </row>
        <row r="806">
          <cell r="AO806" t="str">
            <v>41</v>
          </cell>
        </row>
        <row r="807">
          <cell r="AO807" t="str">
            <v>41</v>
          </cell>
        </row>
        <row r="808">
          <cell r="AO808" t="str">
            <v>4</v>
          </cell>
        </row>
        <row r="809">
          <cell r="AO809" t="str">
            <v>4</v>
          </cell>
        </row>
        <row r="810">
          <cell r="AO810" t="str">
            <v>4</v>
          </cell>
        </row>
        <row r="811">
          <cell r="AO811" t="str">
            <v>4</v>
          </cell>
        </row>
        <row r="812">
          <cell r="AO812" t="str">
            <v>6</v>
          </cell>
        </row>
        <row r="813">
          <cell r="AO813" t="str">
            <v>6</v>
          </cell>
        </row>
        <row r="814">
          <cell r="AO814" t="str">
            <v>6</v>
          </cell>
        </row>
        <row r="815">
          <cell r="AO815" t="str">
            <v>41</v>
          </cell>
        </row>
        <row r="816">
          <cell r="AO816" t="str">
            <v>6</v>
          </cell>
        </row>
        <row r="817">
          <cell r="AO817" t="str">
            <v>6</v>
          </cell>
        </row>
        <row r="818">
          <cell r="AO818" t="str">
            <v>6</v>
          </cell>
        </row>
        <row r="819">
          <cell r="AO819" t="str">
            <v>6</v>
          </cell>
        </row>
        <row r="820">
          <cell r="AO820" t="str">
            <v>6</v>
          </cell>
        </row>
        <row r="821">
          <cell r="AO821" t="str">
            <v>6</v>
          </cell>
        </row>
        <row r="822">
          <cell r="AO822" t="str">
            <v>6</v>
          </cell>
        </row>
        <row r="823">
          <cell r="AO823" t="str">
            <v>6</v>
          </cell>
        </row>
        <row r="824">
          <cell r="AO824" t="str">
            <v>6</v>
          </cell>
        </row>
        <row r="825">
          <cell r="AO825" t="str">
            <v>6</v>
          </cell>
        </row>
        <row r="826">
          <cell r="AO826" t="str">
            <v>6</v>
          </cell>
        </row>
        <row r="827">
          <cell r="AO827" t="str">
            <v>6</v>
          </cell>
        </row>
        <row r="828">
          <cell r="AO828" t="str">
            <v>6</v>
          </cell>
        </row>
        <row r="829">
          <cell r="AO829" t="str">
            <v>41</v>
          </cell>
        </row>
        <row r="830">
          <cell r="AO830" t="str">
            <v>41</v>
          </cell>
        </row>
        <row r="831">
          <cell r="AO831" t="str">
            <v>41</v>
          </cell>
        </row>
        <row r="832">
          <cell r="AO832" t="str">
            <v>41</v>
          </cell>
        </row>
        <row r="833">
          <cell r="AO833" t="str">
            <v>41</v>
          </cell>
        </row>
        <row r="834">
          <cell r="AO834" t="str">
            <v>41</v>
          </cell>
        </row>
        <row r="835">
          <cell r="AO835" t="str">
            <v>8</v>
          </cell>
        </row>
        <row r="836">
          <cell r="AO836" t="str">
            <v>8</v>
          </cell>
        </row>
        <row r="837">
          <cell r="AO837" t="str">
            <v>8</v>
          </cell>
        </row>
        <row r="838">
          <cell r="AO838" t="str">
            <v>8</v>
          </cell>
        </row>
        <row r="839">
          <cell r="AO839" t="str">
            <v>8</v>
          </cell>
        </row>
        <row r="840">
          <cell r="AO840" t="str">
            <v>8</v>
          </cell>
        </row>
        <row r="841">
          <cell r="AO841" t="str">
            <v>8</v>
          </cell>
        </row>
        <row r="842">
          <cell r="AO842" t="str">
            <v>8</v>
          </cell>
        </row>
        <row r="843">
          <cell r="AO843" t="str">
            <v>8</v>
          </cell>
        </row>
        <row r="844">
          <cell r="AO844" t="str">
            <v>8</v>
          </cell>
        </row>
        <row r="845">
          <cell r="AO845" t="str">
            <v>8</v>
          </cell>
        </row>
        <row r="846">
          <cell r="AO846" t="str">
            <v>8</v>
          </cell>
        </row>
        <row r="847">
          <cell r="AO847" t="str">
            <v>8</v>
          </cell>
        </row>
        <row r="848">
          <cell r="AO848" t="str">
            <v>8</v>
          </cell>
        </row>
        <row r="849">
          <cell r="AO849" t="str">
            <v>8</v>
          </cell>
        </row>
        <row r="850">
          <cell r="AO850" t="str">
            <v>8</v>
          </cell>
        </row>
        <row r="851">
          <cell r="AO851" t="str">
            <v>8</v>
          </cell>
        </row>
        <row r="852">
          <cell r="AO852" t="str">
            <v>8</v>
          </cell>
        </row>
        <row r="853">
          <cell r="AO853" t="str">
            <v>8</v>
          </cell>
        </row>
        <row r="854">
          <cell r="AO854" t="str">
            <v>8</v>
          </cell>
        </row>
        <row r="855">
          <cell r="AO855" t="str">
            <v>8</v>
          </cell>
        </row>
        <row r="856">
          <cell r="AO856" t="str">
            <v>8</v>
          </cell>
        </row>
        <row r="857">
          <cell r="AO857" t="str">
            <v>8</v>
          </cell>
        </row>
        <row r="858">
          <cell r="AO858" t="str">
            <v>8</v>
          </cell>
        </row>
        <row r="859">
          <cell r="AO859" t="str">
            <v>8</v>
          </cell>
        </row>
        <row r="860">
          <cell r="AO860" t="str">
            <v>8</v>
          </cell>
        </row>
        <row r="861">
          <cell r="AO861" t="str">
            <v>8</v>
          </cell>
        </row>
        <row r="862">
          <cell r="AO862" t="str">
            <v>8</v>
          </cell>
        </row>
        <row r="863">
          <cell r="AO863" t="str">
            <v>8</v>
          </cell>
        </row>
        <row r="864">
          <cell r="AO864" t="str">
            <v>8</v>
          </cell>
        </row>
        <row r="865">
          <cell r="AO865" t="str">
            <v>8</v>
          </cell>
        </row>
        <row r="866">
          <cell r="AO866" t="str">
            <v>8</v>
          </cell>
        </row>
        <row r="867">
          <cell r="AO867" t="str">
            <v>8</v>
          </cell>
        </row>
        <row r="868">
          <cell r="AO868" t="str">
            <v>8</v>
          </cell>
        </row>
        <row r="869">
          <cell r="AO869" t="str">
            <v>8</v>
          </cell>
        </row>
        <row r="870">
          <cell r="AO870" t="str">
            <v>8</v>
          </cell>
        </row>
        <row r="871">
          <cell r="AO871" t="str">
            <v>8</v>
          </cell>
        </row>
        <row r="872">
          <cell r="AO872" t="str">
            <v>8</v>
          </cell>
        </row>
        <row r="873">
          <cell r="AO873" t="str">
            <v>8</v>
          </cell>
        </row>
        <row r="874">
          <cell r="AO874" t="str">
            <v>8</v>
          </cell>
        </row>
        <row r="875">
          <cell r="AO875" t="str">
            <v>8</v>
          </cell>
        </row>
        <row r="876">
          <cell r="AO876" t="str">
            <v>8</v>
          </cell>
        </row>
        <row r="877">
          <cell r="AO877" t="str">
            <v>8</v>
          </cell>
        </row>
        <row r="878">
          <cell r="AO878" t="str">
            <v>8</v>
          </cell>
        </row>
        <row r="879">
          <cell r="AO879" t="str">
            <v>8</v>
          </cell>
        </row>
        <row r="880">
          <cell r="AO880" t="str">
            <v>8</v>
          </cell>
        </row>
        <row r="881">
          <cell r="AO881" t="str">
            <v>8</v>
          </cell>
        </row>
        <row r="882">
          <cell r="AO882" t="str">
            <v>8</v>
          </cell>
        </row>
        <row r="883">
          <cell r="AO883" t="str">
            <v>8</v>
          </cell>
        </row>
        <row r="884">
          <cell r="AO884" t="str">
            <v>8</v>
          </cell>
        </row>
        <row r="885">
          <cell r="AO885" t="str">
            <v>8</v>
          </cell>
        </row>
        <row r="886">
          <cell r="AO886" t="str">
            <v>8</v>
          </cell>
        </row>
        <row r="887">
          <cell r="AO887" t="str">
            <v>8</v>
          </cell>
        </row>
        <row r="888">
          <cell r="AO888" t="str">
            <v>8</v>
          </cell>
        </row>
        <row r="889">
          <cell r="AO889" t="str">
            <v>8</v>
          </cell>
        </row>
        <row r="890">
          <cell r="AO890" t="str">
            <v>8</v>
          </cell>
        </row>
        <row r="891">
          <cell r="AO891" t="str">
            <v>8</v>
          </cell>
        </row>
        <row r="892">
          <cell r="AO892" t="str">
            <v>8</v>
          </cell>
        </row>
        <row r="893">
          <cell r="AO893" t="str">
            <v xml:space="preserve"> </v>
          </cell>
        </row>
        <row r="894">
          <cell r="AO894" t="str">
            <v>8</v>
          </cell>
        </row>
        <row r="895">
          <cell r="AO895" t="str">
            <v>8</v>
          </cell>
        </row>
        <row r="896">
          <cell r="AO896" t="str">
            <v>8</v>
          </cell>
        </row>
        <row r="897">
          <cell r="AO897" t="str">
            <v>8</v>
          </cell>
        </row>
        <row r="898">
          <cell r="AO898" t="str">
            <v>8</v>
          </cell>
        </row>
        <row r="899">
          <cell r="AO899" t="str">
            <v>8</v>
          </cell>
        </row>
        <row r="900">
          <cell r="AO900" t="str">
            <v>8</v>
          </cell>
        </row>
        <row r="901">
          <cell r="AO901" t="str">
            <v>8</v>
          </cell>
        </row>
        <row r="902">
          <cell r="AO902" t="str">
            <v>8</v>
          </cell>
        </row>
        <row r="903">
          <cell r="AO903" t="str">
            <v>8</v>
          </cell>
        </row>
        <row r="904">
          <cell r="AO904" t="str">
            <v>8</v>
          </cell>
        </row>
        <row r="905">
          <cell r="AO905" t="str">
            <v>8</v>
          </cell>
        </row>
        <row r="906">
          <cell r="AO906" t="str">
            <v>8</v>
          </cell>
        </row>
        <row r="907">
          <cell r="AO907" t="str">
            <v>9</v>
          </cell>
        </row>
        <row r="908">
          <cell r="AO908" t="str">
            <v>8</v>
          </cell>
        </row>
        <row r="909">
          <cell r="AO909" t="str">
            <v>8</v>
          </cell>
        </row>
        <row r="910">
          <cell r="AO910" t="str">
            <v>8</v>
          </cell>
        </row>
        <row r="911">
          <cell r="AO911" t="str">
            <v>8</v>
          </cell>
        </row>
        <row r="912">
          <cell r="AO912" t="str">
            <v>8</v>
          </cell>
        </row>
        <row r="913">
          <cell r="AO913" t="str">
            <v>8</v>
          </cell>
        </row>
        <row r="914">
          <cell r="AO914" t="str">
            <v>8</v>
          </cell>
        </row>
        <row r="917">
          <cell r="AO917">
            <v>65</v>
          </cell>
        </row>
        <row r="934">
          <cell r="AO934" t="str">
            <v>65b</v>
          </cell>
        </row>
        <row r="935">
          <cell r="AO935" t="str">
            <v>9</v>
          </cell>
        </row>
        <row r="936">
          <cell r="AO936" t="str">
            <v>9</v>
          </cell>
        </row>
        <row r="937">
          <cell r="AO937" t="str">
            <v>9</v>
          </cell>
        </row>
        <row r="938">
          <cell r="AO938" t="str">
            <v>9</v>
          </cell>
        </row>
        <row r="939">
          <cell r="AO939" t="str">
            <v>9</v>
          </cell>
        </row>
        <row r="940">
          <cell r="AO940" t="str">
            <v>9</v>
          </cell>
        </row>
        <row r="941">
          <cell r="AO941" t="str">
            <v>9</v>
          </cell>
        </row>
        <row r="942">
          <cell r="AO942" t="str">
            <v>9</v>
          </cell>
        </row>
        <row r="943">
          <cell r="AO943" t="str">
            <v>9</v>
          </cell>
        </row>
        <row r="944">
          <cell r="AO944" t="str">
            <v>9</v>
          </cell>
        </row>
        <row r="945">
          <cell r="AO945" t="str">
            <v>9</v>
          </cell>
        </row>
        <row r="946">
          <cell r="AO946" t="str">
            <v>9</v>
          </cell>
        </row>
        <row r="947">
          <cell r="AO947" t="str">
            <v>9</v>
          </cell>
        </row>
        <row r="948">
          <cell r="AO948" t="str">
            <v>9</v>
          </cell>
        </row>
        <row r="949">
          <cell r="AO949" t="str">
            <v>9</v>
          </cell>
        </row>
        <row r="950">
          <cell r="AO950" t="str">
            <v>9</v>
          </cell>
        </row>
        <row r="951">
          <cell r="AO951" t="str">
            <v>9</v>
          </cell>
        </row>
        <row r="952">
          <cell r="AO952" t="str">
            <v>9</v>
          </cell>
        </row>
        <row r="955">
          <cell r="AO955" t="str">
            <v>65a</v>
          </cell>
        </row>
        <row r="959">
          <cell r="AO959" t="str">
            <v>65a</v>
          </cell>
        </row>
        <row r="963">
          <cell r="AO963" t="str">
            <v>65a</v>
          </cell>
        </row>
        <row r="965">
          <cell r="AO965" t="str">
            <v>65a</v>
          </cell>
        </row>
        <row r="966">
          <cell r="AO966" t="str">
            <v>65a</v>
          </cell>
        </row>
        <row r="967">
          <cell r="AO967" t="str">
            <v>65a</v>
          </cell>
        </row>
        <row r="968">
          <cell r="AO968" t="str">
            <v>65a</v>
          </cell>
        </row>
        <row r="969">
          <cell r="AO969" t="str">
            <v>65b</v>
          </cell>
        </row>
        <row r="970">
          <cell r="AO970" t="str">
            <v>65b</v>
          </cell>
        </row>
        <row r="971">
          <cell r="AO971" t="str">
            <v>65b</v>
          </cell>
        </row>
        <row r="973">
          <cell r="AO973" t="str">
            <v>65b</v>
          </cell>
        </row>
        <row r="974">
          <cell r="AO974" t="str">
            <v>65a</v>
          </cell>
        </row>
        <row r="975">
          <cell r="AO975" t="str">
            <v>65a</v>
          </cell>
        </row>
        <row r="976">
          <cell r="AO976" t="str">
            <v>65a</v>
          </cell>
        </row>
        <row r="977">
          <cell r="AO977" t="str">
            <v>65a</v>
          </cell>
        </row>
        <row r="978">
          <cell r="AO978" t="str">
            <v>65a</v>
          </cell>
        </row>
        <row r="981">
          <cell r="AO981" t="str">
            <v>65a</v>
          </cell>
        </row>
        <row r="983">
          <cell r="AO983" t="str">
            <v>65a</v>
          </cell>
        </row>
        <row r="984">
          <cell r="AO984" t="str">
            <v>65a</v>
          </cell>
        </row>
        <row r="989">
          <cell r="AO989" t="str">
            <v>65a</v>
          </cell>
        </row>
        <row r="990">
          <cell r="AO990" t="str">
            <v>65a</v>
          </cell>
        </row>
        <row r="991">
          <cell r="AO991" t="str">
            <v>65a</v>
          </cell>
        </row>
        <row r="992">
          <cell r="AO992" t="str">
            <v>65a</v>
          </cell>
        </row>
        <row r="993">
          <cell r="AO993" t="str">
            <v>65a</v>
          </cell>
        </row>
        <row r="994">
          <cell r="AO994" t="str">
            <v>65a</v>
          </cell>
        </row>
        <row r="995">
          <cell r="AO995" t="str">
            <v>65a</v>
          </cell>
        </row>
        <row r="996">
          <cell r="AO996" t="str">
            <v>65a</v>
          </cell>
        </row>
        <row r="997">
          <cell r="AO997" t="str">
            <v>65a</v>
          </cell>
        </row>
        <row r="999">
          <cell r="AO999" t="str">
            <v>65a</v>
          </cell>
        </row>
        <row r="1001">
          <cell r="AO1001" t="str">
            <v>65a</v>
          </cell>
        </row>
        <row r="1002">
          <cell r="AO1002" t="str">
            <v>65a</v>
          </cell>
        </row>
        <row r="1003">
          <cell r="AO1003" t="str">
            <v>65a</v>
          </cell>
        </row>
        <row r="1004">
          <cell r="AO1004" t="str">
            <v>65a</v>
          </cell>
        </row>
        <row r="1005">
          <cell r="AO1005" t="str">
            <v>65a</v>
          </cell>
        </row>
        <row r="1006">
          <cell r="AO1006" t="str">
            <v>65a</v>
          </cell>
        </row>
        <row r="1007">
          <cell r="AO1007" t="str">
            <v>65a</v>
          </cell>
        </row>
        <row r="1008">
          <cell r="AO1008" t="str">
            <v>65a</v>
          </cell>
        </row>
        <row r="1009">
          <cell r="AO1009" t="str">
            <v>65a</v>
          </cell>
        </row>
        <row r="1010">
          <cell r="AO1010" t="str">
            <v>65a</v>
          </cell>
        </row>
        <row r="1012">
          <cell r="AO1012" t="str">
            <v>65a</v>
          </cell>
        </row>
        <row r="1014">
          <cell r="AO1014" t="str">
            <v>65b</v>
          </cell>
        </row>
        <row r="1015">
          <cell r="AO1015" t="str">
            <v>65a</v>
          </cell>
        </row>
        <row r="1016">
          <cell r="AO1016" t="str">
            <v>65a</v>
          </cell>
        </row>
        <row r="1017">
          <cell r="AO1017" t="str">
            <v>65a</v>
          </cell>
        </row>
        <row r="1018">
          <cell r="AO1018" t="str">
            <v>65a</v>
          </cell>
        </row>
        <row r="1019">
          <cell r="AO1019" t="str">
            <v>65a</v>
          </cell>
        </row>
        <row r="1020">
          <cell r="AO1020">
            <v>40</v>
          </cell>
        </row>
        <row r="1021">
          <cell r="AO1021">
            <v>40</v>
          </cell>
        </row>
        <row r="1022">
          <cell r="AO1022" t="str">
            <v>21</v>
          </cell>
        </row>
        <row r="1023">
          <cell r="AO1023" t="str">
            <v>65b</v>
          </cell>
        </row>
        <row r="1024">
          <cell r="AO1024" t="str">
            <v>21</v>
          </cell>
        </row>
        <row r="1025">
          <cell r="AO1025" t="str">
            <v>65b</v>
          </cell>
        </row>
        <row r="1026">
          <cell r="AO1026" t="str">
            <v>21</v>
          </cell>
        </row>
        <row r="1027">
          <cell r="AO1027" t="str">
            <v>65b</v>
          </cell>
        </row>
        <row r="1028">
          <cell r="AO1028" t="str">
            <v>65b</v>
          </cell>
        </row>
        <row r="1029">
          <cell r="AO1029" t="str">
            <v>21</v>
          </cell>
        </row>
        <row r="1030">
          <cell r="AO1030" t="str">
            <v>65a</v>
          </cell>
        </row>
        <row r="1031">
          <cell r="AO1031" t="str">
            <v>65a1</v>
          </cell>
        </row>
        <row r="1032">
          <cell r="AO1032" t="str">
            <v>65a1</v>
          </cell>
        </row>
        <row r="1033">
          <cell r="AO1033" t="str">
            <v>65a</v>
          </cell>
        </row>
        <row r="1034">
          <cell r="AO1034" t="str">
            <v>65a</v>
          </cell>
        </row>
        <row r="1035">
          <cell r="AO1035" t="str">
            <v>65a</v>
          </cell>
        </row>
        <row r="1036">
          <cell r="AO1036" t="str">
            <v>65a</v>
          </cell>
        </row>
        <row r="1037">
          <cell r="AO1037" t="str">
            <v>65a</v>
          </cell>
        </row>
        <row r="1038">
          <cell r="AO1038" t="str">
            <v>65a</v>
          </cell>
        </row>
        <row r="1039">
          <cell r="AO1039" t="str">
            <v xml:space="preserve"> </v>
          </cell>
        </row>
        <row r="1040">
          <cell r="AO1040" t="str">
            <v xml:space="preserve"> </v>
          </cell>
        </row>
        <row r="1042">
          <cell r="AO1042" t="str">
            <v>65b</v>
          </cell>
        </row>
        <row r="1043">
          <cell r="AO1043" t="str">
            <v xml:space="preserve"> </v>
          </cell>
        </row>
        <row r="1044">
          <cell r="AO1044" t="str">
            <v xml:space="preserve"> </v>
          </cell>
        </row>
        <row r="1045">
          <cell r="AO1045" t="str">
            <v xml:space="preserve"> </v>
          </cell>
        </row>
        <row r="1046">
          <cell r="AO1046" t="str">
            <v>65a</v>
          </cell>
        </row>
        <row r="1047">
          <cell r="AO1047" t="str">
            <v xml:space="preserve"> </v>
          </cell>
        </row>
        <row r="1050">
          <cell r="AO1050" t="str">
            <v>65b</v>
          </cell>
        </row>
        <row r="1052">
          <cell r="AO1052" t="str">
            <v>65b</v>
          </cell>
        </row>
        <row r="1053">
          <cell r="AO1053" t="str">
            <v>65b</v>
          </cell>
        </row>
        <row r="1054">
          <cell r="AO1054" t="str">
            <v>65b</v>
          </cell>
        </row>
        <row r="1056">
          <cell r="AO1056" t="str">
            <v>65a</v>
          </cell>
        </row>
        <row r="1058">
          <cell r="AO1058" t="str">
            <v>65a</v>
          </cell>
        </row>
        <row r="1060">
          <cell r="AO1060" t="str">
            <v>65a</v>
          </cell>
        </row>
        <row r="1065">
          <cell r="AO1065" t="str">
            <v>65a</v>
          </cell>
        </row>
        <row r="1066">
          <cell r="AO1066" t="str">
            <v>65a</v>
          </cell>
        </row>
        <row r="1067">
          <cell r="AO1067" t="str">
            <v>65a</v>
          </cell>
        </row>
        <row r="1068">
          <cell r="AO1068" t="str">
            <v>65a</v>
          </cell>
        </row>
        <row r="1069">
          <cell r="AO1069" t="str">
            <v>65a</v>
          </cell>
        </row>
        <row r="1070">
          <cell r="AO1070" t="str">
            <v>65a</v>
          </cell>
        </row>
        <row r="1072">
          <cell r="AO1072" t="str">
            <v xml:space="preserve"> </v>
          </cell>
        </row>
        <row r="1073">
          <cell r="AO1073" t="str">
            <v>65a</v>
          </cell>
        </row>
        <row r="1074">
          <cell r="AO1074" t="str">
            <v xml:space="preserve"> </v>
          </cell>
        </row>
        <row r="1075">
          <cell r="AO1075" t="str">
            <v>65a</v>
          </cell>
        </row>
        <row r="1076">
          <cell r="AO1076" t="str">
            <v xml:space="preserve"> </v>
          </cell>
        </row>
        <row r="1077">
          <cell r="AO1077" t="str">
            <v>65a</v>
          </cell>
        </row>
        <row r="1078">
          <cell r="AO1078" t="str">
            <v xml:space="preserve"> </v>
          </cell>
        </row>
        <row r="1079">
          <cell r="AO1079" t="str">
            <v>65a</v>
          </cell>
        </row>
        <row r="1080">
          <cell r="AO1080" t="str">
            <v>65a</v>
          </cell>
        </row>
        <row r="1081">
          <cell r="AO1081" t="str">
            <v>65a</v>
          </cell>
        </row>
        <row r="1082">
          <cell r="AO1082" t="str">
            <v>65a</v>
          </cell>
        </row>
        <row r="1083">
          <cell r="AO1083" t="str">
            <v>65a</v>
          </cell>
        </row>
        <row r="1084">
          <cell r="AO1084" t="str">
            <v>65a</v>
          </cell>
        </row>
        <row r="1085">
          <cell r="AO1085" t="str">
            <v>65a</v>
          </cell>
        </row>
        <row r="1086">
          <cell r="AO1086" t="str">
            <v>65a</v>
          </cell>
        </row>
        <row r="1087">
          <cell r="AO1087" t="str">
            <v>65a</v>
          </cell>
        </row>
        <row r="1088">
          <cell r="AO1088" t="str">
            <v>65a</v>
          </cell>
        </row>
        <row r="1089">
          <cell r="AO1089" t="str">
            <v>65a</v>
          </cell>
        </row>
        <row r="1090">
          <cell r="AO1090" t="str">
            <v>65a</v>
          </cell>
        </row>
        <row r="1091">
          <cell r="AO1091" t="str">
            <v>65a</v>
          </cell>
        </row>
        <row r="1092">
          <cell r="AO1092" t="str">
            <v>65a</v>
          </cell>
        </row>
        <row r="1093">
          <cell r="AO1093" t="str">
            <v>65a</v>
          </cell>
        </row>
        <row r="1094">
          <cell r="AO1094" t="str">
            <v>65a</v>
          </cell>
        </row>
        <row r="1095">
          <cell r="AO1095" t="str">
            <v>65a</v>
          </cell>
        </row>
        <row r="1096">
          <cell r="AO1096" t="str">
            <v>65a</v>
          </cell>
        </row>
        <row r="1097">
          <cell r="AO1097" t="str">
            <v>65a</v>
          </cell>
        </row>
        <row r="1098">
          <cell r="AO1098" t="str">
            <v>65a</v>
          </cell>
        </row>
        <row r="1099">
          <cell r="AO1099" t="str">
            <v>65a</v>
          </cell>
        </row>
        <row r="1100">
          <cell r="AO1100" t="str">
            <v>65a</v>
          </cell>
        </row>
        <row r="1101">
          <cell r="AO1101" t="str">
            <v>65a</v>
          </cell>
        </row>
        <row r="1102">
          <cell r="AO1102" t="str">
            <v>65a</v>
          </cell>
        </row>
        <row r="1103">
          <cell r="AO1103" t="str">
            <v>65a</v>
          </cell>
        </row>
        <row r="1104">
          <cell r="AO1104" t="str">
            <v>65a</v>
          </cell>
        </row>
        <row r="1105">
          <cell r="AO1105" t="str">
            <v>65a</v>
          </cell>
        </row>
        <row r="1106">
          <cell r="AO1106" t="str">
            <v>65a</v>
          </cell>
        </row>
        <row r="1107">
          <cell r="AO1107" t="str">
            <v>65a</v>
          </cell>
        </row>
        <row r="1108">
          <cell r="AO1108" t="str">
            <v>65a</v>
          </cell>
        </row>
        <row r="1109">
          <cell r="AO1109" t="str">
            <v>65a</v>
          </cell>
        </row>
        <row r="1110">
          <cell r="AO1110" t="str">
            <v>65a</v>
          </cell>
        </row>
        <row r="1111">
          <cell r="AO1111" t="str">
            <v>65a</v>
          </cell>
        </row>
        <row r="1112">
          <cell r="AO1112" t="str">
            <v>65a</v>
          </cell>
        </row>
        <row r="1113">
          <cell r="AO1113" t="str">
            <v>65a</v>
          </cell>
        </row>
        <row r="1114">
          <cell r="AO1114" t="str">
            <v>65a</v>
          </cell>
        </row>
        <row r="1115">
          <cell r="AO1115" t="str">
            <v>65a</v>
          </cell>
        </row>
        <row r="1116">
          <cell r="AO1116" t="str">
            <v>65a</v>
          </cell>
        </row>
        <row r="1117">
          <cell r="AO1117" t="str">
            <v>65a</v>
          </cell>
        </row>
        <row r="1118">
          <cell r="AO1118" t="str">
            <v>65a</v>
          </cell>
        </row>
        <row r="1119">
          <cell r="AO1119" t="str">
            <v>65a</v>
          </cell>
        </row>
        <row r="1120">
          <cell r="AO1120" t="str">
            <v>65a</v>
          </cell>
        </row>
        <row r="1121">
          <cell r="AO1121" t="str">
            <v>65a</v>
          </cell>
        </row>
        <row r="1122">
          <cell r="AO1122" t="str">
            <v>65a</v>
          </cell>
        </row>
        <row r="1123">
          <cell r="AO1123" t="str">
            <v>65a</v>
          </cell>
        </row>
        <row r="1124">
          <cell r="AO1124" t="str">
            <v>65a</v>
          </cell>
        </row>
        <row r="1125">
          <cell r="AO1125" t="str">
            <v>65a</v>
          </cell>
        </row>
        <row r="1126">
          <cell r="AO1126" t="str">
            <v>65a</v>
          </cell>
        </row>
        <row r="1127">
          <cell r="AO1127" t="str">
            <v>65a</v>
          </cell>
        </row>
        <row r="1129">
          <cell r="AO1129" t="str">
            <v>65a</v>
          </cell>
        </row>
        <row r="1130">
          <cell r="AO1130" t="str">
            <v xml:space="preserve"> </v>
          </cell>
        </row>
        <row r="1131">
          <cell r="AO1131" t="str">
            <v>65b</v>
          </cell>
        </row>
        <row r="1132">
          <cell r="AO1132" t="str">
            <v>65a</v>
          </cell>
        </row>
        <row r="1133">
          <cell r="AO1133" t="str">
            <v>65a</v>
          </cell>
        </row>
        <row r="1134">
          <cell r="AO1134" t="str">
            <v xml:space="preserve"> </v>
          </cell>
        </row>
        <row r="1135">
          <cell r="AO1135" t="str">
            <v>65b</v>
          </cell>
        </row>
        <row r="1136">
          <cell r="AO1136" t="str">
            <v>65a</v>
          </cell>
        </row>
        <row r="1137">
          <cell r="AO1137" t="str">
            <v>65a</v>
          </cell>
        </row>
        <row r="1138">
          <cell r="AO1138" t="str">
            <v xml:space="preserve"> </v>
          </cell>
        </row>
        <row r="1139">
          <cell r="AO1139" t="str">
            <v>65a</v>
          </cell>
        </row>
        <row r="1140">
          <cell r="AO1140" t="str">
            <v>65a</v>
          </cell>
        </row>
        <row r="1141">
          <cell r="AO1141" t="str">
            <v>65a</v>
          </cell>
        </row>
        <row r="1142">
          <cell r="AO1142" t="str">
            <v>65a</v>
          </cell>
        </row>
        <row r="1143">
          <cell r="AO1143" t="str">
            <v>65a</v>
          </cell>
        </row>
        <row r="1144">
          <cell r="AO1144" t="str">
            <v>65a</v>
          </cell>
        </row>
        <row r="1145">
          <cell r="AO1145" t="str">
            <v>65a</v>
          </cell>
        </row>
        <row r="1146">
          <cell r="AO1146" t="str">
            <v>65a</v>
          </cell>
        </row>
        <row r="1147">
          <cell r="AO1147" t="str">
            <v>65a</v>
          </cell>
        </row>
        <row r="1148">
          <cell r="AO1148" t="str">
            <v>65a</v>
          </cell>
        </row>
        <row r="1149">
          <cell r="AO1149" t="str">
            <v>65a</v>
          </cell>
        </row>
        <row r="1151">
          <cell r="AO1151" t="str">
            <v>65b</v>
          </cell>
        </row>
        <row r="1152">
          <cell r="AO1152" t="str">
            <v>65a</v>
          </cell>
        </row>
        <row r="1153">
          <cell r="AO1153" t="str">
            <v>65a</v>
          </cell>
        </row>
        <row r="1154">
          <cell r="AO1154" t="str">
            <v>65a</v>
          </cell>
        </row>
        <row r="1155">
          <cell r="AO1155" t="str">
            <v>65a</v>
          </cell>
        </row>
        <row r="1156">
          <cell r="AO1156" t="str">
            <v>65a</v>
          </cell>
        </row>
        <row r="1157">
          <cell r="AO1157" t="str">
            <v>65a</v>
          </cell>
        </row>
        <row r="1158">
          <cell r="AO1158" t="str">
            <v>65a</v>
          </cell>
        </row>
        <row r="1160">
          <cell r="AO1160" t="str">
            <v>65a</v>
          </cell>
        </row>
        <row r="1161">
          <cell r="AO1161" t="str">
            <v>65a</v>
          </cell>
        </row>
        <row r="1162">
          <cell r="AO1162" t="str">
            <v>65a</v>
          </cell>
        </row>
        <row r="1164">
          <cell r="AO1164" t="str">
            <v>65a</v>
          </cell>
        </row>
        <row r="1165">
          <cell r="AO1165" t="str">
            <v>65a</v>
          </cell>
        </row>
        <row r="1166">
          <cell r="AO1166" t="str">
            <v xml:space="preserve"> </v>
          </cell>
        </row>
        <row r="1167">
          <cell r="AO1167" t="str">
            <v xml:space="preserve"> </v>
          </cell>
        </row>
        <row r="1168">
          <cell r="AO1168" t="str">
            <v xml:space="preserve"> </v>
          </cell>
        </row>
        <row r="1175">
          <cell r="AO1175" t="str">
            <v>65a</v>
          </cell>
        </row>
        <row r="1176">
          <cell r="AO1176" t="str">
            <v xml:space="preserve"> </v>
          </cell>
        </row>
        <row r="1177">
          <cell r="AO1177" t="str">
            <v>65a</v>
          </cell>
        </row>
        <row r="1179">
          <cell r="AO1179" t="str">
            <v>65b</v>
          </cell>
        </row>
        <row r="1180">
          <cell r="AO1180" t="str">
            <v>65a</v>
          </cell>
        </row>
        <row r="1181">
          <cell r="AO1181" t="str">
            <v>65a</v>
          </cell>
        </row>
        <row r="1182">
          <cell r="AO1182" t="str">
            <v>65a</v>
          </cell>
        </row>
        <row r="1183">
          <cell r="AO1183" t="str">
            <v>65a</v>
          </cell>
        </row>
        <row r="1184">
          <cell r="AO1184" t="str">
            <v>65a</v>
          </cell>
        </row>
        <row r="1185">
          <cell r="AO1185" t="str">
            <v>65a</v>
          </cell>
        </row>
        <row r="1186">
          <cell r="AO1186" t="str">
            <v>65a</v>
          </cell>
        </row>
        <row r="1189">
          <cell r="AO1189" t="str">
            <v>41</v>
          </cell>
        </row>
        <row r="1190">
          <cell r="AO1190" t="str">
            <v>63</v>
          </cell>
        </row>
        <row r="1191">
          <cell r="AO1191" t="str">
            <v>63</v>
          </cell>
        </row>
        <row r="1192">
          <cell r="AO1192" t="str">
            <v>63</v>
          </cell>
        </row>
        <row r="1193">
          <cell r="AO1193" t="str">
            <v>20</v>
          </cell>
        </row>
        <row r="1194">
          <cell r="AO1194" t="str">
            <v>20</v>
          </cell>
        </row>
        <row r="1195">
          <cell r="AO1195" t="str">
            <v>20</v>
          </cell>
        </row>
        <row r="1196">
          <cell r="AO1196" t="str">
            <v>20</v>
          </cell>
        </row>
        <row r="1197">
          <cell r="AO1197" t="str">
            <v>20</v>
          </cell>
        </row>
        <row r="1198">
          <cell r="AO1198" t="str">
            <v>20</v>
          </cell>
        </row>
        <row r="1199">
          <cell r="AO1199" t="str">
            <v>20</v>
          </cell>
        </row>
        <row r="1200">
          <cell r="AO1200" t="str">
            <v>20</v>
          </cell>
        </row>
        <row r="1201">
          <cell r="AO1201" t="str">
            <v>20</v>
          </cell>
        </row>
        <row r="1202">
          <cell r="AO1202" t="str">
            <v>63</v>
          </cell>
        </row>
        <row r="1203">
          <cell r="AO1203" t="str">
            <v>63</v>
          </cell>
        </row>
        <row r="1204">
          <cell r="AO1204" t="str">
            <v>20</v>
          </cell>
        </row>
        <row r="1205">
          <cell r="AO1205" t="str">
            <v>63</v>
          </cell>
        </row>
        <row r="1206">
          <cell r="AO1206" t="str">
            <v>63</v>
          </cell>
        </row>
        <row r="1207">
          <cell r="AO1207" t="str">
            <v>20</v>
          </cell>
        </row>
        <row r="1208">
          <cell r="AO1208" t="str">
            <v>20</v>
          </cell>
        </row>
        <row r="1209">
          <cell r="AO1209" t="str">
            <v>20</v>
          </cell>
        </row>
        <row r="1210">
          <cell r="AO1210" t="str">
            <v>20</v>
          </cell>
        </row>
        <row r="1213">
          <cell r="AO1213" t="str">
            <v>65a</v>
          </cell>
        </row>
        <row r="1214">
          <cell r="AO1214" t="str">
            <v>65a</v>
          </cell>
        </row>
        <row r="1217">
          <cell r="AO1217" t="str">
            <v>47</v>
          </cell>
        </row>
        <row r="1219">
          <cell r="AO1219" t="str">
            <v>65a</v>
          </cell>
        </row>
        <row r="1220">
          <cell r="AO1220" t="str">
            <v>49</v>
          </cell>
        </row>
        <row r="1221">
          <cell r="AO1221" t="str">
            <v>3</v>
          </cell>
        </row>
        <row r="1222">
          <cell r="AO1222">
            <v>2</v>
          </cell>
        </row>
        <row r="1223">
          <cell r="AO1223" t="str">
            <v>49</v>
          </cell>
        </row>
        <row r="1224">
          <cell r="AO1224" t="str">
            <v>49</v>
          </cell>
        </row>
        <row r="1225">
          <cell r="AO1225" t="str">
            <v>49</v>
          </cell>
        </row>
        <row r="1226">
          <cell r="AO1226" t="str">
            <v>49</v>
          </cell>
        </row>
        <row r="1227">
          <cell r="AO1227" t="str">
            <v>65a</v>
          </cell>
        </row>
        <row r="1228">
          <cell r="AO1228" t="str">
            <v>65a</v>
          </cell>
        </row>
        <row r="1229">
          <cell r="AO1229" t="str">
            <v>65b</v>
          </cell>
        </row>
        <row r="1230">
          <cell r="AO1230" t="str">
            <v>65a</v>
          </cell>
        </row>
        <row r="1231">
          <cell r="AO1231" t="str">
            <v xml:space="preserve"> </v>
          </cell>
        </row>
        <row r="1232">
          <cell r="AO1232" t="str">
            <v>65a</v>
          </cell>
        </row>
        <row r="1233">
          <cell r="AO1233" t="str">
            <v>65a</v>
          </cell>
        </row>
        <row r="1235">
          <cell r="AO1235" t="str">
            <v>65a</v>
          </cell>
        </row>
        <row r="1236">
          <cell r="AO1236" t="str">
            <v>65a</v>
          </cell>
        </row>
        <row r="1237">
          <cell r="AO1237" t="str">
            <v>65a</v>
          </cell>
        </row>
        <row r="1238">
          <cell r="AO1238" t="str">
            <v>65a</v>
          </cell>
        </row>
        <row r="1240">
          <cell r="AO1240" t="str">
            <v>65a</v>
          </cell>
        </row>
        <row r="1241">
          <cell r="AO1241" t="str">
            <v>65a</v>
          </cell>
        </row>
        <row r="1243">
          <cell r="AO1243" t="str">
            <v>41</v>
          </cell>
        </row>
        <row r="1244">
          <cell r="AO1244" t="str">
            <v>49</v>
          </cell>
        </row>
        <row r="1245">
          <cell r="AO1245" t="str">
            <v>41</v>
          </cell>
        </row>
        <row r="1246">
          <cell r="AO1246" t="str">
            <v>41</v>
          </cell>
        </row>
        <row r="1247">
          <cell r="AO1247" t="str">
            <v>41</v>
          </cell>
        </row>
        <row r="1248">
          <cell r="AO1248" t="str">
            <v>41</v>
          </cell>
        </row>
        <row r="1249">
          <cell r="AO1249" t="str">
            <v>41</v>
          </cell>
        </row>
        <row r="1250">
          <cell r="AO1250" t="str">
            <v>41</v>
          </cell>
        </row>
        <row r="1251">
          <cell r="AO1251" t="str">
            <v>41</v>
          </cell>
        </row>
        <row r="1252">
          <cell r="AO1252" t="str">
            <v>41</v>
          </cell>
        </row>
        <row r="1253">
          <cell r="AO1253" t="str">
            <v>41</v>
          </cell>
        </row>
        <row r="1254">
          <cell r="AO1254" t="str">
            <v>41</v>
          </cell>
        </row>
        <row r="1255">
          <cell r="AO1255" t="str">
            <v>41</v>
          </cell>
        </row>
        <row r="1256">
          <cell r="AO1256" t="str">
            <v>41</v>
          </cell>
        </row>
        <row r="1257">
          <cell r="AO1257" t="str">
            <v>41</v>
          </cell>
        </row>
        <row r="1258">
          <cell r="AO1258" t="str">
            <v>65a</v>
          </cell>
        </row>
        <row r="1259">
          <cell r="AO1259" t="str">
            <v>65a</v>
          </cell>
        </row>
        <row r="1260">
          <cell r="AO1260" t="str">
            <v>65a</v>
          </cell>
        </row>
        <row r="1261">
          <cell r="AO1261" t="str">
            <v>65a</v>
          </cell>
        </row>
        <row r="1262">
          <cell r="AO1262" t="str">
            <v>65a</v>
          </cell>
        </row>
        <row r="1263">
          <cell r="AO1263" t="str">
            <v>65a</v>
          </cell>
        </row>
        <row r="1264">
          <cell r="AO1264" t="str">
            <v>65a</v>
          </cell>
        </row>
        <row r="1265">
          <cell r="AO1265" t="str">
            <v>65a</v>
          </cell>
        </row>
        <row r="1266">
          <cell r="AO1266" t="str">
            <v>65a</v>
          </cell>
        </row>
        <row r="1267">
          <cell r="AO1267" t="str">
            <v>65a</v>
          </cell>
        </row>
        <row r="1268">
          <cell r="AO1268" t="str">
            <v>65a</v>
          </cell>
        </row>
        <row r="1269">
          <cell r="AO1269" t="str">
            <v>65a</v>
          </cell>
        </row>
        <row r="1270">
          <cell r="AO1270" t="str">
            <v>65a</v>
          </cell>
        </row>
        <row r="1271">
          <cell r="AO1271" t="str">
            <v>65a</v>
          </cell>
        </row>
        <row r="1272">
          <cell r="AO1272" t="str">
            <v>65a</v>
          </cell>
        </row>
        <row r="1273">
          <cell r="AO1273" t="str">
            <v>65a</v>
          </cell>
        </row>
        <row r="1274">
          <cell r="AO1274" t="str">
            <v>65a</v>
          </cell>
        </row>
        <row r="1275">
          <cell r="AO1275" t="str">
            <v>65a</v>
          </cell>
        </row>
        <row r="1276">
          <cell r="AO1276" t="str">
            <v>41</v>
          </cell>
        </row>
        <row r="1277">
          <cell r="AO1277" t="str">
            <v>41</v>
          </cell>
        </row>
        <row r="1278">
          <cell r="AO1278" t="str">
            <v xml:space="preserve"> </v>
          </cell>
        </row>
        <row r="1279">
          <cell r="AO1279" t="str">
            <v xml:space="preserve">65 </v>
          </cell>
        </row>
        <row r="1280">
          <cell r="AO1280" t="str">
            <v xml:space="preserve"> </v>
          </cell>
        </row>
        <row r="1281">
          <cell r="AO1281" t="str">
            <v>65</v>
          </cell>
        </row>
        <row r="1282">
          <cell r="AO1282" t="str">
            <v>49</v>
          </cell>
        </row>
        <row r="1283">
          <cell r="AO1283" t="str">
            <v xml:space="preserve"> </v>
          </cell>
        </row>
        <row r="1284">
          <cell r="AO1284" t="str">
            <v xml:space="preserve"> </v>
          </cell>
        </row>
        <row r="1286">
          <cell r="AO1286" t="str">
            <v>23</v>
          </cell>
        </row>
        <row r="1292">
          <cell r="AO1292" t="str">
            <v>10</v>
          </cell>
        </row>
        <row r="1293">
          <cell r="AO1293" t="str">
            <v>10</v>
          </cell>
        </row>
        <row r="1295">
          <cell r="AO1295" t="str">
            <v>12</v>
          </cell>
        </row>
        <row r="1296">
          <cell r="AO1296" t="str">
            <v>12</v>
          </cell>
        </row>
        <row r="1297">
          <cell r="AO1297" t="str">
            <v>12</v>
          </cell>
        </row>
        <row r="1298">
          <cell r="AO1298" t="str">
            <v>64</v>
          </cell>
        </row>
        <row r="1299">
          <cell r="AO1299" t="str">
            <v>22</v>
          </cell>
        </row>
        <row r="1300">
          <cell r="AO1300" t="str">
            <v>22</v>
          </cell>
        </row>
        <row r="1301">
          <cell r="AO1301" t="str">
            <v>22</v>
          </cell>
        </row>
        <row r="1302">
          <cell r="AO1302" t="str">
            <v>22</v>
          </cell>
        </row>
        <row r="1303">
          <cell r="AO1303" t="str">
            <v>22</v>
          </cell>
        </row>
        <row r="1304">
          <cell r="AO1304" t="str">
            <v>64</v>
          </cell>
        </row>
        <row r="1305">
          <cell r="AO1305" t="str">
            <v xml:space="preserve"> </v>
          </cell>
        </row>
        <row r="1306">
          <cell r="AO1306" t="str">
            <v>64</v>
          </cell>
        </row>
        <row r="1307">
          <cell r="AO1307" t="str">
            <v>66a</v>
          </cell>
        </row>
        <row r="1308">
          <cell r="AO1308" t="str">
            <v>64</v>
          </cell>
        </row>
        <row r="1309">
          <cell r="AO1309" t="str">
            <v>64</v>
          </cell>
        </row>
        <row r="1310">
          <cell r="AO1310" t="str">
            <v>64</v>
          </cell>
        </row>
        <row r="1311">
          <cell r="AO1311" t="str">
            <v>64</v>
          </cell>
        </row>
        <row r="1312">
          <cell r="AO1312" t="str">
            <v>64</v>
          </cell>
        </row>
        <row r="1313">
          <cell r="AO1313" t="str">
            <v>64</v>
          </cell>
        </row>
        <row r="1314">
          <cell r="AO1314" t="str">
            <v>64</v>
          </cell>
        </row>
        <row r="1315">
          <cell r="AO1315" t="str">
            <v>64</v>
          </cell>
        </row>
        <row r="1316">
          <cell r="AO1316" t="str">
            <v>64</v>
          </cell>
        </row>
        <row r="1317">
          <cell r="AO1317" t="str">
            <v>64</v>
          </cell>
        </row>
        <row r="1318">
          <cell r="AO1318" t="str">
            <v>64</v>
          </cell>
        </row>
        <row r="1319">
          <cell r="AO1319" t="str">
            <v>64</v>
          </cell>
        </row>
        <row r="1320">
          <cell r="AO1320" t="str">
            <v>66a</v>
          </cell>
        </row>
        <row r="1321">
          <cell r="AO1321" t="str">
            <v>22</v>
          </cell>
        </row>
        <row r="1322">
          <cell r="AO1322" t="str">
            <v xml:space="preserve"> </v>
          </cell>
        </row>
        <row r="1323">
          <cell r="AO1323" t="str">
            <v>66a</v>
          </cell>
        </row>
        <row r="1324">
          <cell r="AO1324" t="str">
            <v xml:space="preserve"> </v>
          </cell>
        </row>
        <row r="1325">
          <cell r="AO1325" t="str">
            <v>66a</v>
          </cell>
        </row>
        <row r="1327">
          <cell r="AO1327" t="str">
            <v>22</v>
          </cell>
        </row>
        <row r="1328">
          <cell r="AO1328" t="str">
            <v xml:space="preserve"> </v>
          </cell>
        </row>
        <row r="1329">
          <cell r="AO1329" t="str">
            <v>48</v>
          </cell>
        </row>
        <row r="1330">
          <cell r="AO1330" t="str">
            <v>48</v>
          </cell>
        </row>
        <row r="1331">
          <cell r="AO1331" t="str">
            <v>48</v>
          </cell>
        </row>
        <row r="1332">
          <cell r="AO1332" t="str">
            <v xml:space="preserve"> </v>
          </cell>
        </row>
        <row r="1333">
          <cell r="AO1333" t="str">
            <v xml:space="preserve"> </v>
          </cell>
        </row>
        <row r="1334">
          <cell r="AO1334" t="str">
            <v xml:space="preserve"> </v>
          </cell>
        </row>
        <row r="1336">
          <cell r="AO1336" t="str">
            <v xml:space="preserve"> </v>
          </cell>
        </row>
        <row r="1338">
          <cell r="AO1338" t="str">
            <v>64</v>
          </cell>
        </row>
        <row r="1339">
          <cell r="AO1339">
            <v>22</v>
          </cell>
        </row>
        <row r="1340">
          <cell r="AO1340" t="str">
            <v>65b</v>
          </cell>
        </row>
        <row r="1341">
          <cell r="AO1341" t="str">
            <v>22</v>
          </cell>
        </row>
        <row r="1342">
          <cell r="AO1342" t="str">
            <v>65b</v>
          </cell>
        </row>
        <row r="1344">
          <cell r="AO1344" t="str">
            <v>41</v>
          </cell>
        </row>
        <row r="1346">
          <cell r="AO1346" t="str">
            <v>66a</v>
          </cell>
        </row>
        <row r="1347">
          <cell r="AO1347" t="str">
            <v>47</v>
          </cell>
        </row>
        <row r="1348">
          <cell r="AO1348" t="str">
            <v>66a</v>
          </cell>
        </row>
        <row r="1349">
          <cell r="AO1349">
            <v>6</v>
          </cell>
        </row>
        <row r="1350">
          <cell r="AO1350">
            <v>6</v>
          </cell>
        </row>
        <row r="1351">
          <cell r="AO1351">
            <v>6</v>
          </cell>
        </row>
        <row r="1352">
          <cell r="AO1352">
            <v>6</v>
          </cell>
        </row>
        <row r="1353">
          <cell r="AO1353">
            <v>6</v>
          </cell>
        </row>
        <row r="1354">
          <cell r="AO1354">
            <v>6</v>
          </cell>
        </row>
        <row r="1355">
          <cell r="AO1355">
            <v>6</v>
          </cell>
        </row>
        <row r="1356">
          <cell r="AO1356">
            <v>6</v>
          </cell>
        </row>
        <row r="1357">
          <cell r="AO1357">
            <v>6</v>
          </cell>
        </row>
        <row r="1358">
          <cell r="AO1358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</row>
        <row r="25">
          <cell r="A25">
            <v>14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  <row r="7">
          <cell r="B7" t="str">
            <v>FOR THE TWELVE MONTHS ENDED SEPTEMBER 30, 2015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Delivery Costs"/>
      <sheetName val="Dist Costs (Line Ext)"/>
    </sheetNames>
    <sheetDataSet>
      <sheetData sheetId="0" refreshError="1"/>
      <sheetData sheetId="1">
        <row r="11">
          <cell r="C11">
            <v>3</v>
          </cell>
        </row>
        <row r="29">
          <cell r="F29">
            <v>7.8399999999999997E-2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Unit Cost"/>
      <sheetName val="Ex A-1"/>
      <sheetName val="Sch A-1"/>
      <sheetName val=" EX A-2"/>
      <sheetName val="ExA-3ColFC"/>
      <sheetName val="Ex A-4 Prod Adj"/>
      <sheetName val="Ex A-5 PC"/>
      <sheetName val="Ex D"/>
      <sheetName val="Ex E"/>
      <sheetName val="ComparePCR"/>
      <sheetName val="557"/>
      <sheetName val="Production Adjustment"/>
      <sheetName val="Production Factor"/>
      <sheetName val="2.03E"/>
      <sheetName val="Pwr Csts"/>
      <sheetName val="VerifyPwrCsts"/>
      <sheetName val="GRC"/>
      <sheetName val="Prodn OM by Resource GRC"/>
      <sheetName val="EB&amp;Taxes"/>
      <sheetName val="TransmRev"/>
      <sheetName val="Rlfwd"/>
      <sheetName val="Previous"/>
      <sheetName val="Diff"/>
      <sheetName val="model.7"/>
      <sheetName val="Restating Print Macros"/>
      <sheetName val="Module13"/>
      <sheetName val="Module14"/>
      <sheetName val="Module15"/>
      <sheetName val="Module1"/>
    </sheetNames>
    <sheetDataSet>
      <sheetData sheetId="0" refreshError="1">
        <row r="6">
          <cell r="A6" t="str">
            <v>FOR THE TWELVE MONTHS ENDED SEPTEMBER 30, 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workbookViewId="0">
      <selection activeCell="F27" sqref="F27"/>
    </sheetView>
  </sheetViews>
  <sheetFormatPr defaultColWidth="8.85546875" defaultRowHeight="11.25" x14ac:dyDescent="0.2"/>
  <cols>
    <col min="1" max="1" width="5.28515625" style="25" customWidth="1"/>
    <col min="2" max="2" width="23.28515625" style="25" bestFit="1" customWidth="1"/>
    <col min="3" max="3" width="10" style="25" bestFit="1" customWidth="1"/>
    <col min="4" max="4" width="12.85546875" style="25" bestFit="1" customWidth="1"/>
    <col min="5" max="5" width="11.5703125" style="25" bestFit="1" customWidth="1"/>
    <col min="6" max="6" width="17.28515625" style="25" bestFit="1" customWidth="1"/>
    <col min="7" max="7" width="9.85546875" style="25" bestFit="1" customWidth="1"/>
    <col min="8" max="9" width="11.5703125" style="25" bestFit="1" customWidth="1"/>
    <col min="10" max="10" width="0.85546875" style="25" customWidth="1"/>
    <col min="11" max="11" width="11.85546875" style="25" bestFit="1" customWidth="1"/>
    <col min="12" max="12" width="8.5703125" style="25" bestFit="1" customWidth="1"/>
    <col min="13" max="13" width="10.7109375" style="25" bestFit="1" customWidth="1"/>
    <col min="14" max="14" width="11.28515625" style="25" bestFit="1" customWidth="1"/>
    <col min="15" max="15" width="13.42578125" style="25" bestFit="1" customWidth="1"/>
    <col min="16" max="16384" width="8.85546875" style="25"/>
  </cols>
  <sheetData>
    <row r="1" spans="1:15" x14ac:dyDescent="0.2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1"/>
    </row>
    <row r="2" spans="1:15" x14ac:dyDescent="0.2">
      <c r="A2" s="22" t="s">
        <v>85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1"/>
    </row>
    <row r="3" spans="1:15" x14ac:dyDescent="0.2">
      <c r="A3" s="22" t="s">
        <v>79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1"/>
    </row>
    <row r="4" spans="1:15" x14ac:dyDescent="0.2">
      <c r="A4" s="22" t="s">
        <v>75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1"/>
    </row>
    <row r="5" spans="1:15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1"/>
    </row>
    <row r="6" spans="1:15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5" x14ac:dyDescent="0.2">
      <c r="A7" s="2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</row>
    <row r="8" spans="1:15" ht="15" customHeight="1" x14ac:dyDescent="0.2">
      <c r="A8" s="3" t="s">
        <v>54</v>
      </c>
      <c r="B8" s="21"/>
      <c r="C8" s="21"/>
      <c r="D8" s="21" t="s">
        <v>56</v>
      </c>
      <c r="E8" s="21" t="s">
        <v>57</v>
      </c>
      <c r="F8" s="21" t="s">
        <v>57</v>
      </c>
      <c r="G8" s="21" t="s">
        <v>86</v>
      </c>
      <c r="H8" s="21" t="s">
        <v>57</v>
      </c>
      <c r="I8" s="21" t="s">
        <v>57</v>
      </c>
      <c r="J8" s="21"/>
      <c r="K8" s="21" t="s">
        <v>57</v>
      </c>
      <c r="L8" s="21" t="s">
        <v>32</v>
      </c>
      <c r="M8" s="21" t="s">
        <v>32</v>
      </c>
      <c r="N8" s="21"/>
      <c r="O8" s="21"/>
    </row>
    <row r="9" spans="1:15" ht="15" customHeight="1" x14ac:dyDescent="0.2">
      <c r="A9" s="4" t="s">
        <v>55</v>
      </c>
      <c r="B9" s="26"/>
      <c r="C9" s="5" t="s">
        <v>14</v>
      </c>
      <c r="D9" s="6">
        <v>7</v>
      </c>
      <c r="E9" s="6" t="s">
        <v>40</v>
      </c>
      <c r="F9" s="6" t="s">
        <v>58</v>
      </c>
      <c r="G9" s="6" t="s">
        <v>87</v>
      </c>
      <c r="H9" s="6" t="s">
        <v>41</v>
      </c>
      <c r="I9" s="6" t="s">
        <v>42</v>
      </c>
      <c r="J9" s="7"/>
      <c r="K9" s="6" t="s">
        <v>59</v>
      </c>
      <c r="L9" s="6">
        <v>35</v>
      </c>
      <c r="M9" s="6">
        <v>43</v>
      </c>
    </row>
    <row r="10" spans="1:15" x14ac:dyDescent="0.2">
      <c r="A10" s="19"/>
      <c r="B10" s="18" t="s">
        <v>13</v>
      </c>
      <c r="C10" s="18" t="s">
        <v>12</v>
      </c>
      <c r="D10" s="18" t="s">
        <v>11</v>
      </c>
      <c r="E10" s="18" t="s">
        <v>10</v>
      </c>
      <c r="F10" s="18" t="s">
        <v>68</v>
      </c>
      <c r="G10" s="18" t="s">
        <v>8</v>
      </c>
      <c r="H10" s="18" t="s">
        <v>7</v>
      </c>
      <c r="I10" s="18" t="s">
        <v>6</v>
      </c>
      <c r="J10" s="27"/>
      <c r="K10" s="18" t="s">
        <v>5</v>
      </c>
      <c r="L10" s="18" t="s">
        <v>4</v>
      </c>
      <c r="M10" s="18" t="s">
        <v>3</v>
      </c>
      <c r="N10" s="18"/>
    </row>
    <row r="11" spans="1:15" x14ac:dyDescent="0.2">
      <c r="A11" s="18">
        <v>1</v>
      </c>
      <c r="B11" s="28" t="s">
        <v>45</v>
      </c>
      <c r="C11" s="18"/>
      <c r="D11" s="18"/>
      <c r="E11" s="18"/>
      <c r="F11" s="18"/>
      <c r="G11" s="18"/>
      <c r="H11" s="18"/>
      <c r="I11" s="18"/>
      <c r="J11" s="27"/>
      <c r="K11" s="18"/>
      <c r="L11" s="18"/>
      <c r="M11" s="18"/>
    </row>
    <row r="12" spans="1:15" x14ac:dyDescent="0.2">
      <c r="A12" s="18">
        <f>A11+1</f>
        <v>2</v>
      </c>
      <c r="B12" s="29" t="s">
        <v>78</v>
      </c>
      <c r="C12" s="18" t="s">
        <v>92</v>
      </c>
      <c r="D12" s="20">
        <v>1193575992</v>
      </c>
      <c r="E12" s="20">
        <v>283377692</v>
      </c>
      <c r="F12" s="20">
        <f>SUM(K12:M12)</f>
        <v>297981122</v>
      </c>
      <c r="G12" s="20">
        <v>4353192.68</v>
      </c>
      <c r="H12" s="20">
        <v>169266643</v>
      </c>
      <c r="I12" s="20">
        <v>121801617</v>
      </c>
      <c r="J12" s="30"/>
      <c r="K12" s="20">
        <v>285947275</v>
      </c>
      <c r="L12" s="20">
        <v>298430</v>
      </c>
      <c r="M12" s="20">
        <v>11735417</v>
      </c>
      <c r="N12" s="31"/>
    </row>
    <row r="13" spans="1:15" x14ac:dyDescent="0.2">
      <c r="A13" s="18">
        <f t="shared" ref="A13:A18" si="0">A12+1</f>
        <v>3</v>
      </c>
      <c r="B13" s="19" t="s">
        <v>44</v>
      </c>
      <c r="C13" s="18" t="s">
        <v>80</v>
      </c>
      <c r="D13" s="32">
        <v>669061991.68763781</v>
      </c>
      <c r="E13" s="32">
        <v>168105595.47813523</v>
      </c>
      <c r="F13" s="32">
        <f>SUM(K13:M13)</f>
        <v>192914813.10352978</v>
      </c>
      <c r="G13" s="32">
        <v>0</v>
      </c>
      <c r="H13" s="32">
        <v>117765119.05861747</v>
      </c>
      <c r="I13" s="32">
        <v>82045738.41031158</v>
      </c>
      <c r="J13" s="30"/>
      <c r="K13" s="32">
        <v>186171395.9576152</v>
      </c>
      <c r="L13" s="32">
        <v>236031.05993897212</v>
      </c>
      <c r="M13" s="32">
        <v>6507386.085975619</v>
      </c>
      <c r="N13" s="31"/>
    </row>
    <row r="14" spans="1:15" x14ac:dyDescent="0.2">
      <c r="A14" s="18">
        <f t="shared" si="0"/>
        <v>4</v>
      </c>
      <c r="B14" s="29" t="s">
        <v>81</v>
      </c>
      <c r="C14" s="18" t="str">
        <f>"("&amp;A12&amp;") - ("&amp;A$13&amp;")"</f>
        <v>(2) - (3)</v>
      </c>
      <c r="D14" s="20">
        <f>D12-D13</f>
        <v>524514000.31236219</v>
      </c>
      <c r="E14" s="20">
        <f t="shared" ref="E14:L14" si="1">E12-E13</f>
        <v>115272096.52186477</v>
      </c>
      <c r="F14" s="20">
        <f t="shared" si="1"/>
        <v>105066308.89647022</v>
      </c>
      <c r="G14" s="20">
        <f>G12-G13</f>
        <v>4353192.68</v>
      </c>
      <c r="H14" s="20">
        <f>H12-H13</f>
        <v>51501523.941382527</v>
      </c>
      <c r="I14" s="20">
        <f>I12-I13</f>
        <v>39755878.58968842</v>
      </c>
      <c r="J14" s="30"/>
      <c r="K14" s="20">
        <f t="shared" si="1"/>
        <v>99775879.042384803</v>
      </c>
      <c r="L14" s="20">
        <f t="shared" si="1"/>
        <v>62398.940061027883</v>
      </c>
      <c r="M14" s="20">
        <f>M12-M13</f>
        <v>5228030.914024381</v>
      </c>
    </row>
    <row r="15" spans="1:15" x14ac:dyDescent="0.2">
      <c r="A15" s="18">
        <f t="shared" si="0"/>
        <v>5</v>
      </c>
      <c r="B15" s="29"/>
      <c r="C15" s="16"/>
      <c r="D15" s="20"/>
      <c r="E15" s="20"/>
      <c r="F15" s="20"/>
      <c r="G15" s="20"/>
      <c r="H15" s="20"/>
      <c r="I15" s="20"/>
      <c r="J15" s="30"/>
      <c r="K15" s="20"/>
      <c r="L15" s="20"/>
      <c r="M15" s="20"/>
    </row>
    <row r="16" spans="1:15" x14ac:dyDescent="0.2">
      <c r="A16" s="18">
        <f t="shared" si="0"/>
        <v>6</v>
      </c>
      <c r="B16" s="19" t="s">
        <v>43</v>
      </c>
      <c r="C16" s="18" t="s">
        <v>92</v>
      </c>
      <c r="D16" s="20">
        <v>92631640</v>
      </c>
      <c r="E16" s="20">
        <v>24093369</v>
      </c>
      <c r="F16" s="20">
        <f>SUM(K16:M16)</f>
        <v>6044293</v>
      </c>
      <c r="G16" s="20">
        <v>342200</v>
      </c>
      <c r="H16" s="20">
        <v>1161426</v>
      </c>
      <c r="I16" s="20">
        <v>2196520</v>
      </c>
      <c r="J16" s="30"/>
      <c r="K16" s="20">
        <v>5337133</v>
      </c>
      <c r="L16" s="20">
        <v>14417</v>
      </c>
      <c r="M16" s="20">
        <v>692743</v>
      </c>
    </row>
    <row r="17" spans="1:13" x14ac:dyDescent="0.2">
      <c r="A17" s="18">
        <f t="shared" si="0"/>
        <v>7</v>
      </c>
      <c r="B17" s="19"/>
      <c r="C17" s="16"/>
      <c r="D17" s="30"/>
      <c r="E17" s="30"/>
      <c r="F17" s="30"/>
      <c r="G17" s="30"/>
      <c r="H17" s="30"/>
      <c r="I17" s="30"/>
      <c r="J17" s="30"/>
      <c r="K17" s="30"/>
      <c r="L17" s="30"/>
      <c r="M17" s="30"/>
    </row>
    <row r="18" spans="1:13" ht="12" thickBot="1" x14ac:dyDescent="0.25">
      <c r="A18" s="18">
        <f t="shared" si="0"/>
        <v>8</v>
      </c>
      <c r="B18" s="19" t="s">
        <v>82</v>
      </c>
      <c r="C18" s="18" t="str">
        <f>"("&amp;A14&amp;") - ("&amp;A16&amp;")"</f>
        <v>(4) - (6)</v>
      </c>
      <c r="D18" s="33">
        <f>D14-D16</f>
        <v>431882360.31236219</v>
      </c>
      <c r="E18" s="33">
        <f t="shared" ref="E18:I18" si="2">E14-E16</f>
        <v>91178727.521864772</v>
      </c>
      <c r="F18" s="33">
        <f t="shared" si="2"/>
        <v>99022015.896470219</v>
      </c>
      <c r="G18" s="33">
        <f t="shared" si="2"/>
        <v>4010992.6799999997</v>
      </c>
      <c r="H18" s="33">
        <f t="shared" si="2"/>
        <v>50340097.941382527</v>
      </c>
      <c r="I18" s="33">
        <f t="shared" si="2"/>
        <v>37559358.58968842</v>
      </c>
      <c r="J18" s="20"/>
      <c r="K18" s="33">
        <f>K14-K16</f>
        <v>94438746.042384803</v>
      </c>
      <c r="L18" s="33">
        <f t="shared" ref="L18:M18" si="3">L14-L16</f>
        <v>47981.940061027883</v>
      </c>
      <c r="M18" s="33">
        <f t="shared" si="3"/>
        <v>4535287.914024381</v>
      </c>
    </row>
    <row r="19" spans="1:13" ht="12" thickTop="1" x14ac:dyDescent="0.2">
      <c r="B19" s="19"/>
      <c r="D19" s="34"/>
    </row>
    <row r="21" spans="1:13" x14ac:dyDescent="0.2">
      <c r="B21" s="19" t="s">
        <v>89</v>
      </c>
    </row>
  </sheetData>
  <mergeCells count="5">
    <mergeCell ref="A1:M1"/>
    <mergeCell ref="A3:M3"/>
    <mergeCell ref="A4:M4"/>
    <mergeCell ref="A2:M2"/>
    <mergeCell ref="A5:M5"/>
  </mergeCells>
  <printOptions horizontalCentered="1"/>
  <pageMargins left="0.7" right="0.7" top="0.75" bottom="0.75" header="0.3" footer="0.3"/>
  <pageSetup scale="85" orientation="landscape" blackAndWhite="1" horizontalDpi="300" verticalDpi="300" r:id="rId1"/>
  <headerFooter alignWithMargins="0">
    <oddFooter>&amp;L&amp;F&amp;R&amp;A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selection activeCell="F27" sqref="F27"/>
    </sheetView>
  </sheetViews>
  <sheetFormatPr defaultColWidth="9.140625" defaultRowHeight="11.25" x14ac:dyDescent="0.2"/>
  <cols>
    <col min="1" max="1" width="4.28515625" style="41" bestFit="1" customWidth="1"/>
    <col min="2" max="2" width="46.28515625" style="41" customWidth="1"/>
    <col min="3" max="3" width="10.42578125" style="41" bestFit="1" customWidth="1"/>
    <col min="4" max="4" width="11.5703125" style="41" bestFit="1" customWidth="1"/>
    <col min="5" max="5" width="10.7109375" style="41" bestFit="1" customWidth="1"/>
    <col min="6" max="6" width="17.28515625" style="41" bestFit="1" customWidth="1"/>
    <col min="7" max="7" width="9.85546875" style="41" bestFit="1" customWidth="1"/>
    <col min="8" max="9" width="10.7109375" style="41" bestFit="1" customWidth="1"/>
    <col min="10" max="10" width="7.85546875" style="41" bestFit="1" customWidth="1"/>
    <col min="11" max="11" width="14.5703125" style="41" bestFit="1" customWidth="1"/>
    <col min="12" max="12" width="9.140625" style="41"/>
    <col min="13" max="13" width="10.28515625" style="41" bestFit="1" customWidth="1"/>
    <col min="14" max="16384" width="9.140625" style="41"/>
  </cols>
  <sheetData>
    <row r="1" spans="1:20" x14ac:dyDescent="0.2">
      <c r="A1" s="22" t="str">
        <f>'Exh. JAP-11 Page 1'!A1:M1</f>
        <v>Puget Sound Energy</v>
      </c>
      <c r="B1" s="22"/>
      <c r="C1" s="22"/>
      <c r="D1" s="22"/>
      <c r="E1" s="22"/>
      <c r="F1" s="22"/>
      <c r="G1" s="22"/>
      <c r="H1" s="22"/>
      <c r="I1" s="22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2.75" customHeight="1" x14ac:dyDescent="0.2">
      <c r="A2" s="22" t="str">
        <f>'Exh. JAP-11 Page 1'!A2:M2</f>
        <v>2019 General Rate Case (GRC)</v>
      </c>
      <c r="B2" s="22"/>
      <c r="C2" s="22"/>
      <c r="D2" s="22"/>
      <c r="E2" s="22"/>
      <c r="F2" s="22"/>
      <c r="G2" s="22"/>
      <c r="H2" s="22"/>
      <c r="I2" s="22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2.75" customHeight="1" x14ac:dyDescent="0.2">
      <c r="A3" s="22" t="str">
        <f>'Exh. JAP-11 Page 1'!A3:M3</f>
        <v>Electric Decoupling Mechanism (Schedule 142)</v>
      </c>
      <c r="B3" s="22"/>
      <c r="C3" s="22"/>
      <c r="D3" s="22"/>
      <c r="E3" s="22"/>
      <c r="F3" s="22"/>
      <c r="G3" s="22"/>
      <c r="H3" s="22"/>
      <c r="I3" s="22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2">
      <c r="A4" s="22" t="s">
        <v>76</v>
      </c>
      <c r="B4" s="22"/>
      <c r="C4" s="22"/>
      <c r="D4" s="22"/>
      <c r="E4" s="22"/>
      <c r="F4" s="22"/>
      <c r="G4" s="22"/>
      <c r="H4" s="22"/>
      <c r="I4" s="22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2">
      <c r="A5" s="22"/>
      <c r="B5" s="22"/>
      <c r="C5" s="22"/>
      <c r="D5" s="22"/>
      <c r="E5" s="22"/>
      <c r="F5" s="22"/>
      <c r="G5" s="22"/>
      <c r="H5" s="22"/>
      <c r="I5" s="22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">
      <c r="A6" s="1"/>
      <c r="B6" s="1"/>
      <c r="C6" s="1"/>
      <c r="D6" s="1"/>
      <c r="E6" s="1"/>
      <c r="F6" s="21"/>
      <c r="G6" s="21"/>
      <c r="H6" s="21"/>
      <c r="I6" s="21"/>
      <c r="J6" s="21"/>
      <c r="K6" s="1"/>
      <c r="L6" s="1"/>
      <c r="M6" s="1"/>
      <c r="N6" s="1"/>
      <c r="O6" s="1"/>
      <c r="P6" s="1"/>
      <c r="Q6" s="1"/>
      <c r="R6" s="1"/>
      <c r="S6" s="1"/>
      <c r="T6" s="1"/>
    </row>
    <row r="8" spans="1:20" ht="12.75" customHeight="1" x14ac:dyDescent="0.2">
      <c r="A8" s="3" t="s">
        <v>54</v>
      </c>
      <c r="D8" s="21" t="s">
        <v>56</v>
      </c>
      <c r="E8" s="21" t="s">
        <v>57</v>
      </c>
      <c r="F8" s="21" t="s">
        <v>57</v>
      </c>
      <c r="G8" s="21" t="s">
        <v>86</v>
      </c>
      <c r="H8" s="21" t="s">
        <v>57</v>
      </c>
      <c r="I8" s="21" t="s">
        <v>57</v>
      </c>
    </row>
    <row r="9" spans="1:20" s="47" customFormat="1" ht="10.15" customHeight="1" x14ac:dyDescent="0.2">
      <c r="A9" s="4" t="s">
        <v>55</v>
      </c>
      <c r="B9" s="45"/>
      <c r="C9" s="5" t="s">
        <v>14</v>
      </c>
      <c r="D9" s="6">
        <v>7</v>
      </c>
      <c r="E9" s="6" t="s">
        <v>40</v>
      </c>
      <c r="F9" s="6" t="s">
        <v>58</v>
      </c>
      <c r="G9" s="6" t="s">
        <v>87</v>
      </c>
      <c r="H9" s="6" t="s">
        <v>41</v>
      </c>
      <c r="I9" s="6" t="s">
        <v>42</v>
      </c>
    </row>
    <row r="10" spans="1:20" x14ac:dyDescent="0.2">
      <c r="A10" s="19"/>
      <c r="B10" s="18" t="s">
        <v>13</v>
      </c>
      <c r="C10" s="18" t="s">
        <v>12</v>
      </c>
      <c r="D10" s="18" t="s">
        <v>11</v>
      </c>
      <c r="E10" s="18" t="s">
        <v>10</v>
      </c>
      <c r="F10" s="18" t="s">
        <v>9</v>
      </c>
      <c r="G10" s="18" t="s">
        <v>8</v>
      </c>
      <c r="H10" s="18" t="s">
        <v>7</v>
      </c>
      <c r="I10" s="18" t="s">
        <v>6</v>
      </c>
    </row>
    <row r="11" spans="1:20" x14ac:dyDescent="0.2">
      <c r="A11" s="18"/>
      <c r="B11" s="28"/>
      <c r="C11" s="18"/>
      <c r="D11" s="18"/>
      <c r="E11" s="18"/>
      <c r="F11" s="18"/>
      <c r="G11" s="18"/>
      <c r="H11" s="18"/>
      <c r="I11" s="18"/>
    </row>
    <row r="12" spans="1:20" x14ac:dyDescent="0.2">
      <c r="A12" s="18">
        <v>1</v>
      </c>
      <c r="B12" s="19" t="s">
        <v>63</v>
      </c>
      <c r="C12" s="16" t="s">
        <v>90</v>
      </c>
      <c r="D12" s="20">
        <f>'Exh. JAP-11 Page 1'!$D$18</f>
        <v>431882360.31236219</v>
      </c>
      <c r="E12" s="20">
        <f>'Exh. JAP-11 Page 1'!$E$18</f>
        <v>91178727.521864772</v>
      </c>
      <c r="F12" s="20">
        <f>'Exh. JAP-11 Page 1'!$F$18</f>
        <v>99022015.896470219</v>
      </c>
      <c r="G12" s="20">
        <f>'Exh. JAP-11 Page 1'!G18</f>
        <v>4010992.6799999997</v>
      </c>
      <c r="H12" s="20">
        <f>'Exh. JAP-11 Page 1'!$H$18</f>
        <v>50340097.941382527</v>
      </c>
      <c r="I12" s="20">
        <f>'Exh. JAP-11 Page 1'!$I$18</f>
        <v>37559358.58968842</v>
      </c>
      <c r="J12" s="42"/>
      <c r="K12" s="20"/>
    </row>
    <row r="13" spans="1:20" x14ac:dyDescent="0.2">
      <c r="A13" s="18">
        <f>A12+1</f>
        <v>2</v>
      </c>
      <c r="B13" s="19"/>
      <c r="C13" s="19"/>
      <c r="D13" s="19"/>
      <c r="E13" s="19"/>
      <c r="F13" s="19"/>
      <c r="G13" s="19"/>
      <c r="H13" s="19"/>
      <c r="I13" s="19"/>
    </row>
    <row r="14" spans="1:20" x14ac:dyDescent="0.2">
      <c r="A14" s="18">
        <f t="shared" ref="A14:A16" si="0">A13+1</f>
        <v>3</v>
      </c>
      <c r="B14" s="19" t="s">
        <v>17</v>
      </c>
      <c r="C14" s="16" t="s">
        <v>80</v>
      </c>
      <c r="D14" s="37">
        <v>1010572</v>
      </c>
      <c r="E14" s="37">
        <v>121598</v>
      </c>
      <c r="F14" s="37">
        <v>8321</v>
      </c>
      <c r="G14" s="37">
        <v>94</v>
      </c>
      <c r="H14" s="37">
        <v>841</v>
      </c>
      <c r="I14" s="37">
        <v>487</v>
      </c>
      <c r="J14" s="48"/>
    </row>
    <row r="15" spans="1:20" x14ac:dyDescent="0.2">
      <c r="A15" s="18">
        <f t="shared" si="0"/>
        <v>4</v>
      </c>
      <c r="B15" s="19"/>
      <c r="C15" s="19"/>
      <c r="D15" s="37"/>
      <c r="E15" s="37"/>
      <c r="F15" s="37"/>
      <c r="G15" s="37"/>
      <c r="H15" s="37"/>
      <c r="I15" s="37"/>
    </row>
    <row r="16" spans="1:20" x14ac:dyDescent="0.2">
      <c r="A16" s="18">
        <f t="shared" si="0"/>
        <v>5</v>
      </c>
      <c r="B16" s="19" t="s">
        <v>62</v>
      </c>
      <c r="C16" s="18" t="str">
        <f>"("&amp;A12&amp;") / ("&amp;A14&amp;")"</f>
        <v>(1) / (3)</v>
      </c>
      <c r="D16" s="43">
        <f>ROUND(D12/D14,2)</f>
        <v>427.36</v>
      </c>
      <c r="E16" s="43">
        <f t="shared" ref="E16:I16" si="1">ROUND(E12/E14,2)</f>
        <v>749.84</v>
      </c>
      <c r="F16" s="43">
        <f t="shared" si="1"/>
        <v>11900.25</v>
      </c>
      <c r="G16" s="43">
        <f t="shared" si="1"/>
        <v>42670.13</v>
      </c>
      <c r="H16" s="43">
        <f t="shared" si="1"/>
        <v>59857.43</v>
      </c>
      <c r="I16" s="43">
        <f t="shared" si="1"/>
        <v>77123.94</v>
      </c>
    </row>
    <row r="19" spans="2:2" x14ac:dyDescent="0.2">
      <c r="B19" s="19" t="s">
        <v>89</v>
      </c>
    </row>
  </sheetData>
  <mergeCells count="5">
    <mergeCell ref="A1:I1"/>
    <mergeCell ref="A3:I3"/>
    <mergeCell ref="A4:I4"/>
    <mergeCell ref="A2:I2"/>
    <mergeCell ref="A5:I5"/>
  </mergeCells>
  <printOptions horizontalCentered="1"/>
  <pageMargins left="0.7" right="0.7" top="0.75" bottom="0.75" header="0.3" footer="0.3"/>
  <pageSetup scale="92" orientation="landscape" blackAndWhite="1" r:id="rId1"/>
  <headerFooter>
    <oddFooter>&amp;L&amp;F&amp;R&amp;A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zoomScaleNormal="100" workbookViewId="0">
      <selection activeCell="F27" sqref="F27"/>
    </sheetView>
  </sheetViews>
  <sheetFormatPr defaultColWidth="9.140625" defaultRowHeight="11.25" x14ac:dyDescent="0.2"/>
  <cols>
    <col min="1" max="1" width="4.42578125" style="41" bestFit="1" customWidth="1"/>
    <col min="2" max="2" width="38.5703125" style="41" customWidth="1"/>
    <col min="3" max="3" width="10.42578125" style="41" bestFit="1" customWidth="1"/>
    <col min="4" max="6" width="17.7109375" style="41" customWidth="1"/>
    <col min="7" max="7" width="15.42578125" style="41" customWidth="1"/>
    <col min="8" max="8" width="10.28515625" style="41" bestFit="1" customWidth="1"/>
    <col min="9" max="16384" width="9.140625" style="41"/>
  </cols>
  <sheetData>
    <row r="1" spans="1:15" x14ac:dyDescent="0.2">
      <c r="A1" s="22" t="str">
        <f>'Exh. JAP-11 Page 1'!A1:M1</f>
        <v>Puget Sound Energy</v>
      </c>
      <c r="B1" s="22"/>
      <c r="C1" s="22"/>
      <c r="D1" s="22"/>
      <c r="E1" s="22"/>
      <c r="F1" s="22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 x14ac:dyDescent="0.2">
      <c r="A2" s="22" t="str">
        <f>'Exh. JAP-11 Page 1'!A2:M2</f>
        <v>2019 General Rate Case (GRC)</v>
      </c>
      <c r="B2" s="22"/>
      <c r="C2" s="22"/>
      <c r="D2" s="22"/>
      <c r="E2" s="22"/>
      <c r="F2" s="22"/>
      <c r="G2" s="1"/>
      <c r="H2" s="1"/>
      <c r="I2" s="1"/>
      <c r="J2" s="1"/>
      <c r="K2" s="1"/>
      <c r="L2" s="1"/>
      <c r="M2" s="1"/>
      <c r="N2" s="1"/>
      <c r="O2" s="1"/>
    </row>
    <row r="3" spans="1:15" ht="12.75" customHeight="1" x14ac:dyDescent="0.2">
      <c r="A3" s="22" t="str">
        <f>'Exh. JAP-11 Page 1'!A3:M3</f>
        <v>Electric Decoupling Mechanism (Schedule 142)</v>
      </c>
      <c r="B3" s="22"/>
      <c r="C3" s="22"/>
      <c r="D3" s="22"/>
      <c r="E3" s="22"/>
      <c r="F3" s="22"/>
      <c r="G3" s="1"/>
      <c r="H3" s="1"/>
      <c r="I3" s="1"/>
      <c r="J3" s="1"/>
      <c r="K3" s="1"/>
      <c r="L3" s="1"/>
      <c r="M3" s="1"/>
      <c r="N3" s="1"/>
      <c r="O3" s="1"/>
    </row>
    <row r="4" spans="1:15" x14ac:dyDescent="0.2">
      <c r="A4" s="22" t="s">
        <v>77</v>
      </c>
      <c r="B4" s="22"/>
      <c r="C4" s="22"/>
      <c r="D4" s="22"/>
      <c r="E4" s="22"/>
      <c r="F4" s="22"/>
      <c r="G4" s="1"/>
      <c r="H4" s="1"/>
      <c r="I4" s="1"/>
      <c r="J4" s="1"/>
      <c r="K4" s="1"/>
      <c r="L4" s="1"/>
      <c r="M4" s="1"/>
      <c r="N4" s="1"/>
      <c r="O4" s="1"/>
    </row>
    <row r="5" spans="1:15" x14ac:dyDescent="0.2">
      <c r="A5" s="22"/>
      <c r="B5" s="22"/>
      <c r="C5" s="22"/>
      <c r="D5" s="22"/>
      <c r="E5" s="22"/>
      <c r="F5" s="22"/>
      <c r="G5" s="1"/>
      <c r="H5" s="1"/>
      <c r="I5" s="1"/>
      <c r="J5" s="1"/>
      <c r="K5" s="1"/>
      <c r="L5" s="1"/>
      <c r="M5" s="1"/>
      <c r="N5" s="1"/>
      <c r="O5" s="1"/>
    </row>
    <row r="6" spans="1:15" x14ac:dyDescent="0.2">
      <c r="A6" s="1"/>
      <c r="B6" s="1"/>
      <c r="C6" s="1"/>
      <c r="D6" s="1"/>
      <c r="E6" s="1"/>
      <c r="F6" s="21"/>
      <c r="G6" s="1"/>
      <c r="H6" s="1"/>
      <c r="I6" s="1"/>
      <c r="J6" s="1"/>
      <c r="K6" s="1"/>
      <c r="L6" s="1"/>
      <c r="M6" s="1"/>
      <c r="N6" s="1"/>
      <c r="O6" s="1"/>
    </row>
    <row r="8" spans="1:15" ht="12.75" customHeight="1" x14ac:dyDescent="0.2">
      <c r="A8" s="3" t="s">
        <v>54</v>
      </c>
      <c r="D8" s="21" t="s">
        <v>56</v>
      </c>
      <c r="E8" s="21" t="s">
        <v>57</v>
      </c>
      <c r="F8" s="21" t="s">
        <v>57</v>
      </c>
      <c r="G8" s="21" t="s">
        <v>86</v>
      </c>
    </row>
    <row r="9" spans="1:15" ht="10.15" customHeight="1" x14ac:dyDescent="0.2">
      <c r="A9" s="4" t="s">
        <v>55</v>
      </c>
      <c r="B9" s="45"/>
      <c r="C9" s="5" t="s">
        <v>14</v>
      </c>
      <c r="D9" s="6">
        <v>7</v>
      </c>
      <c r="E9" s="6" t="s">
        <v>40</v>
      </c>
      <c r="F9" s="6" t="s">
        <v>58</v>
      </c>
      <c r="G9" s="6" t="s">
        <v>87</v>
      </c>
    </row>
    <row r="10" spans="1:15" x14ac:dyDescent="0.2">
      <c r="A10" s="19"/>
      <c r="B10" s="18" t="s">
        <v>13</v>
      </c>
      <c r="C10" s="18" t="s">
        <v>12</v>
      </c>
      <c r="D10" s="18" t="s">
        <v>11</v>
      </c>
      <c r="E10" s="18" t="s">
        <v>10</v>
      </c>
      <c r="F10" s="18" t="s">
        <v>9</v>
      </c>
      <c r="G10" s="18" t="s">
        <v>8</v>
      </c>
    </row>
    <row r="11" spans="1:15" x14ac:dyDescent="0.2">
      <c r="A11" s="18"/>
      <c r="B11" s="28"/>
      <c r="C11" s="18"/>
      <c r="D11" s="18"/>
      <c r="E11" s="18"/>
      <c r="F11" s="18"/>
      <c r="G11" s="18"/>
    </row>
    <row r="12" spans="1:15" x14ac:dyDescent="0.2">
      <c r="A12" s="18">
        <v>1</v>
      </c>
      <c r="B12" s="19" t="s">
        <v>63</v>
      </c>
      <c r="C12" s="16" t="s">
        <v>90</v>
      </c>
      <c r="D12" s="20">
        <f>'Exh. JAP-11 Page 1'!$D$18</f>
        <v>431882360.31236219</v>
      </c>
      <c r="E12" s="20">
        <f>'Exh. JAP-11 Page 1'!$E$18</f>
        <v>91178727.521864772</v>
      </c>
      <c r="F12" s="20">
        <f>'Exh. JAP-11 Page 1'!$F$18</f>
        <v>99022015.896470219</v>
      </c>
      <c r="G12" s="20">
        <f>'Exh. JAP-11 Page 1'!$G$18</f>
        <v>4010992.6799999997</v>
      </c>
    </row>
    <row r="13" spans="1:15" x14ac:dyDescent="0.2">
      <c r="A13" s="18">
        <f>A12+1</f>
        <v>2</v>
      </c>
      <c r="B13" s="19"/>
      <c r="C13" s="19"/>
      <c r="D13" s="19"/>
      <c r="E13" s="19"/>
      <c r="F13" s="19"/>
      <c r="G13" s="19"/>
    </row>
    <row r="14" spans="1:15" x14ac:dyDescent="0.2">
      <c r="A14" s="18">
        <f t="shared" ref="A14:A16" si="0">A13+1</f>
        <v>3</v>
      </c>
      <c r="B14" s="19" t="s">
        <v>49</v>
      </c>
      <c r="C14" s="18" t="s">
        <v>92</v>
      </c>
      <c r="D14" s="37">
        <v>10658082710.53709</v>
      </c>
      <c r="E14" s="37">
        <v>2700716840.8001165</v>
      </c>
      <c r="F14" s="37">
        <v>3132070834.4764342</v>
      </c>
      <c r="G14" s="37">
        <v>335987764</v>
      </c>
    </row>
    <row r="15" spans="1:15" x14ac:dyDescent="0.2">
      <c r="A15" s="18">
        <f t="shared" si="0"/>
        <v>4</v>
      </c>
      <c r="B15" s="19"/>
      <c r="C15" s="19"/>
      <c r="D15" s="37"/>
      <c r="E15" s="37"/>
      <c r="F15" s="37"/>
      <c r="G15" s="37"/>
    </row>
    <row r="16" spans="1:15" x14ac:dyDescent="0.2">
      <c r="A16" s="18">
        <f t="shared" si="0"/>
        <v>5</v>
      </c>
      <c r="B16" s="19" t="s">
        <v>64</v>
      </c>
      <c r="C16" s="18" t="str">
        <f>"("&amp;A12&amp;") / ("&amp;A14&amp;")"</f>
        <v>(1) / (3)</v>
      </c>
      <c r="D16" s="46">
        <f>ROUND(D12/D14,6)</f>
        <v>4.0522000000000002E-2</v>
      </c>
      <c r="E16" s="46">
        <f>ROUND(E12/E14,6)</f>
        <v>3.3760999999999999E-2</v>
      </c>
      <c r="F16" s="46">
        <f t="shared" ref="F16" si="1">ROUND(F12/F14,6)</f>
        <v>3.1615999999999998E-2</v>
      </c>
      <c r="G16" s="46">
        <f t="shared" ref="G16" si="2">ROUND(G12/G14,6)</f>
        <v>1.1938000000000001E-2</v>
      </c>
    </row>
    <row r="19" spans="2:2" x14ac:dyDescent="0.2">
      <c r="B19" s="19" t="s">
        <v>89</v>
      </c>
    </row>
  </sheetData>
  <mergeCells count="5">
    <mergeCell ref="A1:F1"/>
    <mergeCell ref="A3:F3"/>
    <mergeCell ref="A4:F4"/>
    <mergeCell ref="A2:F2"/>
    <mergeCell ref="A5:F5"/>
  </mergeCells>
  <printOptions horizontalCentered="1"/>
  <pageMargins left="0.7" right="0.7" top="0.75" bottom="0.75" header="0.3" footer="0.3"/>
  <pageSetup orientation="landscape" blackAndWhite="1" r:id="rId1"/>
  <headerFooter>
    <oddFooter>&amp;L&amp;F&amp;R&amp;A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zoomScaleNormal="100" workbookViewId="0">
      <selection activeCell="F27" sqref="F27"/>
    </sheetView>
  </sheetViews>
  <sheetFormatPr defaultColWidth="9.140625" defaultRowHeight="11.25" x14ac:dyDescent="0.2"/>
  <cols>
    <col min="1" max="1" width="4.7109375" style="41" bestFit="1" customWidth="1"/>
    <col min="2" max="2" width="32.7109375" style="41" customWidth="1"/>
    <col min="3" max="3" width="19.85546875" style="41" customWidth="1"/>
    <col min="4" max="7" width="11.7109375" style="41" customWidth="1"/>
    <col min="8" max="9" width="9.140625" style="41" customWidth="1"/>
    <col min="10" max="10" width="9.140625" style="41"/>
    <col min="11" max="11" width="10.28515625" style="41" bestFit="1" customWidth="1"/>
    <col min="12" max="16384" width="9.140625" style="41"/>
  </cols>
  <sheetData>
    <row r="1" spans="1:18" x14ac:dyDescent="0.2">
      <c r="A1" s="22" t="str">
        <f>'Exh. JAP-11 Page 1'!A1:M1</f>
        <v>Puget Sound Energy</v>
      </c>
      <c r="B1" s="22"/>
      <c r="C1" s="22"/>
      <c r="D1" s="22"/>
      <c r="E1" s="22"/>
      <c r="F1" s="22"/>
      <c r="G1" s="22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2.75" customHeight="1" x14ac:dyDescent="0.2">
      <c r="A2" s="22" t="str">
        <f>'Exh. JAP-11 Page 1'!A2:M2</f>
        <v>2019 General Rate Case (GRC)</v>
      </c>
      <c r="B2" s="22"/>
      <c r="C2" s="22"/>
      <c r="D2" s="22"/>
      <c r="E2" s="22"/>
      <c r="F2" s="22"/>
      <c r="G2" s="22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2.75" customHeight="1" x14ac:dyDescent="0.2">
      <c r="A3" s="22" t="str">
        <f>'Exh. JAP-11 Page 1'!A3:M3</f>
        <v>Electric Decoupling Mechanism (Schedule 142)</v>
      </c>
      <c r="B3" s="22"/>
      <c r="C3" s="22"/>
      <c r="D3" s="22"/>
      <c r="E3" s="22"/>
      <c r="F3" s="22"/>
      <c r="G3" s="22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2">
      <c r="A4" s="22" t="s">
        <v>61</v>
      </c>
      <c r="B4" s="22"/>
      <c r="C4" s="22"/>
      <c r="D4" s="22"/>
      <c r="E4" s="22"/>
      <c r="F4" s="22"/>
      <c r="G4" s="22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">
      <c r="A5" s="22"/>
      <c r="B5" s="22"/>
      <c r="C5" s="22"/>
      <c r="D5" s="22"/>
      <c r="E5" s="22"/>
      <c r="F5" s="22"/>
      <c r="G5" s="22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">
      <c r="A6" s="1"/>
      <c r="B6" s="1"/>
      <c r="C6" s="1"/>
      <c r="D6" s="21"/>
      <c r="E6" s="21"/>
      <c r="F6" s="21"/>
      <c r="G6" s="21"/>
      <c r="H6" s="21"/>
      <c r="I6" s="1"/>
      <c r="J6" s="1"/>
      <c r="K6" s="1"/>
      <c r="L6" s="1"/>
      <c r="M6" s="1"/>
      <c r="N6" s="1"/>
      <c r="O6" s="1"/>
      <c r="P6" s="1"/>
      <c r="Q6" s="1"/>
      <c r="R6" s="1"/>
    </row>
    <row r="8" spans="1:18" ht="12.75" customHeight="1" x14ac:dyDescent="0.2">
      <c r="D8" s="23" t="s">
        <v>46</v>
      </c>
      <c r="E8" s="24"/>
      <c r="F8" s="23" t="s">
        <v>48</v>
      </c>
      <c r="G8" s="24"/>
    </row>
    <row r="9" spans="1:18" ht="12.75" customHeight="1" x14ac:dyDescent="0.2">
      <c r="A9" s="8" t="s">
        <v>54</v>
      </c>
      <c r="D9" s="9" t="s">
        <v>50</v>
      </c>
      <c r="E9" s="10" t="s">
        <v>51</v>
      </c>
      <c r="F9" s="9" t="s">
        <v>50</v>
      </c>
      <c r="G9" s="10" t="s">
        <v>51</v>
      </c>
    </row>
    <row r="10" spans="1:18" ht="12.75" customHeight="1" x14ac:dyDescent="0.2">
      <c r="A10" s="5" t="s">
        <v>55</v>
      </c>
      <c r="B10" s="26"/>
      <c r="C10" s="5" t="s">
        <v>14</v>
      </c>
      <c r="D10" s="11" t="s">
        <v>52</v>
      </c>
      <c r="E10" s="12" t="s">
        <v>53</v>
      </c>
      <c r="F10" s="11" t="s">
        <v>52</v>
      </c>
      <c r="G10" s="12" t="s">
        <v>53</v>
      </c>
    </row>
    <row r="11" spans="1:18" x14ac:dyDescent="0.2">
      <c r="A11" s="19"/>
      <c r="B11" s="18" t="s">
        <v>13</v>
      </c>
      <c r="C11" s="18" t="s">
        <v>12</v>
      </c>
      <c r="D11" s="18" t="s">
        <v>11</v>
      </c>
      <c r="E11" s="18" t="s">
        <v>10</v>
      </c>
      <c r="F11" s="18" t="s">
        <v>9</v>
      </c>
      <c r="G11" s="18" t="s">
        <v>8</v>
      </c>
    </row>
    <row r="12" spans="1:18" x14ac:dyDescent="0.2">
      <c r="A12" s="18"/>
      <c r="B12" s="28"/>
      <c r="C12" s="18"/>
      <c r="D12" s="18"/>
      <c r="E12" s="18"/>
      <c r="F12" s="18"/>
      <c r="G12" s="18"/>
    </row>
    <row r="13" spans="1:18" x14ac:dyDescent="0.2">
      <c r="A13" s="18">
        <v>1</v>
      </c>
      <c r="B13" s="19" t="s">
        <v>63</v>
      </c>
      <c r="C13" s="16" t="s">
        <v>90</v>
      </c>
      <c r="D13" s="20">
        <v>29210884.712168463</v>
      </c>
      <c r="E13" s="20">
        <v>21129213.229214061</v>
      </c>
      <c r="F13" s="20">
        <v>22291961.551092699</v>
      </c>
      <c r="G13" s="20">
        <v>15267397.038595717</v>
      </c>
      <c r="H13" s="42"/>
      <c r="I13" s="20"/>
    </row>
    <row r="14" spans="1:18" x14ac:dyDescent="0.2">
      <c r="A14" s="18">
        <v>2</v>
      </c>
      <c r="B14" s="19"/>
      <c r="C14" s="19"/>
      <c r="D14" s="19"/>
      <c r="E14" s="19"/>
      <c r="F14" s="19"/>
      <c r="G14" s="19"/>
      <c r="H14" s="42"/>
    </row>
    <row r="15" spans="1:18" x14ac:dyDescent="0.2">
      <c r="A15" s="18">
        <v>3</v>
      </c>
      <c r="B15" s="19" t="s">
        <v>47</v>
      </c>
      <c r="C15" s="18" t="s">
        <v>92</v>
      </c>
      <c r="D15" s="37">
        <v>2289533</v>
      </c>
      <c r="E15" s="37">
        <v>2485131</v>
      </c>
      <c r="F15" s="37">
        <v>1708564</v>
      </c>
      <c r="G15" s="37">
        <v>1755251</v>
      </c>
    </row>
    <row r="16" spans="1:18" x14ac:dyDescent="0.2">
      <c r="A16" s="18">
        <v>4</v>
      </c>
      <c r="B16" s="19"/>
      <c r="C16" s="19"/>
      <c r="D16" s="37"/>
      <c r="E16" s="37"/>
      <c r="F16" s="37"/>
      <c r="G16" s="37"/>
    </row>
    <row r="17" spans="1:8" x14ac:dyDescent="0.2">
      <c r="A17" s="18">
        <v>5</v>
      </c>
      <c r="B17" s="19" t="s">
        <v>65</v>
      </c>
      <c r="C17" s="18" t="str">
        <f>"("&amp;A13&amp;") / ("&amp;A15&amp;")"</f>
        <v>(1) / (3)</v>
      </c>
      <c r="D17" s="43">
        <f>ROUND(D13/D15,2)</f>
        <v>12.76</v>
      </c>
      <c r="E17" s="43">
        <f>ROUND(E13/E15,2)</f>
        <v>8.5</v>
      </c>
      <c r="F17" s="43">
        <f>ROUND(F13/F15,2)</f>
        <v>13.05</v>
      </c>
      <c r="G17" s="43">
        <f>ROUND(G13/G15,2)</f>
        <v>8.6999999999999993</v>
      </c>
    </row>
    <row r="18" spans="1:8" x14ac:dyDescent="0.2">
      <c r="D18" s="44"/>
      <c r="E18" s="44"/>
      <c r="F18" s="44"/>
      <c r="G18" s="44"/>
      <c r="H18" s="44"/>
    </row>
    <row r="19" spans="1:8" x14ac:dyDescent="0.2">
      <c r="D19" s="44"/>
      <c r="E19" s="44"/>
      <c r="F19" s="44"/>
      <c r="G19" s="44"/>
      <c r="H19" s="44"/>
    </row>
  </sheetData>
  <mergeCells count="7">
    <mergeCell ref="A1:G1"/>
    <mergeCell ref="A3:G3"/>
    <mergeCell ref="A4:G4"/>
    <mergeCell ref="D8:E8"/>
    <mergeCell ref="F8:G8"/>
    <mergeCell ref="A2:G2"/>
    <mergeCell ref="A5:G5"/>
  </mergeCells>
  <printOptions horizontalCentered="1"/>
  <pageMargins left="0.7" right="0.7" top="0.75" bottom="0.75" header="0.3" footer="0.3"/>
  <pageSetup orientation="landscape" blackAndWhite="1" r:id="rId1"/>
  <headerFooter>
    <oddFooter>&amp;L&amp;F&amp;R&amp;A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topLeftCell="E1" zoomScaleNormal="100" workbookViewId="0">
      <pane ySplit="7" topLeftCell="A13" activePane="bottomLeft" state="frozen"/>
      <selection activeCell="F27" sqref="F27"/>
      <selection pane="bottomLeft" activeCell="F27" sqref="F27"/>
    </sheetView>
  </sheetViews>
  <sheetFormatPr defaultColWidth="9.140625" defaultRowHeight="11.25" x14ac:dyDescent="0.2"/>
  <cols>
    <col min="1" max="1" width="4.42578125" style="19" bestFit="1" customWidth="1"/>
    <col min="2" max="2" width="23" style="19" customWidth="1"/>
    <col min="3" max="3" width="32.5703125" style="19" bestFit="1" customWidth="1"/>
    <col min="4" max="4" width="11.5703125" style="18" bestFit="1" customWidth="1"/>
    <col min="5" max="7" width="12" style="18" bestFit="1" customWidth="1"/>
    <col min="8" max="8" width="10.7109375" style="18" bestFit="1" customWidth="1"/>
    <col min="9" max="14" width="10.7109375" style="19" bestFit="1" customWidth="1"/>
    <col min="15" max="16" width="12" style="19" bestFit="1" customWidth="1"/>
    <col min="17" max="17" width="11.7109375" style="19" bestFit="1" customWidth="1"/>
    <col min="18" max="16384" width="9.140625" style="19"/>
  </cols>
  <sheetData>
    <row r="1" spans="1:17" x14ac:dyDescent="0.2">
      <c r="A1" s="22" t="str">
        <f>'Exh. JAP-11 Page 1'!A1:M1</f>
        <v>Puget Sound Energy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x14ac:dyDescent="0.2">
      <c r="A2" s="22" t="str">
        <f>'Exh. JAP-11 Page 1'!A2:M2</f>
        <v>2019 General Rate Case (GRC)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x14ac:dyDescent="0.2">
      <c r="A3" s="22" t="str">
        <f>'Exh. JAP-11 Page 1'!A3:M3</f>
        <v>Electric Decoupling Mechanism (Schedule 142)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x14ac:dyDescent="0.2">
      <c r="A4" s="22" t="s">
        <v>33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7" ht="45" x14ac:dyDescent="0.2">
      <c r="A6" s="13" t="s">
        <v>15</v>
      </c>
      <c r="B6" s="13"/>
      <c r="C6" s="26"/>
      <c r="D6" s="13" t="s">
        <v>14</v>
      </c>
      <c r="E6" s="14" t="s">
        <v>19</v>
      </c>
      <c r="F6" s="14" t="s">
        <v>20</v>
      </c>
      <c r="G6" s="14" t="s">
        <v>21</v>
      </c>
      <c r="H6" s="14" t="s">
        <v>22</v>
      </c>
      <c r="I6" s="14" t="s">
        <v>23</v>
      </c>
      <c r="J6" s="14" t="s">
        <v>24</v>
      </c>
      <c r="K6" s="14" t="s">
        <v>25</v>
      </c>
      <c r="L6" s="14" t="s">
        <v>26</v>
      </c>
      <c r="M6" s="14" t="s">
        <v>27</v>
      </c>
      <c r="N6" s="14" t="s">
        <v>28</v>
      </c>
      <c r="O6" s="14" t="s">
        <v>29</v>
      </c>
      <c r="P6" s="14" t="s">
        <v>30</v>
      </c>
      <c r="Q6" s="13" t="s">
        <v>31</v>
      </c>
    </row>
    <row r="7" spans="1:17" x14ac:dyDescent="0.2">
      <c r="C7" s="18" t="s">
        <v>13</v>
      </c>
      <c r="D7" s="18" t="s">
        <v>12</v>
      </c>
      <c r="E7" s="18" t="s">
        <v>11</v>
      </c>
      <c r="F7" s="18" t="s">
        <v>10</v>
      </c>
      <c r="G7" s="18" t="s">
        <v>9</v>
      </c>
      <c r="H7" s="18" t="s">
        <v>8</v>
      </c>
      <c r="I7" s="18" t="s">
        <v>7</v>
      </c>
      <c r="J7" s="18" t="s">
        <v>6</v>
      </c>
      <c r="K7" s="18" t="s">
        <v>5</v>
      </c>
      <c r="L7" s="18" t="s">
        <v>4</v>
      </c>
      <c r="M7" s="18" t="s">
        <v>3</v>
      </c>
      <c r="N7" s="18" t="s">
        <v>2</v>
      </c>
      <c r="O7" s="18" t="s">
        <v>1</v>
      </c>
      <c r="P7" s="18" t="s">
        <v>0</v>
      </c>
      <c r="Q7" s="18" t="s">
        <v>18</v>
      </c>
    </row>
    <row r="8" spans="1:17" x14ac:dyDescent="0.2">
      <c r="A8" s="18"/>
      <c r="B8" s="35" t="s">
        <v>35</v>
      </c>
      <c r="C8" s="28"/>
      <c r="I8" s="18"/>
      <c r="J8" s="18"/>
    </row>
    <row r="9" spans="1:17" x14ac:dyDescent="0.2">
      <c r="A9" s="18">
        <v>1</v>
      </c>
      <c r="B9" s="36" t="s">
        <v>36</v>
      </c>
      <c r="E9" s="19"/>
      <c r="F9" s="19"/>
      <c r="G9" s="19"/>
      <c r="H9" s="19"/>
      <c r="Q9" s="15"/>
    </row>
    <row r="10" spans="1:17" x14ac:dyDescent="0.2">
      <c r="A10" s="18">
        <f t="shared" ref="A10:A56" si="0">A9+1</f>
        <v>2</v>
      </c>
      <c r="B10" s="18"/>
      <c r="C10" s="19" t="s">
        <v>83</v>
      </c>
      <c r="D10" s="18" t="s">
        <v>92</v>
      </c>
      <c r="E10" s="37">
        <v>1217809396.3717051</v>
      </c>
      <c r="F10" s="37">
        <v>1029221052.455801</v>
      </c>
      <c r="G10" s="37">
        <v>1042285607.8058866</v>
      </c>
      <c r="H10" s="37">
        <v>848382820.3486625</v>
      </c>
      <c r="I10" s="37">
        <v>682087265.04118538</v>
      </c>
      <c r="J10" s="37">
        <v>662181951.97669625</v>
      </c>
      <c r="K10" s="37">
        <v>694649291.53142309</v>
      </c>
      <c r="L10" s="37">
        <v>673174372.85823476</v>
      </c>
      <c r="M10" s="37">
        <v>642880803.18132174</v>
      </c>
      <c r="N10" s="37">
        <v>823326861.21608186</v>
      </c>
      <c r="O10" s="37">
        <v>1037566972.4656866</v>
      </c>
      <c r="P10" s="37">
        <v>1269463840.4366477</v>
      </c>
      <c r="Q10" s="15">
        <f>SUM(E10:P10)</f>
        <v>10623030235.689333</v>
      </c>
    </row>
    <row r="11" spans="1:17" x14ac:dyDescent="0.2">
      <c r="A11" s="18">
        <f t="shared" si="0"/>
        <v>3</v>
      </c>
      <c r="B11" s="18"/>
      <c r="C11" s="19" t="s">
        <v>34</v>
      </c>
      <c r="D11" s="16" t="s">
        <v>69</v>
      </c>
      <c r="E11" s="17">
        <f t="shared" ref="E11:P11" si="1">E10/$Q10</f>
        <v>0.11463860775622474</v>
      </c>
      <c r="F11" s="17">
        <f t="shared" si="1"/>
        <v>9.6885825383232982E-2</v>
      </c>
      <c r="G11" s="17">
        <f t="shared" si="1"/>
        <v>9.8115658590917323E-2</v>
      </c>
      <c r="H11" s="17">
        <f t="shared" si="1"/>
        <v>7.9862600550492602E-2</v>
      </c>
      <c r="I11" s="17">
        <f t="shared" si="1"/>
        <v>6.4208352034020588E-2</v>
      </c>
      <c r="J11" s="17">
        <f t="shared" si="1"/>
        <v>6.2334563423534016E-2</v>
      </c>
      <c r="K11" s="17">
        <f t="shared" si="1"/>
        <v>6.5390879637870769E-2</v>
      </c>
      <c r="L11" s="17">
        <f t="shared" si="1"/>
        <v>6.3369336048449285E-2</v>
      </c>
      <c r="M11" s="17">
        <f t="shared" si="1"/>
        <v>6.0517647876166938E-2</v>
      </c>
      <c r="N11" s="17">
        <f t="shared" si="1"/>
        <v>7.750395536388642E-2</v>
      </c>
      <c r="O11" s="17">
        <f t="shared" si="1"/>
        <v>9.7671469387318216E-2</v>
      </c>
      <c r="P11" s="17">
        <f t="shared" si="1"/>
        <v>0.11950110394788607</v>
      </c>
      <c r="Q11" s="17">
        <f>SUM(E11:P11)</f>
        <v>0.99999999999999989</v>
      </c>
    </row>
    <row r="12" spans="1:17" x14ac:dyDescent="0.2">
      <c r="A12" s="18">
        <f t="shared" si="0"/>
        <v>4</v>
      </c>
      <c r="B12" s="18"/>
      <c r="E12" s="19"/>
      <c r="F12" s="19"/>
      <c r="G12" s="19"/>
      <c r="H12" s="19"/>
    </row>
    <row r="13" spans="1:17" x14ac:dyDescent="0.2">
      <c r="A13" s="18">
        <f t="shared" si="0"/>
        <v>5</v>
      </c>
      <c r="B13" s="36" t="s">
        <v>37</v>
      </c>
      <c r="D13" s="19"/>
      <c r="E13" s="19"/>
      <c r="F13" s="19"/>
      <c r="G13" s="19"/>
      <c r="H13" s="19"/>
    </row>
    <row r="14" spans="1:17" x14ac:dyDescent="0.2">
      <c r="A14" s="18">
        <f t="shared" si="0"/>
        <v>6</v>
      </c>
      <c r="B14" s="18"/>
      <c r="C14" s="19" t="str">
        <f>C10</f>
        <v xml:space="preserve">Weather-Normalized kWh Sales </v>
      </c>
      <c r="D14" s="18" t="str">
        <f>D10</f>
        <v>Exhibit JAP-6</v>
      </c>
      <c r="E14" s="37">
        <v>268383989.57199278</v>
      </c>
      <c r="F14" s="37">
        <v>227279211.53795847</v>
      </c>
      <c r="G14" s="37">
        <v>244720280.50093108</v>
      </c>
      <c r="H14" s="37">
        <v>211476318.75275233</v>
      </c>
      <c r="I14" s="37">
        <v>208012350.22681922</v>
      </c>
      <c r="J14" s="37">
        <v>200157659.37976211</v>
      </c>
      <c r="K14" s="37">
        <v>218343544.81734061</v>
      </c>
      <c r="L14" s="37">
        <v>219728935.14893684</v>
      </c>
      <c r="M14" s="37">
        <v>196113261.95298892</v>
      </c>
      <c r="N14" s="37">
        <v>215665873.9648062</v>
      </c>
      <c r="O14" s="37">
        <v>236065221.06438547</v>
      </c>
      <c r="P14" s="37">
        <v>254182549.85161248</v>
      </c>
      <c r="Q14" s="15">
        <f>SUM(E14:P14)</f>
        <v>2700129196.7702866</v>
      </c>
    </row>
    <row r="15" spans="1:17" x14ac:dyDescent="0.2">
      <c r="A15" s="18">
        <f t="shared" si="0"/>
        <v>7</v>
      </c>
      <c r="B15" s="18"/>
      <c r="C15" s="19" t="s">
        <v>34</v>
      </c>
      <c r="D15" s="16" t="s">
        <v>70</v>
      </c>
      <c r="E15" s="17">
        <f t="shared" ref="E15:P15" si="2">E14/$Q14</f>
        <v>9.9396721420965978E-2</v>
      </c>
      <c r="F15" s="17">
        <f t="shared" si="2"/>
        <v>8.4173457999644846E-2</v>
      </c>
      <c r="G15" s="17">
        <f t="shared" si="2"/>
        <v>9.063280408717074E-2</v>
      </c>
      <c r="H15" s="17">
        <f t="shared" si="2"/>
        <v>7.8320814798679306E-2</v>
      </c>
      <c r="I15" s="17">
        <f t="shared" si="2"/>
        <v>7.7037924879901909E-2</v>
      </c>
      <c r="J15" s="17">
        <f t="shared" si="2"/>
        <v>7.4128919319555994E-2</v>
      </c>
      <c r="K15" s="17">
        <f t="shared" si="2"/>
        <v>8.0864110161287292E-2</v>
      </c>
      <c r="L15" s="17">
        <f t="shared" si="2"/>
        <v>8.1377193140151169E-2</v>
      </c>
      <c r="M15" s="17">
        <f t="shared" si="2"/>
        <v>7.2631066019939516E-2</v>
      </c>
      <c r="N15" s="17">
        <f t="shared" si="2"/>
        <v>7.987242766856166E-2</v>
      </c>
      <c r="O15" s="17">
        <f t="shared" si="2"/>
        <v>8.7427379899728819E-2</v>
      </c>
      <c r="P15" s="17">
        <f t="shared" si="2"/>
        <v>9.4137180604412785E-2</v>
      </c>
      <c r="Q15" s="17">
        <f>SUM(E15:P15)</f>
        <v>0.99999999999999989</v>
      </c>
    </row>
    <row r="16" spans="1:17" x14ac:dyDescent="0.2">
      <c r="A16" s="18">
        <f t="shared" si="0"/>
        <v>8</v>
      </c>
      <c r="B16" s="18"/>
      <c r="D16" s="16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x14ac:dyDescent="0.2">
      <c r="A17" s="18">
        <f t="shared" si="0"/>
        <v>9</v>
      </c>
      <c r="B17" s="36" t="s">
        <v>60</v>
      </c>
      <c r="E17" s="19"/>
      <c r="F17" s="19"/>
      <c r="G17" s="19"/>
      <c r="H17" s="19"/>
      <c r="Q17" s="15"/>
    </row>
    <row r="18" spans="1:17" x14ac:dyDescent="0.2">
      <c r="A18" s="18">
        <f t="shared" si="0"/>
        <v>10</v>
      </c>
      <c r="B18" s="18"/>
      <c r="C18" s="19" t="str">
        <f>C10</f>
        <v xml:space="preserve">Weather-Normalized kWh Sales </v>
      </c>
      <c r="D18" s="18" t="str">
        <f>D10</f>
        <v>Exhibit JAP-6</v>
      </c>
      <c r="E18" s="37">
        <v>284490231.19315612</v>
      </c>
      <c r="F18" s="37">
        <v>262584491.92486563</v>
      </c>
      <c r="G18" s="37">
        <v>278342863.5656966</v>
      </c>
      <c r="H18" s="37">
        <v>250818189.4840396</v>
      </c>
      <c r="I18" s="37">
        <v>257611898.41416478</v>
      </c>
      <c r="J18" s="37">
        <v>240257964.078789</v>
      </c>
      <c r="K18" s="37">
        <v>269716764.2743544</v>
      </c>
      <c r="L18" s="37">
        <v>257395354.84975731</v>
      </c>
      <c r="M18" s="37">
        <v>233069302.88971385</v>
      </c>
      <c r="N18" s="37">
        <v>254098187.08349001</v>
      </c>
      <c r="O18" s="37">
        <v>260578468.40768361</v>
      </c>
      <c r="P18" s="37">
        <v>284154344.51520026</v>
      </c>
      <c r="Q18" s="15">
        <f>SUM(E18:P18)</f>
        <v>3133118060.6809106</v>
      </c>
    </row>
    <row r="19" spans="1:17" x14ac:dyDescent="0.2">
      <c r="A19" s="18">
        <f t="shared" si="0"/>
        <v>11</v>
      </c>
      <c r="B19" s="18"/>
      <c r="C19" s="19" t="s">
        <v>34</v>
      </c>
      <c r="D19" s="16" t="s">
        <v>71</v>
      </c>
      <c r="E19" s="17">
        <f t="shared" ref="E19:P19" si="3">E18/$Q18</f>
        <v>9.0800993030989957E-2</v>
      </c>
      <c r="F19" s="17">
        <f t="shared" si="3"/>
        <v>8.3809319291274637E-2</v>
      </c>
      <c r="G19" s="17">
        <f t="shared" si="3"/>
        <v>8.8838932390950254E-2</v>
      </c>
      <c r="H19" s="17">
        <f t="shared" si="3"/>
        <v>8.0053858369298125E-2</v>
      </c>
      <c r="I19" s="17">
        <f t="shared" si="3"/>
        <v>8.2222212321669999E-2</v>
      </c>
      <c r="J19" s="17">
        <f t="shared" si="3"/>
        <v>7.6683342097416687E-2</v>
      </c>
      <c r="K19" s="17">
        <f t="shared" si="3"/>
        <v>8.6085732822892003E-2</v>
      </c>
      <c r="L19" s="17">
        <f t="shared" si="3"/>
        <v>8.215309792501671E-2</v>
      </c>
      <c r="M19" s="17">
        <f t="shared" si="3"/>
        <v>7.438893089112053E-2</v>
      </c>
      <c r="N19" s="17">
        <f t="shared" si="3"/>
        <v>8.1100738038664161E-2</v>
      </c>
      <c r="O19" s="17">
        <f t="shared" si="3"/>
        <v>8.3169055031093508E-2</v>
      </c>
      <c r="P19" s="17">
        <f t="shared" si="3"/>
        <v>9.0693787789613609E-2</v>
      </c>
      <c r="Q19" s="17">
        <f>SUM(E19:P19)</f>
        <v>1.0000000000000002</v>
      </c>
    </row>
    <row r="20" spans="1:17" x14ac:dyDescent="0.2">
      <c r="A20" s="18">
        <f t="shared" si="0"/>
        <v>12</v>
      </c>
      <c r="B20" s="18"/>
      <c r="E20" s="19"/>
      <c r="F20" s="19"/>
      <c r="G20" s="19"/>
      <c r="H20" s="19"/>
    </row>
    <row r="21" spans="1:17" x14ac:dyDescent="0.2">
      <c r="A21" s="18">
        <f t="shared" si="0"/>
        <v>13</v>
      </c>
      <c r="B21" s="36" t="s">
        <v>88</v>
      </c>
      <c r="D21" s="19"/>
      <c r="E21" s="19"/>
      <c r="F21" s="19"/>
      <c r="G21" s="19"/>
      <c r="H21" s="19"/>
    </row>
    <row r="22" spans="1:17" x14ac:dyDescent="0.2">
      <c r="A22" s="18">
        <f t="shared" si="0"/>
        <v>14</v>
      </c>
      <c r="B22" s="18"/>
      <c r="C22" s="19" t="str">
        <f>C14</f>
        <v xml:space="preserve">Weather-Normalized kWh Sales </v>
      </c>
      <c r="D22" s="18" t="str">
        <f>D14</f>
        <v>Exhibit JAP-6</v>
      </c>
      <c r="E22" s="37">
        <v>30385805</v>
      </c>
      <c r="F22" s="37">
        <v>25565736</v>
      </c>
      <c r="G22" s="37">
        <v>29925945</v>
      </c>
      <c r="H22" s="37">
        <v>31229504</v>
      </c>
      <c r="I22" s="37">
        <v>28088112</v>
      </c>
      <c r="J22" s="37">
        <v>28519680</v>
      </c>
      <c r="K22" s="37">
        <v>28458020</v>
      </c>
      <c r="L22" s="37">
        <v>28000764</v>
      </c>
      <c r="M22" s="37">
        <v>28519947</v>
      </c>
      <c r="N22" s="37">
        <v>20447077</v>
      </c>
      <c r="O22" s="37">
        <v>28154601</v>
      </c>
      <c r="P22" s="37">
        <v>28925345</v>
      </c>
      <c r="Q22" s="15">
        <f>SUM(E22:P22)</f>
        <v>336220536</v>
      </c>
    </row>
    <row r="23" spans="1:17" x14ac:dyDescent="0.2">
      <c r="A23" s="18">
        <f t="shared" si="0"/>
        <v>15</v>
      </c>
      <c r="B23" s="18"/>
      <c r="C23" s="19" t="s">
        <v>34</v>
      </c>
      <c r="D23" s="16" t="s">
        <v>72</v>
      </c>
      <c r="E23" s="17">
        <f t="shared" ref="E23:P23" si="4">E22/$Q22</f>
        <v>9.037462542145254E-2</v>
      </c>
      <c r="F23" s="17">
        <f t="shared" si="4"/>
        <v>7.6038591527318247E-2</v>
      </c>
      <c r="G23" s="17">
        <f t="shared" si="4"/>
        <v>8.9006892190547221E-2</v>
      </c>
      <c r="H23" s="17">
        <f t="shared" si="4"/>
        <v>9.2883987312422825E-2</v>
      </c>
      <c r="I23" s="17">
        <f t="shared" si="4"/>
        <v>8.3540738867895925E-2</v>
      </c>
      <c r="J23" s="17">
        <f t="shared" si="4"/>
        <v>8.4824324948432062E-2</v>
      </c>
      <c r="K23" s="17">
        <f t="shared" si="4"/>
        <v>8.4640933414013714E-2</v>
      </c>
      <c r="L23" s="17">
        <f t="shared" si="4"/>
        <v>8.3280945099677081E-2</v>
      </c>
      <c r="M23" s="17">
        <f t="shared" si="4"/>
        <v>8.4825119070061794E-2</v>
      </c>
      <c r="N23" s="17">
        <f t="shared" si="4"/>
        <v>6.0814479815117541E-2</v>
      </c>
      <c r="O23" s="17">
        <f t="shared" si="4"/>
        <v>8.373849299913079E-2</v>
      </c>
      <c r="P23" s="17">
        <f t="shared" si="4"/>
        <v>8.6030869333930268E-2</v>
      </c>
      <c r="Q23" s="17">
        <f>SUM(E23:P23)</f>
        <v>1.0000000000000002</v>
      </c>
    </row>
    <row r="24" spans="1:17" x14ac:dyDescent="0.2">
      <c r="A24" s="18">
        <f t="shared" si="0"/>
        <v>16</v>
      </c>
      <c r="B24" s="18"/>
      <c r="D24" s="16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x14ac:dyDescent="0.2">
      <c r="A25" s="18">
        <f t="shared" si="0"/>
        <v>17</v>
      </c>
      <c r="B25" s="36" t="s">
        <v>38</v>
      </c>
      <c r="E25" s="19"/>
      <c r="F25" s="19"/>
      <c r="G25" s="19"/>
      <c r="H25" s="19"/>
      <c r="Q25" s="15"/>
    </row>
    <row r="26" spans="1:17" x14ac:dyDescent="0.2">
      <c r="A26" s="18">
        <f t="shared" si="0"/>
        <v>18</v>
      </c>
      <c r="B26" s="18"/>
      <c r="C26" s="29" t="s">
        <v>84</v>
      </c>
      <c r="D26" s="18" t="str">
        <f>D10</f>
        <v>Exhibit JAP-6</v>
      </c>
      <c r="E26" s="37">
        <v>4464881</v>
      </c>
      <c r="F26" s="37">
        <v>4646175</v>
      </c>
      <c r="G26" s="37">
        <v>4343805</v>
      </c>
      <c r="H26" s="37">
        <v>3656094</v>
      </c>
      <c r="I26" s="37">
        <v>3142185</v>
      </c>
      <c r="J26" s="37">
        <v>3134597</v>
      </c>
      <c r="K26" s="37">
        <v>3262370</v>
      </c>
      <c r="L26" s="37">
        <v>3515569</v>
      </c>
      <c r="M26" s="37">
        <v>3236467</v>
      </c>
      <c r="N26" s="37">
        <v>3816116</v>
      </c>
      <c r="O26" s="37">
        <v>4362092</v>
      </c>
      <c r="P26" s="37">
        <v>4682306</v>
      </c>
      <c r="Q26" s="20">
        <f>SUM(E26:P26)</f>
        <v>46262657</v>
      </c>
    </row>
    <row r="27" spans="1:17" x14ac:dyDescent="0.2">
      <c r="A27" s="18">
        <f t="shared" si="0"/>
        <v>19</v>
      </c>
      <c r="B27" s="18"/>
      <c r="C27" s="19" t="s">
        <v>34</v>
      </c>
      <c r="D27" s="16" t="s">
        <v>73</v>
      </c>
      <c r="E27" s="17">
        <f t="shared" ref="E27:P27" si="5">E26/$Q26</f>
        <v>9.6511555745706523E-2</v>
      </c>
      <c r="F27" s="17">
        <f t="shared" si="5"/>
        <v>0.1004303535786974</v>
      </c>
      <c r="G27" s="17">
        <f t="shared" si="5"/>
        <v>9.3894412506397976E-2</v>
      </c>
      <c r="H27" s="17">
        <f t="shared" si="5"/>
        <v>7.9029053605805644E-2</v>
      </c>
      <c r="I27" s="17">
        <f t="shared" si="5"/>
        <v>6.7920547667636125E-2</v>
      </c>
      <c r="J27" s="17">
        <f t="shared" si="5"/>
        <v>6.7756527689276466E-2</v>
      </c>
      <c r="K27" s="17">
        <f t="shared" si="5"/>
        <v>7.0518431312754037E-2</v>
      </c>
      <c r="L27" s="17">
        <f t="shared" si="5"/>
        <v>7.5991506497346234E-2</v>
      </c>
      <c r="M27" s="17">
        <f t="shared" si="5"/>
        <v>6.9958519676031575E-2</v>
      </c>
      <c r="N27" s="17">
        <f t="shared" si="5"/>
        <v>8.2488042137311743E-2</v>
      </c>
      <c r="O27" s="17">
        <f t="shared" si="5"/>
        <v>9.4289698924988244E-2</v>
      </c>
      <c r="P27" s="17">
        <f t="shared" si="5"/>
        <v>0.10121135065804802</v>
      </c>
      <c r="Q27" s="17">
        <f>SUM(E27:P27)</f>
        <v>1</v>
      </c>
    </row>
    <row r="28" spans="1:17" x14ac:dyDescent="0.2">
      <c r="A28" s="18">
        <f t="shared" si="0"/>
        <v>20</v>
      </c>
      <c r="B28" s="18"/>
      <c r="E28" s="19"/>
      <c r="F28" s="19"/>
      <c r="G28" s="19"/>
      <c r="H28" s="19"/>
    </row>
    <row r="29" spans="1:17" x14ac:dyDescent="0.2">
      <c r="A29" s="18">
        <f t="shared" si="0"/>
        <v>21</v>
      </c>
      <c r="B29" s="36" t="s">
        <v>39</v>
      </c>
      <c r="D29" s="19"/>
      <c r="E29" s="19"/>
      <c r="F29" s="19"/>
      <c r="G29" s="19"/>
      <c r="H29" s="19"/>
    </row>
    <row r="30" spans="1:17" x14ac:dyDescent="0.2">
      <c r="A30" s="18">
        <f t="shared" si="0"/>
        <v>22</v>
      </c>
      <c r="B30" s="18"/>
      <c r="C30" s="29" t="str">
        <f>C26</f>
        <v xml:space="preserve">Demand Charge Revenue </v>
      </c>
      <c r="D30" s="18" t="str">
        <f>D10</f>
        <v>Exhibit JAP-6</v>
      </c>
      <c r="E30" s="37">
        <v>3166387</v>
      </c>
      <c r="F30" s="37">
        <v>3172185</v>
      </c>
      <c r="G30" s="37">
        <v>2884024</v>
      </c>
      <c r="H30" s="37">
        <v>2690713</v>
      </c>
      <c r="I30" s="37">
        <v>2154594</v>
      </c>
      <c r="J30" s="37">
        <v>1972205</v>
      </c>
      <c r="K30" s="37">
        <v>2115505</v>
      </c>
      <c r="L30" s="37">
        <v>2198196</v>
      </c>
      <c r="M30" s="37">
        <v>2114126</v>
      </c>
      <c r="N30" s="37">
        <v>2419863</v>
      </c>
      <c r="O30" s="37">
        <v>2886239</v>
      </c>
      <c r="P30" s="37">
        <v>3119737</v>
      </c>
      <c r="Q30" s="20">
        <f>SUM(E30:P30)</f>
        <v>30893774</v>
      </c>
    </row>
    <row r="31" spans="1:17" x14ac:dyDescent="0.2">
      <c r="A31" s="18">
        <f t="shared" si="0"/>
        <v>23</v>
      </c>
      <c r="B31" s="18"/>
      <c r="C31" s="19" t="s">
        <v>34</v>
      </c>
      <c r="D31" s="16" t="s">
        <v>74</v>
      </c>
      <c r="E31" s="17">
        <f t="shared" ref="E31:P31" si="6">E30/$Q30</f>
        <v>0.10249272232003769</v>
      </c>
      <c r="F31" s="17">
        <f t="shared" si="6"/>
        <v>0.10268039767494901</v>
      </c>
      <c r="G31" s="17">
        <f t="shared" si="6"/>
        <v>9.3352919588263972E-2</v>
      </c>
      <c r="H31" s="17">
        <f t="shared" si="6"/>
        <v>8.7095639399705591E-2</v>
      </c>
      <c r="I31" s="17">
        <f t="shared" si="6"/>
        <v>6.9742013390788712E-2</v>
      </c>
      <c r="J31" s="17">
        <f t="shared" si="6"/>
        <v>6.3838267218501693E-2</v>
      </c>
      <c r="K31" s="17">
        <f t="shared" si="6"/>
        <v>6.8476742271759997E-2</v>
      </c>
      <c r="L31" s="17">
        <f t="shared" si="6"/>
        <v>7.1153365723462592E-2</v>
      </c>
      <c r="M31" s="17">
        <f t="shared" si="6"/>
        <v>6.8432105446230046E-2</v>
      </c>
      <c r="N31" s="17">
        <f t="shared" si="6"/>
        <v>7.8328500752287505E-2</v>
      </c>
      <c r="O31" s="17">
        <f t="shared" si="6"/>
        <v>9.3424616882353054E-2</v>
      </c>
      <c r="P31" s="17">
        <f t="shared" si="6"/>
        <v>0.10098270933166016</v>
      </c>
      <c r="Q31" s="17">
        <f>SUM(E31:P31)</f>
        <v>1</v>
      </c>
    </row>
    <row r="32" spans="1:17" x14ac:dyDescent="0.2">
      <c r="A32" s="18">
        <f t="shared" si="0"/>
        <v>24</v>
      </c>
      <c r="B32" s="18"/>
      <c r="D32" s="16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7" x14ac:dyDescent="0.2">
      <c r="A33" s="18">
        <f t="shared" si="0"/>
        <v>25</v>
      </c>
      <c r="B33" s="35" t="s">
        <v>67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x14ac:dyDescent="0.2">
      <c r="A34" s="18">
        <f t="shared" si="0"/>
        <v>26</v>
      </c>
      <c r="B34" s="36" t="str">
        <f>B9</f>
        <v>Schedule 7</v>
      </c>
      <c r="E34" s="19"/>
      <c r="F34" s="19"/>
      <c r="G34" s="19"/>
      <c r="H34" s="19"/>
    </row>
    <row r="35" spans="1:17" x14ac:dyDescent="0.2">
      <c r="A35" s="18">
        <f t="shared" si="0"/>
        <v>27</v>
      </c>
      <c r="B35" s="18"/>
      <c r="C35" s="19" t="s">
        <v>66</v>
      </c>
      <c r="D35" s="18" t="s">
        <v>91</v>
      </c>
      <c r="E35" s="19"/>
      <c r="F35" s="19"/>
      <c r="G35" s="19"/>
      <c r="H35" s="19"/>
      <c r="Q35" s="38">
        <f>'Exh. JAP-11 Page 2'!D16</f>
        <v>427.36</v>
      </c>
    </row>
    <row r="36" spans="1:17" x14ac:dyDescent="0.2">
      <c r="A36" s="18">
        <f t="shared" si="0"/>
        <v>28</v>
      </c>
      <c r="B36" s="18"/>
      <c r="C36" s="19" t="s">
        <v>67</v>
      </c>
      <c r="D36" s="18" t="str">
        <f>"("&amp;A$11&amp;") x ("&amp;A35&amp;")"</f>
        <v>(3) x (27)</v>
      </c>
      <c r="E36" s="39">
        <f>$Q35*E$11</f>
        <v>48.991955410700207</v>
      </c>
      <c r="F36" s="39">
        <f t="shared" ref="F36:P36" si="7">$Q35*F$11</f>
        <v>41.405126335778448</v>
      </c>
      <c r="G36" s="39">
        <f t="shared" si="7"/>
        <v>41.930707855414425</v>
      </c>
      <c r="H36" s="39">
        <f t="shared" si="7"/>
        <v>34.130080971258522</v>
      </c>
      <c r="I36" s="39">
        <f t="shared" si="7"/>
        <v>27.44008132525904</v>
      </c>
      <c r="J36" s="39">
        <f t="shared" si="7"/>
        <v>26.639299024681499</v>
      </c>
      <c r="K36" s="39">
        <f t="shared" si="7"/>
        <v>27.945446322040453</v>
      </c>
      <c r="L36" s="39">
        <f t="shared" si="7"/>
        <v>27.081519453665287</v>
      </c>
      <c r="M36" s="39">
        <f t="shared" si="7"/>
        <v>25.862821996358704</v>
      </c>
      <c r="N36" s="39">
        <f t="shared" si="7"/>
        <v>33.122090364310502</v>
      </c>
      <c r="O36" s="39">
        <f t="shared" si="7"/>
        <v>41.740879157364311</v>
      </c>
      <c r="P36" s="39">
        <f t="shared" si="7"/>
        <v>51.069991783168597</v>
      </c>
      <c r="Q36" s="38">
        <f>SUM(E36:P36)</f>
        <v>427.35999999999996</v>
      </c>
    </row>
    <row r="37" spans="1:17" x14ac:dyDescent="0.2">
      <c r="A37" s="18">
        <f t="shared" si="0"/>
        <v>29</v>
      </c>
      <c r="B37" s="18"/>
      <c r="D37" s="40"/>
      <c r="E37" s="19"/>
      <c r="F37" s="19"/>
      <c r="G37" s="19"/>
      <c r="H37" s="19"/>
      <c r="Q37" s="38"/>
    </row>
    <row r="38" spans="1:17" x14ac:dyDescent="0.2">
      <c r="A38" s="18">
        <f t="shared" si="0"/>
        <v>30</v>
      </c>
      <c r="B38" s="36" t="str">
        <f>B13</f>
        <v>Schedules 8 &amp; 24</v>
      </c>
      <c r="E38" s="19"/>
      <c r="F38" s="19"/>
      <c r="G38" s="19"/>
      <c r="H38" s="19"/>
      <c r="Q38" s="38"/>
    </row>
    <row r="39" spans="1:17" x14ac:dyDescent="0.2">
      <c r="A39" s="18">
        <f t="shared" si="0"/>
        <v>31</v>
      </c>
      <c r="B39" s="18"/>
      <c r="C39" s="19" t="s">
        <v>66</v>
      </c>
      <c r="D39" s="18" t="str">
        <f>$D$35</f>
        <v>JAP-11 Page 2</v>
      </c>
      <c r="E39" s="19"/>
      <c r="F39" s="19"/>
      <c r="G39" s="19"/>
      <c r="H39" s="19"/>
      <c r="Q39" s="38">
        <f>'Exh. JAP-11 Page 2'!E16</f>
        <v>749.84</v>
      </c>
    </row>
    <row r="40" spans="1:17" x14ac:dyDescent="0.2">
      <c r="A40" s="18">
        <f t="shared" si="0"/>
        <v>32</v>
      </c>
      <c r="B40" s="18"/>
      <c r="C40" s="19" t="s">
        <v>67</v>
      </c>
      <c r="D40" s="18" t="str">
        <f>"("&amp;A$15&amp;") x ("&amp;A39&amp;")"</f>
        <v>(7) x (31)</v>
      </c>
      <c r="E40" s="39">
        <f>$Q39*E$15</f>
        <v>74.531637590297137</v>
      </c>
      <c r="F40" s="39">
        <f t="shared" ref="F40:P40" si="8">$Q39*F$15</f>
        <v>63.116625746453693</v>
      </c>
      <c r="G40" s="39">
        <f t="shared" si="8"/>
        <v>67.960101816724105</v>
      </c>
      <c r="H40" s="39">
        <f t="shared" si="8"/>
        <v>58.728079768641692</v>
      </c>
      <c r="I40" s="39">
        <f t="shared" si="8"/>
        <v>57.766117591945651</v>
      </c>
      <c r="J40" s="39">
        <f t="shared" si="8"/>
        <v>55.584828862575868</v>
      </c>
      <c r="K40" s="39">
        <f t="shared" si="8"/>
        <v>60.635144363339663</v>
      </c>
      <c r="L40" s="39">
        <f t="shared" si="8"/>
        <v>61.019874504210954</v>
      </c>
      <c r="M40" s="39">
        <f t="shared" si="8"/>
        <v>54.461678544391447</v>
      </c>
      <c r="N40" s="39">
        <f>$Q39*N$15</f>
        <v>59.89154116299428</v>
      </c>
      <c r="O40" s="39">
        <f t="shared" si="8"/>
        <v>65.556546544012662</v>
      </c>
      <c r="P40" s="39">
        <f t="shared" si="8"/>
        <v>70.587823504412881</v>
      </c>
      <c r="Q40" s="38">
        <f>SUM(E40:P40)</f>
        <v>749.84000000000015</v>
      </c>
    </row>
    <row r="41" spans="1:17" x14ac:dyDescent="0.2">
      <c r="A41" s="18">
        <f t="shared" si="0"/>
        <v>33</v>
      </c>
      <c r="B41" s="18"/>
      <c r="D41" s="40"/>
      <c r="Q41" s="38"/>
    </row>
    <row r="42" spans="1:17" x14ac:dyDescent="0.2">
      <c r="A42" s="18">
        <f t="shared" si="0"/>
        <v>34</v>
      </c>
      <c r="B42" s="36" t="str">
        <f>B17</f>
        <v>Schedules 7A, 11, 25, 29, 35 &amp; 43</v>
      </c>
      <c r="E42" s="19"/>
      <c r="F42" s="19"/>
      <c r="G42" s="19"/>
      <c r="H42" s="19"/>
      <c r="Q42" s="38"/>
    </row>
    <row r="43" spans="1:17" x14ac:dyDescent="0.2">
      <c r="A43" s="18">
        <f t="shared" si="0"/>
        <v>35</v>
      </c>
      <c r="B43" s="18"/>
      <c r="C43" s="19" t="s">
        <v>66</v>
      </c>
      <c r="D43" s="18" t="str">
        <f>$D$35</f>
        <v>JAP-11 Page 2</v>
      </c>
      <c r="E43" s="19"/>
      <c r="F43" s="19"/>
      <c r="G43" s="19"/>
      <c r="H43" s="19"/>
      <c r="Q43" s="38">
        <f>'Exh. JAP-11 Page 2'!F16</f>
        <v>11900.25</v>
      </c>
    </row>
    <row r="44" spans="1:17" x14ac:dyDescent="0.2">
      <c r="A44" s="18">
        <f t="shared" si="0"/>
        <v>36</v>
      </c>
      <c r="B44" s="18"/>
      <c r="C44" s="19" t="s">
        <v>67</v>
      </c>
      <c r="D44" s="18" t="str">
        <f>"("&amp;A$19&amp;") x ("&amp;A43&amp;")"</f>
        <v>(11) x (35)</v>
      </c>
      <c r="E44" s="39">
        <f t="shared" ref="E44:P44" si="9">$Q43*E$19</f>
        <v>1080.5545173170383</v>
      </c>
      <c r="F44" s="39">
        <f t="shared" si="9"/>
        <v>997.35185189599099</v>
      </c>
      <c r="G44" s="39">
        <f t="shared" si="9"/>
        <v>1057.2055051854059</v>
      </c>
      <c r="H44" s="39">
        <f t="shared" si="9"/>
        <v>952.66092805924006</v>
      </c>
      <c r="I44" s="39">
        <f t="shared" si="9"/>
        <v>978.4648821809534</v>
      </c>
      <c r="J44" s="39">
        <f t="shared" si="9"/>
        <v>912.55094179478294</v>
      </c>
      <c r="K44" s="39">
        <f t="shared" si="9"/>
        <v>1024.4417420256204</v>
      </c>
      <c r="L44" s="39">
        <f t="shared" si="9"/>
        <v>977.64240358218012</v>
      </c>
      <c r="M44" s="39">
        <f t="shared" si="9"/>
        <v>885.24687483705713</v>
      </c>
      <c r="N44" s="39">
        <f t="shared" si="9"/>
        <v>965.11905784461317</v>
      </c>
      <c r="O44" s="39">
        <f t="shared" si="9"/>
        <v>989.73254713377048</v>
      </c>
      <c r="P44" s="39">
        <f t="shared" si="9"/>
        <v>1079.2787481433493</v>
      </c>
      <c r="Q44" s="38">
        <f>SUM(E44:P44)</f>
        <v>11900.250000000002</v>
      </c>
    </row>
    <row r="45" spans="1:17" x14ac:dyDescent="0.2">
      <c r="A45" s="18">
        <f t="shared" si="0"/>
        <v>37</v>
      </c>
    </row>
    <row r="46" spans="1:17" x14ac:dyDescent="0.2">
      <c r="A46" s="18">
        <f t="shared" si="0"/>
        <v>38</v>
      </c>
      <c r="B46" s="36" t="s">
        <v>88</v>
      </c>
      <c r="E46" s="19"/>
      <c r="F46" s="19"/>
      <c r="G46" s="19"/>
      <c r="H46" s="19"/>
      <c r="Q46" s="38"/>
    </row>
    <row r="47" spans="1:17" x14ac:dyDescent="0.2">
      <c r="A47" s="18">
        <f t="shared" si="0"/>
        <v>39</v>
      </c>
      <c r="B47" s="18"/>
      <c r="C47" s="19" t="s">
        <v>66</v>
      </c>
      <c r="D47" s="18" t="str">
        <f>$D$35</f>
        <v>JAP-11 Page 2</v>
      </c>
      <c r="E47" s="19"/>
      <c r="F47" s="19"/>
      <c r="G47" s="19"/>
      <c r="H47" s="19"/>
      <c r="Q47" s="38">
        <f>'Exh. JAP-11 Page 2'!G16</f>
        <v>42670.13</v>
      </c>
    </row>
    <row r="48" spans="1:17" x14ac:dyDescent="0.2">
      <c r="A48" s="18">
        <f t="shared" si="0"/>
        <v>40</v>
      </c>
      <c r="B48" s="18"/>
      <c r="C48" s="19" t="s">
        <v>67</v>
      </c>
      <c r="D48" s="18" t="str">
        <f>"("&amp;A$23&amp;") x ("&amp;A47&amp;")"</f>
        <v>(15) x (39)</v>
      </c>
      <c r="E48" s="39">
        <f>$Q47*E$23</f>
        <v>3856.2970154346845</v>
      </c>
      <c r="F48" s="39">
        <f t="shared" ref="F48:P48" si="10">$Q47*F$23</f>
        <v>3244.5765854875681</v>
      </c>
      <c r="G48" s="39">
        <f t="shared" si="10"/>
        <v>3797.9356606666342</v>
      </c>
      <c r="H48" s="39">
        <f t="shared" si="10"/>
        <v>3963.3718135394324</v>
      </c>
      <c r="I48" s="39">
        <f t="shared" si="10"/>
        <v>3564.6941877891718</v>
      </c>
      <c r="J48" s="39">
        <f t="shared" si="10"/>
        <v>3619.464972711839</v>
      </c>
      <c r="K48" s="39">
        <f t="shared" si="10"/>
        <v>3611.6396320973085</v>
      </c>
      <c r="L48" s="39">
        <f t="shared" si="10"/>
        <v>3553.6087539260839</v>
      </c>
      <c r="M48" s="39">
        <f t="shared" si="10"/>
        <v>3619.4988579850155</v>
      </c>
      <c r="N48" s="39">
        <f t="shared" si="10"/>
        <v>2594.9617595934415</v>
      </c>
      <c r="O48" s="39">
        <f t="shared" si="10"/>
        <v>3573.1323822770005</v>
      </c>
      <c r="P48" s="39">
        <f t="shared" si="10"/>
        <v>3670.9483784918179</v>
      </c>
      <c r="Q48" s="38">
        <f>SUM(E48:P48)</f>
        <v>42670.12999999999</v>
      </c>
    </row>
    <row r="49" spans="1:17" x14ac:dyDescent="0.2">
      <c r="A49" s="18">
        <f t="shared" si="0"/>
        <v>41</v>
      </c>
    </row>
    <row r="50" spans="1:17" x14ac:dyDescent="0.2">
      <c r="A50" s="18">
        <f t="shared" si="0"/>
        <v>42</v>
      </c>
      <c r="B50" s="36" t="str">
        <f>B25</f>
        <v>Schedules 12 &amp; 26</v>
      </c>
      <c r="E50" s="19"/>
      <c r="F50" s="19"/>
      <c r="G50" s="19"/>
      <c r="H50" s="19"/>
      <c r="Q50" s="38"/>
    </row>
    <row r="51" spans="1:17" x14ac:dyDescent="0.2">
      <c r="A51" s="18">
        <f t="shared" si="0"/>
        <v>43</v>
      </c>
      <c r="B51" s="18"/>
      <c r="C51" s="19" t="s">
        <v>66</v>
      </c>
      <c r="D51" s="18" t="str">
        <f>$D$35</f>
        <v>JAP-11 Page 2</v>
      </c>
      <c r="E51" s="19"/>
      <c r="F51" s="19"/>
      <c r="G51" s="19"/>
      <c r="H51" s="19"/>
      <c r="Q51" s="38">
        <f>'Exh. JAP-11 Page 2'!H16</f>
        <v>59857.43</v>
      </c>
    </row>
    <row r="52" spans="1:17" x14ac:dyDescent="0.2">
      <c r="A52" s="18">
        <f t="shared" si="0"/>
        <v>44</v>
      </c>
      <c r="B52" s="18"/>
      <c r="C52" s="19" t="s">
        <v>67</v>
      </c>
      <c r="D52" s="18" t="str">
        <f>"("&amp;A$27&amp;") x ("&amp;A51&amp;")"</f>
        <v>(19) x (43)</v>
      </c>
      <c r="E52" s="39">
        <f t="shared" ref="E52:P52" si="11">$Q51*E$27</f>
        <v>5776.933692239726</v>
      </c>
      <c r="F52" s="39">
        <f t="shared" si="11"/>
        <v>6011.5028592121289</v>
      </c>
      <c r="G52" s="39">
        <f t="shared" si="11"/>
        <v>5620.278223992841</v>
      </c>
      <c r="H52" s="39">
        <f t="shared" si="11"/>
        <v>4730.4760441757589</v>
      </c>
      <c r="I52" s="39">
        <f t="shared" si="11"/>
        <v>4065.5494275771925</v>
      </c>
      <c r="J52" s="39">
        <f t="shared" si="11"/>
        <v>4055.7316132039277</v>
      </c>
      <c r="K52" s="39">
        <f t="shared" si="11"/>
        <v>4221.0520660129832</v>
      </c>
      <c r="L52" s="39">
        <f t="shared" si="11"/>
        <v>4548.6562807594473</v>
      </c>
      <c r="M52" s="39">
        <f t="shared" si="11"/>
        <v>4187.5371944116823</v>
      </c>
      <c r="N52" s="39">
        <f t="shared" si="11"/>
        <v>4937.5222080711883</v>
      </c>
      <c r="O52" s="39">
        <f t="shared" si="11"/>
        <v>5643.9390531235595</v>
      </c>
      <c r="P52" s="39">
        <f t="shared" si="11"/>
        <v>6058.2513372195635</v>
      </c>
      <c r="Q52" s="38">
        <f>SUM(E52:P52)</f>
        <v>59857.43</v>
      </c>
    </row>
    <row r="53" spans="1:17" x14ac:dyDescent="0.2">
      <c r="A53" s="18">
        <f t="shared" si="0"/>
        <v>45</v>
      </c>
    </row>
    <row r="54" spans="1:17" x14ac:dyDescent="0.2">
      <c r="A54" s="18">
        <f t="shared" si="0"/>
        <v>46</v>
      </c>
      <c r="B54" s="36" t="str">
        <f>B29</f>
        <v>Schedules 10 &amp; 31</v>
      </c>
      <c r="E54" s="19"/>
      <c r="F54" s="19"/>
      <c r="G54" s="19"/>
      <c r="H54" s="19"/>
      <c r="Q54" s="38"/>
    </row>
    <row r="55" spans="1:17" x14ac:dyDescent="0.2">
      <c r="A55" s="18">
        <f t="shared" si="0"/>
        <v>47</v>
      </c>
      <c r="B55" s="18"/>
      <c r="C55" s="19" t="s">
        <v>66</v>
      </c>
      <c r="D55" s="18" t="str">
        <f>$D$35</f>
        <v>JAP-11 Page 2</v>
      </c>
      <c r="E55" s="19"/>
      <c r="F55" s="19"/>
      <c r="G55" s="19"/>
      <c r="H55" s="19"/>
      <c r="Q55" s="38">
        <f>'Exh. JAP-11 Page 2'!I16</f>
        <v>77123.94</v>
      </c>
    </row>
    <row r="56" spans="1:17" x14ac:dyDescent="0.2">
      <c r="A56" s="18">
        <f t="shared" si="0"/>
        <v>48</v>
      </c>
      <c r="B56" s="18"/>
      <c r="C56" s="19" t="s">
        <v>67</v>
      </c>
      <c r="D56" s="18" t="str">
        <f>"("&amp;A$31&amp;") x ("&amp;A55&amp;")"</f>
        <v>(23) x (47)</v>
      </c>
      <c r="E56" s="39">
        <f t="shared" ref="E56:P56" si="12">$Q55*E$31</f>
        <v>7904.6425666472478</v>
      </c>
      <c r="F56" s="39">
        <f t="shared" si="12"/>
        <v>7919.116829458907</v>
      </c>
      <c r="G56" s="39">
        <f t="shared" si="12"/>
        <v>7199.7449691500951</v>
      </c>
      <c r="H56" s="39">
        <f t="shared" si="12"/>
        <v>6717.1588673245305</v>
      </c>
      <c r="I56" s="39">
        <f t="shared" si="12"/>
        <v>5378.7788562303849</v>
      </c>
      <c r="J56" s="39">
        <f t="shared" si="12"/>
        <v>4923.4586906636914</v>
      </c>
      <c r="K56" s="39">
        <f t="shared" si="12"/>
        <v>5281.1961623626821</v>
      </c>
      <c r="L56" s="39">
        <f t="shared" si="12"/>
        <v>5487.6279088543861</v>
      </c>
      <c r="M56" s="39">
        <f t="shared" si="12"/>
        <v>5277.7535945087193</v>
      </c>
      <c r="N56" s="39">
        <f t="shared" si="12"/>
        <v>6041.0025923093763</v>
      </c>
      <c r="O56" s="39">
        <f t="shared" si="12"/>
        <v>7205.2745469575839</v>
      </c>
      <c r="P56" s="39">
        <f t="shared" si="12"/>
        <v>7788.1844155323988</v>
      </c>
      <c r="Q56" s="38">
        <f>SUM(E56:P56)</f>
        <v>77123.94</v>
      </c>
    </row>
    <row r="59" spans="1:17" x14ac:dyDescent="0.2">
      <c r="B59" s="19" t="s">
        <v>89</v>
      </c>
    </row>
  </sheetData>
  <mergeCells count="4">
    <mergeCell ref="A1:Q1"/>
    <mergeCell ref="A3:Q3"/>
    <mergeCell ref="A4:Q4"/>
    <mergeCell ref="A2:Q2"/>
  </mergeCells>
  <printOptions horizontalCentered="1"/>
  <pageMargins left="0.45" right="0.45" top="0.75" bottom="0.75" header="0.3" footer="0.3"/>
  <pageSetup scale="58" orientation="landscape" blackAndWhite="1" r:id="rId1"/>
  <headerFooter>
    <oddFooter>&amp;L&amp;F&amp;R&amp;A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DBA8244-1969-466E-9B3B-5826A75B1D5C}"/>
</file>

<file path=customXml/itemProps2.xml><?xml version="1.0" encoding="utf-8"?>
<ds:datastoreItem xmlns:ds="http://schemas.openxmlformats.org/officeDocument/2006/customXml" ds:itemID="{78267698-7059-4608-8DC5-20388E1A660A}"/>
</file>

<file path=customXml/itemProps3.xml><?xml version="1.0" encoding="utf-8"?>
<ds:datastoreItem xmlns:ds="http://schemas.openxmlformats.org/officeDocument/2006/customXml" ds:itemID="{5AB92B47-89D6-4C7A-BE86-97A99C7DBAE4}"/>
</file>

<file path=customXml/itemProps4.xml><?xml version="1.0" encoding="utf-8"?>
<ds:datastoreItem xmlns:ds="http://schemas.openxmlformats.org/officeDocument/2006/customXml" ds:itemID="{A2FCC3C3-1DD2-4912-A7D2-12A929FECC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Exh. JAP-11 Page 1</vt:lpstr>
      <vt:lpstr>Exh. JAP-11 Page 2</vt:lpstr>
      <vt:lpstr>Exh. JAP-11 Page 3</vt:lpstr>
      <vt:lpstr>Exh. JAP-11 Page 3a</vt:lpstr>
      <vt:lpstr>Exh. JAP-11 Page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Puget Sound Energy</cp:lastModifiedBy>
  <cp:lastPrinted>2020-02-27T19:16:46Z</cp:lastPrinted>
  <dcterms:created xsi:type="dcterms:W3CDTF">2012-10-25T22:13:28Z</dcterms:created>
  <dcterms:modified xsi:type="dcterms:W3CDTF">2020-02-27T19:16:51Z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