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375" windowWidth="15570" windowHeight="9120"/>
  </bookViews>
  <sheets>
    <sheet name="Company Comparison" sheetId="1" r:id="rId1"/>
    <sheet name="PGA WACOG" sheetId="4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\m" localSheetId="1">'[1]SCH7 '!#REF!</definedName>
    <definedName name="\m">'[1]SCH7 '!#REF!</definedName>
    <definedName name="\p" localSheetId="1">'[1]SCH7 '!#REF!</definedName>
    <definedName name="\p">'[1]SCH7 '!#REF!</definedName>
    <definedName name="_CNG1">[2]Cascade!$A$311:$AA$372</definedName>
    <definedName name="_CNG2">[2]Cascade!$A$435:$AA$496</definedName>
    <definedName name="_CNG3">[2]Cascade!$A$497:$AA$558</definedName>
    <definedName name="_NW1">[2]Northwest!$A$497:$AA$558</definedName>
    <definedName name="_NW2">[2]Northwest!$A$435:$AA$496</definedName>
    <definedName name="_NW3">[2]Northwest!$A$311:$AA$372</definedName>
    <definedName name="_PSE1">[2]PSE!$A$373:$AA$434</definedName>
    <definedName name="_PSE2">[2]PSE!$A$435:$AA$496</definedName>
    <definedName name="_PSE3">[2]PSE!$A$497:$AA$558</definedName>
    <definedName name="_SCH94" localSheetId="1">#REF!</definedName>
    <definedName name="_SCH94">#REF!</definedName>
    <definedName name="_SCH95" localSheetId="1">#REF!</definedName>
    <definedName name="_SCH95">#REF!</definedName>
    <definedName name="_WWP1">[2]WWP!$A$311:$AA$372</definedName>
    <definedName name="_WWP2">[2]WWP!$A$435:$AA$496</definedName>
    <definedName name="_WWP3">[2]WWP!$A$497:$AA$558</definedName>
    <definedName name="ALL" localSheetId="1">#REF!</definedName>
    <definedName name="ALL">#REF!</definedName>
    <definedName name="BASIC" localSheetId="1">#REF!</definedName>
    <definedName name="BASIC">#REF!</definedName>
    <definedName name="blaac" localSheetId="1">#REF!</definedName>
    <definedName name="blaac">#REF!</definedName>
    <definedName name="blaavg" localSheetId="1">#REF!</definedName>
    <definedName name="blaavg">#REF!</definedName>
    <definedName name="BLAINE">[3]PSE!$C$376:$H$401</definedName>
    <definedName name="cenac" localSheetId="1">#REF!</definedName>
    <definedName name="cenac">#REF!</definedName>
    <definedName name="cenavg" localSheetId="1">#REF!</definedName>
    <definedName name="cenavg">#REF!</definedName>
    <definedName name="CENTRAILIA" localSheetId="1">#REF!</definedName>
    <definedName name="CENTRAILIA">#REF!</definedName>
    <definedName name="claac" localSheetId="1">#REF!</definedName>
    <definedName name="claac">#REF!</definedName>
    <definedName name="claavg" localSheetId="1">#REF!</definedName>
    <definedName name="claavg">#REF!</definedName>
    <definedName name="CLALLUM" localSheetId="1">#REF!</definedName>
    <definedName name="CLALLUM">#REF!</definedName>
    <definedName name="COMB">[2]Combined!$A$621:$AA$682</definedName>
    <definedName name="compare" localSheetId="1">#REF!</definedName>
    <definedName name="compare">#REF!</definedName>
    <definedName name="COMPARISON">'[1]SCH7 '!#REF!</definedName>
    <definedName name="ELLENSBURG">#REF!</definedName>
    <definedName name="elmac" localSheetId="1">#REF!</definedName>
    <definedName name="elmac">#REF!</definedName>
    <definedName name="elmavg" localSheetId="1">#REF!</definedName>
    <definedName name="elmavg">#REF!</definedName>
    <definedName name="ELMHURST" localSheetId="1">#REF!</definedName>
    <definedName name="ELMHURST">#REF!</definedName>
    <definedName name="graac" localSheetId="1">[1]SCH24C!#REF!</definedName>
    <definedName name="graac">[1]SCH24C!#REF!</definedName>
    <definedName name="graavg" localSheetId="1">#REF!</definedName>
    <definedName name="graavg">#REF!</definedName>
    <definedName name="GRAYSHARBOR" localSheetId="1">#REF!</definedName>
    <definedName name="GRAYSHARBOR">#REF!</definedName>
    <definedName name="idaac" localSheetId="1">#REF!</definedName>
    <definedName name="idaac">#REF!</definedName>
    <definedName name="idaavg" localSheetId="1">#REF!</definedName>
    <definedName name="idaavg">#REF!</definedName>
    <definedName name="kitac" localSheetId="1">#REF!</definedName>
    <definedName name="kitac">#REF!</definedName>
    <definedName name="kitavg" localSheetId="1">#REF!</definedName>
    <definedName name="kitavg">#REF!</definedName>
    <definedName name="KITTITAS" localSheetId="1">#REF!</definedName>
    <definedName name="KITTITAS">#REF!</definedName>
    <definedName name="lakac" localSheetId="1">#REF!</definedName>
    <definedName name="lakac">#REF!</definedName>
    <definedName name="lakavg" localSheetId="1">#REF!</definedName>
    <definedName name="lakavg">#REF!</definedName>
    <definedName name="LAKEVIEW" localSheetId="1">#REF!</definedName>
    <definedName name="LAKEVIEW">#REF!</definedName>
    <definedName name="lewac" localSheetId="1">#REF!</definedName>
    <definedName name="lewac">#REF!</definedName>
    <definedName name="lewavg" localSheetId="1">#REF!</definedName>
    <definedName name="lewavg">#REF!</definedName>
    <definedName name="LEWIS" localSheetId="1">#REF!</definedName>
    <definedName name="LEWIS">#REF!</definedName>
    <definedName name="mas1ac" localSheetId="1">#REF!</definedName>
    <definedName name="mas1ac">#REF!</definedName>
    <definedName name="mas1avg" localSheetId="1">#REF!</definedName>
    <definedName name="mas1avg">#REF!</definedName>
    <definedName name="mas3ac" localSheetId="1">[1]SCH24C!#REF!</definedName>
    <definedName name="mas3ac">[1]SCH24C!#REF!</definedName>
    <definedName name="mas3avg" localSheetId="1">#REF!</definedName>
    <definedName name="mas3avg">#REF!</definedName>
    <definedName name="MASON1" localSheetId="1">#REF!</definedName>
    <definedName name="MASON1">#REF!</definedName>
    <definedName name="MASON2" localSheetId="1">#REF!</definedName>
    <definedName name="MASON2">#REF!</definedName>
    <definedName name="MILTON" localSheetId="1">#REF!</definedName>
    <definedName name="MILTON">#REF!</definedName>
    <definedName name="ohoac" localSheetId="1">#REF!</definedName>
    <definedName name="ohoac">#REF!</definedName>
    <definedName name="ohoavg" localSheetId="1">#REF!</definedName>
    <definedName name="ohoavg">#REF!</definedName>
    <definedName name="OHOP" localSheetId="1">#REF!</definedName>
    <definedName name="OHOP">#REF!</definedName>
    <definedName name="orcac" localSheetId="1">#REF!</definedName>
    <definedName name="orcac">#REF!</definedName>
    <definedName name="ORCAS" localSheetId="1">#REF!</definedName>
    <definedName name="ORCAS">#REF!</definedName>
    <definedName name="orcavg" localSheetId="1">#REF!</definedName>
    <definedName name="orcavg">#REF!</definedName>
    <definedName name="PACIFIC" localSheetId="1">#REF!</definedName>
    <definedName name="PACIFIC">#REF!</definedName>
    <definedName name="parac" localSheetId="1">#REF!</definedName>
    <definedName name="parac">#REF!</definedName>
    <definedName name="paravg" localSheetId="1">#REF!</definedName>
    <definedName name="paravg">#REF!</definedName>
    <definedName name="PARKLAND" localSheetId="1">#REF!</definedName>
    <definedName name="PARKLAND">#REF!</definedName>
    <definedName name="penac" localSheetId="1">#REF!</definedName>
    <definedName name="penac">#REF!</definedName>
    <definedName name="penavg" localSheetId="1">#REF!</definedName>
    <definedName name="penavg">#REF!</definedName>
    <definedName name="PENINSULA" localSheetId="1">#REF!</definedName>
    <definedName name="PENINSULA">#REF!</definedName>
    <definedName name="pgeac" localSheetId="1">[1]SCH24C!#REF!</definedName>
    <definedName name="pgeac">[1]SCH24C!#REF!</definedName>
    <definedName name="pgeavg" localSheetId="1">#REF!</definedName>
    <definedName name="pgeavg">#REF!</definedName>
    <definedName name="PORTLAND" localSheetId="1">#REF!</definedName>
    <definedName name="PORTLAND">#REF!</definedName>
    <definedName name="pplac" localSheetId="1">[1]SCH24C!#REF!</definedName>
    <definedName name="pplac">[1]SCH24C!#REF!</definedName>
    <definedName name="pplavg" localSheetId="1">#REF!</definedName>
    <definedName name="pplavg">#REF!</definedName>
    <definedName name="ppoac" localSheetId="1">#REF!</definedName>
    <definedName name="ppoac">#REF!</definedName>
    <definedName name="ppoavg" localSheetId="1">#REF!</definedName>
    <definedName name="ppoavg">#REF!</definedName>
    <definedName name="_xlnm.Print_Area" localSheetId="0">'Company Comparison'!$A$1:$K$64</definedName>
    <definedName name="PRINT_AREA_MI">[2]Combined!$H$501:$AC$558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3" localSheetId="1">[1]SCH24C!#REF!</definedName>
    <definedName name="print3">[1]SCH24C!#REF!</definedName>
    <definedName name="print4" localSheetId="1">[1]SCH24C!#REF!</definedName>
    <definedName name="print4">[1]SCH24C!#REF!</definedName>
    <definedName name="print5">[1]SCH24C!#REF!</definedName>
    <definedName name="print6" localSheetId="1">#REF!</definedName>
    <definedName name="print6">#REF!</definedName>
    <definedName name="print7">[1]SCH26C!$A$650:$L$679</definedName>
    <definedName name="print8">[1]SCH26C!$N$228:$N$278</definedName>
    <definedName name="PSE_1">[2]PSE!$A$311:$AA$372</definedName>
    <definedName name="PSE_2">[2]PSE!$A$249:$AA$310</definedName>
    <definedName name="PSE_3">[2]PSE!$A$187:$AA$248</definedName>
    <definedName name="PSE_4">[2]PSE!$A$125:$AA$186</definedName>
    <definedName name="PSE_5">[2]PSE!$A$63:$AA$124</definedName>
    <definedName name="PSE_6">[2]PSE!$A$1:$AA$62</definedName>
    <definedName name="PTANGELES" localSheetId="1">#REF!</definedName>
    <definedName name="PTANGELES">#REF!</definedName>
    <definedName name="pugavg" localSheetId="1">#REF!</definedName>
    <definedName name="pugavg">#REF!</definedName>
    <definedName name="range" localSheetId="1">#REF!</definedName>
    <definedName name="range">#REF!</definedName>
    <definedName name="S_RATE1" localSheetId="1">#REF!</definedName>
    <definedName name="S_RATE1">#REF!</definedName>
    <definedName name="S_RATE2" localSheetId="1">#REF!</definedName>
    <definedName name="S_RATE2">#REF!</definedName>
    <definedName name="S_RATE3" localSheetId="1">#REF!</definedName>
    <definedName name="S_RATE3">#REF!</definedName>
    <definedName name="sclac" localSheetId="1">#REF!</definedName>
    <definedName name="sclac">#REF!</definedName>
    <definedName name="sclavg" localSheetId="1">#REF!</definedName>
    <definedName name="sclavg">#REF!</definedName>
    <definedName name="SEATTLE" localSheetId="1">#REF!</definedName>
    <definedName name="SEATTLE">#REF!</definedName>
    <definedName name="snoac" localSheetId="1">#REF!</definedName>
    <definedName name="snoac">#REF!</definedName>
    <definedName name="snoavg" localSheetId="1">#REF!</definedName>
    <definedName name="snoavg">#REF!</definedName>
    <definedName name="SNOHOMISH" localSheetId="1">[4]SNOPUD!#REF!</definedName>
    <definedName name="SNOHOMISH">[4]SNOPUD!#REF!</definedName>
    <definedName name="sumac" localSheetId="1">[1]SCH24C!#REF!</definedName>
    <definedName name="sumac">[1]SCH24C!#REF!</definedName>
    <definedName name="SUMAS" localSheetId="1">[4]TACOMA!#REF!</definedName>
    <definedName name="SUMAS">[4]TACOMA!#REF!</definedName>
    <definedName name="sumavg" localSheetId="1">#REF!</definedName>
    <definedName name="sumavg">#REF!</definedName>
    <definedName name="TABLE" localSheetId="1">#REF!</definedName>
    <definedName name="TABLE">#REF!</definedName>
    <definedName name="tacac" localSheetId="1">#REF!</definedName>
    <definedName name="tacac">#REF!</definedName>
    <definedName name="tacavg" localSheetId="1">#REF!</definedName>
    <definedName name="tacavg">#REF!</definedName>
    <definedName name="TACOMA" localSheetId="1">[4]TACOMA!#REF!</definedName>
    <definedName name="TACOMA">[4]TACOMA!#REF!</definedName>
    <definedName name="tanac" localSheetId="1">#REF!</definedName>
    <definedName name="tanac">#REF!</definedName>
    <definedName name="tanavg" localSheetId="1">#REF!</definedName>
    <definedName name="tanavg">#REF!</definedName>
    <definedName name="TANNER" localSheetId="1">#REF!</definedName>
    <definedName name="TANNER">#REF!</definedName>
    <definedName name="template24" localSheetId="1">#REF!</definedName>
    <definedName name="template24">#REF!</definedName>
    <definedName name="tpuac" localSheetId="1">#REF!</definedName>
    <definedName name="tpuac">#REF!</definedName>
    <definedName name="W_RATE1" localSheetId="1">#REF!</definedName>
    <definedName name="W_RATE1">#REF!</definedName>
    <definedName name="W_RATE2" localSheetId="1">#REF!</definedName>
    <definedName name="W_RATE2">#REF!</definedName>
    <definedName name="W_RATE3" localSheetId="1">#REF!</definedName>
    <definedName name="W_RATE3">#REF!</definedName>
    <definedName name="WWP" localSheetId="1">#REF!</definedName>
    <definedName name="WWP">#REF!</definedName>
    <definedName name="wwpac" localSheetId="1">[1]SCH24C!#REF!</definedName>
    <definedName name="wwpac">[1]SCH24C!#REF!</definedName>
    <definedName name="wwpavg" localSheetId="1">#REF!</definedName>
    <definedName name="wwpavg">#REF!</definedName>
  </definedNames>
  <calcPr calcId="145621"/>
</workbook>
</file>

<file path=xl/calcChain.xml><?xml version="1.0" encoding="utf-8"?>
<calcChain xmlns="http://schemas.openxmlformats.org/spreadsheetml/2006/main">
  <c r="E32" i="1" l="1"/>
  <c r="K59" i="1" l="1"/>
  <c r="I59" i="1"/>
  <c r="G59" i="1"/>
  <c r="E59" i="1"/>
  <c r="E43" i="1" l="1"/>
  <c r="G32" i="1" l="1"/>
  <c r="I32" i="1"/>
  <c r="K32" i="1"/>
  <c r="K52" i="1" l="1"/>
  <c r="I52" i="1"/>
  <c r="G52" i="1"/>
  <c r="E52" i="1"/>
  <c r="K51" i="1"/>
  <c r="K53" i="1" s="1"/>
  <c r="I51" i="1"/>
  <c r="I53" i="1" s="1"/>
  <c r="G51" i="1"/>
  <c r="G53" i="1" s="1"/>
  <c r="E51" i="1"/>
  <c r="E53" i="1" s="1"/>
  <c r="L25" i="4"/>
  <c r="K25" i="4"/>
  <c r="J25" i="4"/>
  <c r="I25" i="4"/>
  <c r="H25" i="4"/>
  <c r="F25" i="4"/>
  <c r="E25" i="4"/>
  <c r="C25" i="4"/>
  <c r="L19" i="4"/>
  <c r="K19" i="4"/>
  <c r="J19" i="4"/>
  <c r="I19" i="4"/>
  <c r="H19" i="4"/>
  <c r="G19" i="4"/>
  <c r="F19" i="4"/>
  <c r="E19" i="4"/>
  <c r="D19" i="4"/>
  <c r="L13" i="4"/>
  <c r="J13" i="4"/>
  <c r="I13" i="4"/>
  <c r="H13" i="4"/>
  <c r="F13" i="4"/>
  <c r="E13" i="4"/>
  <c r="D13" i="4"/>
  <c r="C13" i="4"/>
  <c r="L7" i="4"/>
  <c r="J7" i="4"/>
  <c r="I7" i="4"/>
  <c r="H7" i="4"/>
  <c r="F7" i="4"/>
  <c r="E7" i="4"/>
  <c r="C7" i="4"/>
  <c r="G43" i="1" l="1"/>
  <c r="I43" i="1"/>
  <c r="K43" i="1"/>
  <c r="G44" i="1"/>
  <c r="G45" i="1" l="1"/>
  <c r="G46" i="1" s="1"/>
  <c r="K44" i="1"/>
  <c r="K45" i="1" s="1"/>
  <c r="K46" i="1" s="1"/>
  <c r="I44" i="1"/>
  <c r="I45" i="1" s="1"/>
  <c r="I46" i="1" s="1"/>
  <c r="E16" i="1"/>
  <c r="G16" i="1"/>
  <c r="K16" i="1"/>
  <c r="I16" i="1"/>
  <c r="E44" i="1" l="1"/>
  <c r="E45" i="1" s="1"/>
  <c r="E46" i="1" s="1"/>
</calcChain>
</file>

<file path=xl/comments1.xml><?xml version="1.0" encoding="utf-8"?>
<comments xmlns="http://schemas.openxmlformats.org/spreadsheetml/2006/main">
  <authors>
    <author>EJ Keating</author>
  </authors>
  <commentList>
    <comment ref="E32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the correct weighted average.  DR didn't supply weighted average per basin for the year.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AVA started financially hedging in 2005.  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a weighted average price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2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8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</commentList>
</comments>
</file>

<file path=xl/comments2.xml><?xml version="1.0" encoding="utf-8"?>
<comments xmlns="http://schemas.openxmlformats.org/spreadsheetml/2006/main">
  <authors>
    <author>jhuang</author>
    <author>Huang, Joanna (UTC)</author>
  </authors>
  <commentList>
    <comment ref="C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sz val="8"/>
            <color indexed="81"/>
            <rFont val="Tahoma"/>
            <family val="2"/>
          </rPr>
          <t>W/O revenue sensitive tx
WACOG is 0.83802
with: commodity 0.71915 
          demand    0.11887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
Rev Sensitive Tax 4.372%</t>
        </r>
      </text>
    </comment>
    <comment ref="C13" authorId="0">
      <text>
        <r>
          <rPr>
            <sz val="8"/>
            <color indexed="81"/>
            <rFont val="Tahoma"/>
            <family val="2"/>
          </rPr>
          <t xml:space="preserve">W/O revenue sensitive tx
WACOG is 0.85535
with: commodity 0.78392
          demand    0.11077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>
      <text>
        <r>
          <rPr>
            <sz val="8"/>
            <color indexed="81"/>
            <rFont val="Tahoma"/>
            <family val="2"/>
          </rPr>
          <t xml:space="preserve">W/O revenue sensitive tx
WACOG is 0.85529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sz val="8"/>
            <color indexed="81"/>
            <rFont val="Tahoma"/>
            <family val="2"/>
          </rPr>
          <t xml:space="preserve">W/O revenue sensitive tx
WACOG is 0.80491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b/>
            <sz val="8"/>
            <color indexed="81"/>
            <rFont val="Tahoma"/>
            <family val="2"/>
          </rPr>
          <t>Revenue sensitive Tax is 104.5199%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" authorId="1">
      <text>
        <r>
          <rPr>
            <b/>
            <sz val="9"/>
            <color indexed="81"/>
            <rFont val="Tahoma"/>
            <family val="2"/>
          </rPr>
          <t>conversion factor:
1.045199</t>
        </r>
      </text>
    </comment>
    <comment ref="C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D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E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104.5442%
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Revenue sensitive Tax is 104.4953%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>Revenue sensitive Tax is 104.6197%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<sst xmlns="http://schemas.openxmlformats.org/spreadsheetml/2006/main" count="78" uniqueCount="57">
  <si>
    <t>PSE</t>
  </si>
  <si>
    <t>Avista</t>
  </si>
  <si>
    <t>NWN</t>
  </si>
  <si>
    <t>Cascade</t>
  </si>
  <si>
    <t>Percentage of load per location</t>
  </si>
  <si>
    <t>Percentage of load financially hedged</t>
  </si>
  <si>
    <t>AECO</t>
  </si>
  <si>
    <t>SUMAS</t>
  </si>
  <si>
    <t>ROCKIES</t>
  </si>
  <si>
    <t>INTERCOMPANY</t>
  </si>
  <si>
    <t>TOTAL</t>
  </si>
  <si>
    <t>DR #</t>
  </si>
  <si>
    <t>Current mark to market gains (losses)</t>
  </si>
  <si>
    <t>Net Financial Hedge gains (losses) 10 years</t>
  </si>
  <si>
    <t>Net Financial Hedge gains (losses) Nov-11 thru Oct-12</t>
  </si>
  <si>
    <t xml:space="preserve">This will be difficult to ascertain unless they have a </t>
  </si>
  <si>
    <t>Storage</t>
  </si>
  <si>
    <t>n/a</t>
  </si>
  <si>
    <t>Mist</t>
  </si>
  <si>
    <t>Huntington</t>
  </si>
  <si>
    <t>Station 2, BC</t>
  </si>
  <si>
    <t>17 &amp; 18</t>
  </si>
  <si>
    <t>explanation</t>
  </si>
  <si>
    <t>Other</t>
  </si>
  <si>
    <t xml:space="preserve">facility specifically for hedging - see applicable DR's for </t>
  </si>
  <si>
    <t>Line No.</t>
  </si>
  <si>
    <t xml:space="preserve">Residential PGA  Commodity Cost </t>
  </si>
  <si>
    <t xml:space="preserve">NW </t>
  </si>
  <si>
    <t>Commodity</t>
  </si>
  <si>
    <t>Demand</t>
  </si>
  <si>
    <t>Deferal charge</t>
  </si>
  <si>
    <t>No PGA</t>
  </si>
  <si>
    <t>Average of all LDCs</t>
  </si>
  <si>
    <t>AVG</t>
  </si>
  <si>
    <t>P.S.:Deferal charge was included revenue sensitive tax</t>
  </si>
  <si>
    <t>2012 System PGA Cost per Dth of financial hedges</t>
  </si>
  <si>
    <t>Financial Hedge percentage of total cost</t>
  </si>
  <si>
    <t xml:space="preserve">Total </t>
  </si>
  <si>
    <t>Weighted Avg Price of gas (spot/index)</t>
  </si>
  <si>
    <t>Total Cost per Dth (avg spot/index + financial hedges)</t>
  </si>
  <si>
    <t>Monthly Weighted Avg Price per Dth (spot/index)</t>
  </si>
  <si>
    <t>Actual PGA Tariff rates charged to customers for the survey period (includes prior-period true-ups and estimated future gas prices)</t>
  </si>
  <si>
    <t>Proposed PGA  Tariff rates for 2013 PGA year</t>
  </si>
  <si>
    <t>*</t>
  </si>
  <si>
    <t>Not an exact weighted average.  DR response didn't supply weighted average per basin for the year</t>
  </si>
  <si>
    <t>**</t>
  </si>
  <si>
    <t>Avista started using financial hedges in 2005</t>
  </si>
  <si>
    <t>2012 PGA Tariff Commodity Cost (Dth)***</t>
  </si>
  <si>
    <t>***</t>
  </si>
  <si>
    <t>Commodity cost includes items other than just spot/index purchases and financial hedge costs.</t>
  </si>
  <si>
    <t>2012 PGA Tariff Demand Cost (Dth)****</t>
  </si>
  <si>
    <t>****</t>
  </si>
  <si>
    <t>Mostly transportation costs (pipeline capacity)</t>
  </si>
  <si>
    <r>
      <rPr>
        <b/>
        <u/>
        <sz val="11"/>
        <color theme="1"/>
        <rFont val="Times New Roman"/>
        <family val="1"/>
      </rPr>
      <t>System</t>
    </r>
    <r>
      <rPr>
        <b/>
        <sz val="11"/>
        <color theme="1"/>
        <rFont val="Times New Roman"/>
        <family val="1"/>
      </rPr>
      <t xml:space="preserve"> 2012 PGA Load (Dth)</t>
    </r>
  </si>
  <si>
    <t>Hedge Data Summary</t>
  </si>
  <si>
    <t>2013 PGA Tariff Commodity Cost (Dth)***</t>
  </si>
  <si>
    <t>2013 PGA Tariff Demand Cost (Dth)****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</si>
</sst>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"/>
    <numFmt numFmtId="166" formatCode="m/d/yy\ h:mm\ AM/PM"/>
    <numFmt numFmtId="167" formatCode="m/d/yy;@"/>
    <numFmt numFmtId="168" formatCode="0.00000_);[Red]\(0.00000\)"/>
    <numFmt numFmtId="169" formatCode="0.00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i/>
      <sz val="16"/>
      <name val="Helv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38" fontId="10" fillId="2" borderId="0" applyNumberFormat="0" applyBorder="0" applyAlignment="0" applyProtection="0"/>
    <xf numFmtId="10" fontId="10" fillId="3" borderId="4" applyNumberFormat="0" applyBorder="0" applyAlignment="0" applyProtection="0"/>
    <xf numFmtId="169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3" quotePrefix="1" applyFont="1" applyAlignment="1">
      <alignment horizontal="left"/>
    </xf>
    <xf numFmtId="0" fontId="4" fillId="0" borderId="0" xfId="3"/>
    <xf numFmtId="165" fontId="4" fillId="0" borderId="0" xfId="3" applyNumberFormat="1"/>
    <xf numFmtId="166" fontId="5" fillId="0" borderId="0" xfId="3" applyNumberFormat="1" applyFont="1"/>
    <xf numFmtId="0" fontId="5" fillId="0" borderId="0" xfId="3" applyFont="1"/>
    <xf numFmtId="167" fontId="4" fillId="0" borderId="2" xfId="3" applyNumberFormat="1" applyFont="1" applyBorder="1"/>
    <xf numFmtId="167" fontId="4" fillId="0" borderId="0" xfId="3" applyNumberFormat="1"/>
    <xf numFmtId="167" fontId="4" fillId="0" borderId="2" xfId="3" applyNumberFormat="1" applyBorder="1"/>
    <xf numFmtId="165" fontId="4" fillId="0" borderId="0" xfId="3" applyNumberFormat="1" applyFont="1"/>
    <xf numFmtId="0" fontId="6" fillId="0" borderId="0" xfId="4" applyNumberFormat="1" applyFont="1" applyAlignment="1"/>
    <xf numFmtId="0" fontId="6" fillId="0" borderId="0" xfId="5" applyNumberFormat="1"/>
    <xf numFmtId="165" fontId="4" fillId="0" borderId="3" xfId="3" applyNumberFormat="1" applyFont="1" applyBorder="1"/>
    <xf numFmtId="165" fontId="4" fillId="0" borderId="0" xfId="3" applyNumberFormat="1" applyFont="1" applyBorder="1"/>
    <xf numFmtId="165" fontId="7" fillId="0" borderId="3" xfId="3" applyNumberFormat="1" applyFont="1" applyBorder="1"/>
    <xf numFmtId="168" fontId="4" fillId="0" borderId="0" xfId="3" applyNumberFormat="1" applyFont="1" applyBorder="1"/>
    <xf numFmtId="0" fontId="4" fillId="0" borderId="0" xfId="3" applyFont="1"/>
    <xf numFmtId="167" fontId="4" fillId="0" borderId="2" xfId="3" applyNumberFormat="1" applyFont="1" applyBorder="1" applyAlignment="1">
      <alignment horizontal="center"/>
    </xf>
    <xf numFmtId="165" fontId="4" fillId="0" borderId="0" xfId="3" applyNumberFormat="1" applyFont="1" applyFill="1" applyBorder="1"/>
    <xf numFmtId="0" fontId="4" fillId="0" borderId="0" xfId="3" applyFont="1" applyFill="1" applyBorder="1"/>
    <xf numFmtId="167" fontId="4" fillId="4" borderId="0" xfId="3" applyNumberFormat="1" applyFill="1"/>
    <xf numFmtId="0" fontId="6" fillId="4" borderId="0" xfId="4" applyNumberFormat="1" applyFont="1" applyFill="1" applyAlignment="1"/>
    <xf numFmtId="0" fontId="6" fillId="4" borderId="0" xfId="5" applyNumberFormat="1" applyFill="1"/>
    <xf numFmtId="165" fontId="4" fillId="4" borderId="3" xfId="3" applyNumberFormat="1" applyFont="1" applyFill="1" applyBorder="1"/>
    <xf numFmtId="165" fontId="4" fillId="4" borderId="0" xfId="3" applyNumberFormat="1" applyFont="1" applyFill="1" applyBorder="1"/>
    <xf numFmtId="0" fontId="4" fillId="4" borderId="0" xfId="3" applyFill="1"/>
    <xf numFmtId="167" fontId="4" fillId="4" borderId="2" xfId="3" applyNumberFormat="1" applyFill="1" applyBorder="1"/>
    <xf numFmtId="167" fontId="4" fillId="4" borderId="0" xfId="3" applyNumberFormat="1" applyFill="1" applyBorder="1"/>
    <xf numFmtId="165" fontId="4" fillId="4" borderId="0" xfId="3" applyNumberFormat="1" applyFont="1" applyFill="1"/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37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37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0" fontId="15" fillId="0" borderId="0" xfId="2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9" fontId="15" fillId="0" borderId="0" xfId="2" applyFont="1" applyAlignment="1">
      <alignment horizontal="right"/>
    </xf>
    <xf numFmtId="17" fontId="14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center"/>
    </xf>
    <xf numFmtId="44" fontId="15" fillId="0" borderId="0" xfId="0" applyNumberFormat="1" applyFont="1"/>
    <xf numFmtId="44" fontId="15" fillId="0" borderId="0" xfId="0" applyNumberFormat="1" applyFont="1" applyFill="1"/>
    <xf numFmtId="17" fontId="14" fillId="0" borderId="0" xfId="0" applyNumberFormat="1" applyFont="1"/>
    <xf numFmtId="44" fontId="15" fillId="0" borderId="0" xfId="0" applyNumberFormat="1" applyFont="1" applyAlignment="1">
      <alignment horizontal="right" vertical="top"/>
    </xf>
    <xf numFmtId="44" fontId="15" fillId="0" borderId="0" xfId="1" applyNumberFormat="1" applyFont="1" applyAlignment="1">
      <alignment horizontal="center"/>
    </xf>
    <xf numFmtId="9" fontId="15" fillId="0" borderId="0" xfId="0" applyNumberFormat="1" applyFont="1" applyAlignment="1">
      <alignment horizontal="right"/>
    </xf>
    <xf numFmtId="164" fontId="15" fillId="0" borderId="0" xfId="1" applyNumberFormat="1" applyFont="1" applyAlignment="1">
      <alignment horizontal="center"/>
    </xf>
    <xf numFmtId="164" fontId="15" fillId="0" borderId="0" xfId="0" applyNumberFormat="1" applyFont="1"/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right" vertical="top"/>
    </xf>
    <xf numFmtId="42" fontId="15" fillId="0" borderId="0" xfId="0" applyNumberFormat="1" applyFont="1"/>
    <xf numFmtId="5" fontId="15" fillId="0" borderId="0" xfId="0" applyNumberFormat="1" applyFont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44" fontId="15" fillId="0" borderId="0" xfId="0" applyNumberFormat="1" applyFont="1" applyFill="1" applyAlignment="1">
      <alignment horizontal="center"/>
    </xf>
    <xf numFmtId="44" fontId="15" fillId="0" borderId="1" xfId="0" applyNumberFormat="1" applyFont="1" applyBorder="1" applyAlignment="1">
      <alignment horizontal="center"/>
    </xf>
    <xf numFmtId="44" fontId="15" fillId="0" borderId="0" xfId="0" applyNumberFormat="1" applyFont="1" applyAlignment="1">
      <alignment horizontal="right"/>
    </xf>
    <xf numFmtId="44" fontId="15" fillId="0" borderId="1" xfId="0" applyNumberFormat="1" applyFont="1" applyBorder="1"/>
    <xf numFmtId="0" fontId="15" fillId="0" borderId="0" xfId="0" applyFont="1" applyAlignment="1">
      <alignment horizontal="right" vertical="top"/>
    </xf>
    <xf numFmtId="0" fontId="15" fillId="0" borderId="2" xfId="0" applyFont="1" applyBorder="1"/>
    <xf numFmtId="44" fontId="15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/>
    </xf>
    <xf numFmtId="0" fontId="14" fillId="0" borderId="0" xfId="0" applyFont="1" applyAlignment="1"/>
    <xf numFmtId="44" fontId="15" fillId="0" borderId="0" xfId="1" applyFont="1" applyAlignment="1">
      <alignment horizontal="center"/>
    </xf>
    <xf numFmtId="44" fontId="15" fillId="0" borderId="1" xfId="1" applyFont="1" applyBorder="1" applyAlignment="1">
      <alignment horizontal="center"/>
    </xf>
    <xf numFmtId="44" fontId="15" fillId="0" borderId="0" xfId="1" applyFont="1"/>
    <xf numFmtId="44" fontId="15" fillId="0" borderId="1" xfId="1" applyFont="1" applyBorder="1"/>
    <xf numFmtId="0" fontId="14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4" fillId="0" borderId="0" xfId="0" applyFont="1" applyBorder="1" applyAlignment="1">
      <alignment horizontal="center"/>
    </xf>
    <xf numFmtId="37" fontId="14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37" fontId="18" fillId="0" borderId="1" xfId="0" applyNumberFormat="1" applyFont="1" applyBorder="1" applyAlignment="1">
      <alignment horizontal="center"/>
    </xf>
  </cellXfs>
  <cellStyles count="24">
    <cellStyle name="Comma 2" xfId="6"/>
    <cellStyle name="Currency" xfId="1" builtinId="4"/>
    <cellStyle name="Grey" xfId="7"/>
    <cellStyle name="Input [yellow]" xfId="8"/>
    <cellStyle name="Normal" xfId="0" builtinId="0"/>
    <cellStyle name="Normal - Style1" xfId="9"/>
    <cellStyle name="Normal 2" xfId="3"/>
    <cellStyle name="Normal 3" xfId="10"/>
    <cellStyle name="Normal 4" xfId="11"/>
    <cellStyle name="Normal 5" xfId="12"/>
    <cellStyle name="Normal 6" xfId="13"/>
    <cellStyle name="Normal 6 2" xfId="4"/>
    <cellStyle name="Normal 7" xfId="14"/>
    <cellStyle name="Normal 8" xfId="15"/>
    <cellStyle name="Normal 9" xfId="5"/>
    <cellStyle name="Percent" xfId="2" builtinId="5"/>
    <cellStyle name="Percent [2]" xfId="16"/>
    <cellStyle name="Percent 2" xfId="17"/>
    <cellStyle name="Percent 3" xfId="18"/>
    <cellStyle name="Percent 4" xfId="19"/>
    <cellStyle name="Percent 5" xfId="20"/>
    <cellStyle name="Percent 6" xfId="21"/>
    <cellStyle name="Percent 7" xfId="22"/>
    <cellStyle name="Percent 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Rate%20comparisons%20Electric\Utility%20Rates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Excise\Stastistics%2000\combgs%2000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jard\Local%20Settings\Temp\notesEA312D\electric%20residential%20r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2002-03-15%201000kwh%20PSEGRC%20-%20PSE%20SEA%20TAC%20SNO-as%20of%2003-14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UTILITY WEB SITES"/>
      <sheetName val="Master"/>
      <sheetName val="Res kWh &amp; Cust Count"/>
      <sheetName val="SCH7 "/>
      <sheetName val="SCH24C"/>
      <sheetName val="SCH24I"/>
      <sheetName val="SCH25C"/>
      <sheetName val="SCH25I"/>
      <sheetName val="SCH26C"/>
      <sheetName val="SCH26I"/>
      <sheetName val="SCH31C"/>
      <sheetName val="SCH31I"/>
      <sheetName val="SCH49C"/>
      <sheetName val="SCH49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50">
          <cell r="A650" t="str">
            <v>PACIFIC POWER &amp; LIGHT (WA)</v>
          </cell>
        </row>
        <row r="651">
          <cell r="E651" t="str">
            <v>Puget Sound Energy</v>
          </cell>
        </row>
        <row r="652">
          <cell r="E652" t="str">
            <v>Schedule 26 (GT350 KW) - Grocery Store</v>
          </cell>
        </row>
        <row r="655">
          <cell r="E655" t="str">
            <v>PUGET SOUND ENERGY</v>
          </cell>
          <cell r="H655" t="str">
            <v>Pacific Power (Washington)</v>
          </cell>
          <cell r="K655" t="str">
            <v>Amount</v>
          </cell>
          <cell r="L655" t="str">
            <v>Percent</v>
          </cell>
        </row>
        <row r="656">
          <cell r="A656" t="str">
            <v>Month</v>
          </cell>
          <cell r="B656" t="str">
            <v>KWH</v>
          </cell>
          <cell r="C656" t="str">
            <v>KW</v>
          </cell>
          <cell r="D656" t="str">
            <v>ENERGY</v>
          </cell>
          <cell r="E656" t="str">
            <v>DEMAND</v>
          </cell>
          <cell r="F656" t="str">
            <v>TOTAL</v>
          </cell>
          <cell r="G656" t="str">
            <v>ENERGY</v>
          </cell>
          <cell r="H656" t="str">
            <v>DEMAND</v>
          </cell>
          <cell r="I656" t="str">
            <v>KVAR</v>
          </cell>
          <cell r="J656" t="str">
            <v>TOTAL</v>
          </cell>
          <cell r="K656" t="str">
            <v>Difference</v>
          </cell>
          <cell r="L656" t="str">
            <v>Difference</v>
          </cell>
        </row>
        <row r="658">
          <cell r="A658" t="str">
            <v>January</v>
          </cell>
          <cell r="B658">
            <v>201480</v>
          </cell>
          <cell r="C658">
            <v>336</v>
          </cell>
          <cell r="D658">
            <v>9934.3449200000014</v>
          </cell>
          <cell r="E658">
            <v>2380.8749699999998</v>
          </cell>
          <cell r="F658">
            <v>12315.21989</v>
          </cell>
          <cell r="G658">
            <v>7251.5727999999999</v>
          </cell>
          <cell r="H658">
            <v>567.84</v>
          </cell>
          <cell r="I658">
            <v>8.4087551906403242</v>
          </cell>
          <cell r="J658">
            <v>7827.8215551906405</v>
          </cell>
          <cell r="K658">
            <v>-4487.3983348093598</v>
          </cell>
          <cell r="L658">
            <v>-0.36437825510960975</v>
          </cell>
        </row>
        <row r="659">
          <cell r="A659" t="str">
            <v>February</v>
          </cell>
          <cell r="B659">
            <v>189170</v>
          </cell>
          <cell r="C659">
            <v>344</v>
          </cell>
          <cell r="D659">
            <v>9328.951430000001</v>
          </cell>
          <cell r="E659">
            <v>2429.6898799999999</v>
          </cell>
          <cell r="F659">
            <v>11758.641310000001</v>
          </cell>
          <cell r="G659">
            <v>6840.9111999999996</v>
          </cell>
          <cell r="H659">
            <v>581.36</v>
          </cell>
          <cell r="I659">
            <v>8.6089636475603424</v>
          </cell>
          <cell r="J659">
            <v>7430.8801636475591</v>
          </cell>
          <cell r="K659">
            <v>-4327.7611463524418</v>
          </cell>
          <cell r="L659">
            <v>-0.36804942274001906</v>
          </cell>
        </row>
        <row r="660">
          <cell r="A660" t="str">
            <v>March</v>
          </cell>
          <cell r="B660">
            <v>208980</v>
          </cell>
          <cell r="C660">
            <v>339</v>
          </cell>
          <cell r="D660">
            <v>10303.18742</v>
          </cell>
          <cell r="E660">
            <v>2404.7561399999995</v>
          </cell>
          <cell r="F660">
            <v>12707.94356</v>
          </cell>
          <cell r="G660">
            <v>7501.7727999999997</v>
          </cell>
          <cell r="H660">
            <v>572.91</v>
          </cell>
          <cell r="I660">
            <v>8.4838333619853259</v>
          </cell>
          <cell r="J660">
            <v>8083.1666333619851</v>
          </cell>
          <cell r="K660">
            <v>-4624.7769266380146</v>
          </cell>
          <cell r="L660">
            <v>-0.36392803483918013</v>
          </cell>
        </row>
        <row r="661">
          <cell r="A661" t="str">
            <v>April</v>
          </cell>
          <cell r="B661">
            <v>204640</v>
          </cell>
          <cell r="C661">
            <v>347</v>
          </cell>
          <cell r="D661">
            <v>9333.8104000000003</v>
          </cell>
          <cell r="E661">
            <v>1659.1393700000001</v>
          </cell>
          <cell r="F661">
            <v>10992.949770000001</v>
          </cell>
          <cell r="G661">
            <v>7356.9903999999988</v>
          </cell>
          <cell r="H661">
            <v>586.42999999999995</v>
          </cell>
          <cell r="I661">
            <v>8.6840418189053334</v>
          </cell>
          <cell r="J661">
            <v>7952.104441818904</v>
          </cell>
          <cell r="K661">
            <v>-3040.8453281810971</v>
          </cell>
          <cell r="L661">
            <v>-0.27661777701191992</v>
          </cell>
        </row>
        <row r="662">
          <cell r="A662" t="str">
            <v>May</v>
          </cell>
          <cell r="B662">
            <v>218610</v>
          </cell>
          <cell r="C662">
            <v>363</v>
          </cell>
          <cell r="D662">
            <v>9969.2358499999991</v>
          </cell>
          <cell r="E662">
            <v>1737.72802</v>
          </cell>
          <cell r="F662">
            <v>11706.96387</v>
          </cell>
          <cell r="G662">
            <v>7823.0295999999998</v>
          </cell>
          <cell r="H662">
            <v>410.18999999999994</v>
          </cell>
          <cell r="I662">
            <v>9.0844587327453326</v>
          </cell>
          <cell r="J662">
            <v>8242.304058732745</v>
          </cell>
          <cell r="K662">
            <v>-3464.6598112672546</v>
          </cell>
          <cell r="L662">
            <v>-0.29594862081583029</v>
          </cell>
        </row>
        <row r="663">
          <cell r="A663" t="str">
            <v>June</v>
          </cell>
          <cell r="B663">
            <v>182840</v>
          </cell>
          <cell r="C663">
            <v>363</v>
          </cell>
          <cell r="D663">
            <v>8342.2373999999982</v>
          </cell>
          <cell r="E663">
            <v>1721.26704</v>
          </cell>
          <cell r="F663">
            <v>10063.504439999999</v>
          </cell>
          <cell r="G663">
            <v>6629.7424000000001</v>
          </cell>
          <cell r="H663">
            <v>410.18999999999994</v>
          </cell>
          <cell r="I663">
            <v>9.0844587327453326</v>
          </cell>
          <cell r="J663">
            <v>7049.0168587327453</v>
          </cell>
          <cell r="K663">
            <v>-3014.4875812672535</v>
          </cell>
          <cell r="L663">
            <v>-0.29954650482245471</v>
          </cell>
        </row>
        <row r="664">
          <cell r="A664" t="str">
            <v>July</v>
          </cell>
          <cell r="B664">
            <v>227060</v>
          </cell>
          <cell r="C664">
            <v>375</v>
          </cell>
          <cell r="D664">
            <v>10353.5841</v>
          </cell>
          <cell r="E664">
            <v>1795.7365199999999</v>
          </cell>
          <cell r="F664">
            <v>12149.32062</v>
          </cell>
          <cell r="G664">
            <v>8104.9215999999988</v>
          </cell>
          <cell r="H664">
            <v>423.74999999999994</v>
          </cell>
          <cell r="I664">
            <v>9.3847714181253554</v>
          </cell>
          <cell r="J664">
            <v>8538.0563714181226</v>
          </cell>
          <cell r="K664">
            <v>-3611.2642485818778</v>
          </cell>
          <cell r="L664">
            <v>-0.29724001543239198</v>
          </cell>
        </row>
        <row r="665">
          <cell r="A665" t="str">
            <v>August</v>
          </cell>
          <cell r="B665">
            <v>225680</v>
          </cell>
          <cell r="C665">
            <v>363</v>
          </cell>
          <cell r="D665">
            <v>10290.8148</v>
          </cell>
          <cell r="E665">
            <v>1740.9812299999999</v>
          </cell>
          <cell r="F665">
            <v>12031.79603</v>
          </cell>
          <cell r="G665">
            <v>8058.8847999999998</v>
          </cell>
          <cell r="H665">
            <v>410.18999999999994</v>
          </cell>
          <cell r="I665">
            <v>9.0844587327453326</v>
          </cell>
          <cell r="J665">
            <v>8478.159258732745</v>
          </cell>
          <cell r="K665">
            <v>-3553.6367712672545</v>
          </cell>
          <cell r="L665">
            <v>-0.29535380772801001</v>
          </cell>
        </row>
        <row r="666">
          <cell r="A666" t="str">
            <v>September</v>
          </cell>
          <cell r="B666">
            <v>210020</v>
          </cell>
          <cell r="C666">
            <v>358</v>
          </cell>
          <cell r="D666">
            <v>9578.5196999999989</v>
          </cell>
          <cell r="E666">
            <v>1711.22488</v>
          </cell>
          <cell r="F666">
            <v>11289.744579999999</v>
          </cell>
          <cell r="G666">
            <v>7536.4671999999991</v>
          </cell>
          <cell r="H666">
            <v>404.53999999999996</v>
          </cell>
          <cell r="I666">
            <v>8.9593284471703409</v>
          </cell>
          <cell r="J666">
            <v>7949.9665284471694</v>
          </cell>
          <cell r="K666">
            <v>-3339.7780515528293</v>
          </cell>
          <cell r="L666">
            <v>-0.29582405765576936</v>
          </cell>
        </row>
        <row r="667">
          <cell r="A667" t="str">
            <v>October</v>
          </cell>
          <cell r="B667">
            <v>157510</v>
          </cell>
          <cell r="C667">
            <v>342</v>
          </cell>
          <cell r="D667">
            <v>7771.9442900000004</v>
          </cell>
          <cell r="E667">
            <v>2401.50164</v>
          </cell>
          <cell r="F667">
            <v>10173.44593</v>
          </cell>
          <cell r="G667">
            <v>5784.7335999999996</v>
          </cell>
          <cell r="H667">
            <v>386.46</v>
          </cell>
          <cell r="I667">
            <v>8.5589115333303027</v>
          </cell>
          <cell r="J667">
            <v>6179.7525115333301</v>
          </cell>
          <cell r="K667">
            <v>-3993.6934184666698</v>
          </cell>
          <cell r="L667">
            <v>-0.39256053906866051</v>
          </cell>
        </row>
        <row r="668">
          <cell r="A668" t="str">
            <v>November</v>
          </cell>
          <cell r="B668">
            <v>198640</v>
          </cell>
          <cell r="C668">
            <v>343</v>
          </cell>
          <cell r="D668">
            <v>9794.6765600000017</v>
          </cell>
          <cell r="E668">
            <v>2427.23803</v>
          </cell>
          <cell r="F668">
            <v>12221.914590000002</v>
          </cell>
          <cell r="G668">
            <v>7156.8303999999989</v>
          </cell>
          <cell r="H668">
            <v>579.66999999999996</v>
          </cell>
          <cell r="I668">
            <v>8.5839375904453288</v>
          </cell>
          <cell r="J668">
            <v>7745.0843375904442</v>
          </cell>
          <cell r="K668">
            <v>-4476.8302524095579</v>
          </cell>
          <cell r="L668">
            <v>-0.36629533118096824</v>
          </cell>
        </row>
        <row r="669">
          <cell r="A669" t="str">
            <v>December</v>
          </cell>
          <cell r="B669">
            <v>198660</v>
          </cell>
          <cell r="C669">
            <v>338</v>
          </cell>
          <cell r="D669">
            <v>9795.6601400000018</v>
          </cell>
          <cell r="E669">
            <v>2393.1971199999998</v>
          </cell>
          <cell r="F669">
            <v>12188.857260000001</v>
          </cell>
          <cell r="G669">
            <v>7157.4975999999997</v>
          </cell>
          <cell r="H669">
            <v>571.22</v>
          </cell>
          <cell r="I669">
            <v>8.4588073048703247</v>
          </cell>
          <cell r="J669">
            <v>7737.1764073048698</v>
          </cell>
          <cell r="K669">
            <v>-4451.6808526951309</v>
          </cell>
          <cell r="L669">
            <v>-0.36522544794286405</v>
          </cell>
        </row>
        <row r="671">
          <cell r="A671" t="str">
            <v xml:space="preserve">  TOTAL</v>
          </cell>
          <cell r="B671">
            <v>2423290</v>
          </cell>
          <cell r="D671">
            <v>114796.96701000001</v>
          </cell>
          <cell r="E671">
            <v>24803.33484</v>
          </cell>
          <cell r="F671">
            <v>139600.30184999999</v>
          </cell>
          <cell r="G671">
            <v>87203.354400000011</v>
          </cell>
          <cell r="H671">
            <v>5904.75</v>
          </cell>
          <cell r="I671">
            <v>105.38472651126897</v>
          </cell>
          <cell r="J671">
            <v>93213.489126511253</v>
          </cell>
          <cell r="K671">
            <v>-46386.812723488736</v>
          </cell>
          <cell r="L671">
            <v>-0.33228304028548017</v>
          </cell>
        </row>
        <row r="673">
          <cell r="A673" t="str">
            <v>Monthly Average</v>
          </cell>
          <cell r="B673">
            <v>201940.83333333334</v>
          </cell>
          <cell r="C673">
            <v>350.91666666666669</v>
          </cell>
          <cell r="D673">
            <v>9566.4139175</v>
          </cell>
          <cell r="E673">
            <v>2066.9445700000001</v>
          </cell>
          <cell r="F673">
            <v>11633.3584875</v>
          </cell>
          <cell r="G673">
            <v>7266.9462000000012</v>
          </cell>
          <cell r="H673">
            <v>492.0625</v>
          </cell>
          <cell r="I673">
            <v>8.7820605426057465</v>
          </cell>
          <cell r="J673">
            <v>7767.7907605426044</v>
          </cell>
          <cell r="K673">
            <v>-3865.5677269573948</v>
          </cell>
          <cell r="L673">
            <v>-0.33228304028548017</v>
          </cell>
        </row>
        <row r="675">
          <cell r="A675" t="str">
            <v>Average Cents/KWH</v>
          </cell>
          <cell r="D675">
            <v>4.7372360307680879</v>
          </cell>
          <cell r="F675">
            <v>5.7607757160719517</v>
          </cell>
          <cell r="G675">
            <v>3.5985521501760007</v>
          </cell>
          <cell r="J675">
            <v>3.8465676467327992</v>
          </cell>
          <cell r="K675">
            <v>-1.9142080693391526</v>
          </cell>
          <cell r="L675">
            <v>-0.33228304028548028</v>
          </cell>
        </row>
        <row r="678">
          <cell r="A678" t="str">
            <v>PACIFIC POWER &amp; LIGHT (WA)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ade"/>
      <sheetName val="Northwest"/>
      <sheetName val="PSE"/>
      <sheetName val="Graphs"/>
      <sheetName val="WWP"/>
      <sheetName val="Combined"/>
      <sheetName val="Graph I"/>
      <sheetName val="Graph II"/>
      <sheetName val="Graph III "/>
      <sheetName val="Graph IV"/>
      <sheetName val="Graph V"/>
      <sheetName val="Graph VI"/>
      <sheetName val="Graph VII"/>
    </sheetNames>
    <sheetDataSet>
      <sheetData sheetId="0">
        <row r="311">
          <cell r="A311">
            <v>1</v>
          </cell>
          <cell r="C311" t="str">
            <v>CNG: TABLE 6ST</v>
          </cell>
          <cell r="Q311" t="str">
            <v>CASCADE NATURAL GAS CORPORATION **  WASHINGTON OPERATIONS ONLY  **</v>
          </cell>
        </row>
        <row r="312">
          <cell r="A312">
            <v>2</v>
          </cell>
          <cell r="Q312" t="str">
            <v>STATEMENT OF NET GAS OPERATING INCOME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 t="str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16955996</v>
          </cell>
          <cell r="E320">
            <v>18799986</v>
          </cell>
          <cell r="F320">
            <v>22231162</v>
          </cell>
          <cell r="G320">
            <v>21670846</v>
          </cell>
          <cell r="H320">
            <v>26276049</v>
          </cell>
          <cell r="I320">
            <v>23487301</v>
          </cell>
          <cell r="J320">
            <v>26525224</v>
          </cell>
          <cell r="K320">
            <v>28091779</v>
          </cell>
          <cell r="L320">
            <v>21928137</v>
          </cell>
          <cell r="M320">
            <v>21064285</v>
          </cell>
          <cell r="N320">
            <v>24860766</v>
          </cell>
          <cell r="O320">
            <v>27101226</v>
          </cell>
          <cell r="P320">
            <v>25892870</v>
          </cell>
          <cell r="Q320">
            <v>28529486</v>
          </cell>
          <cell r="R320">
            <v>28511948</v>
          </cell>
          <cell r="S320">
            <v>35008541</v>
          </cell>
          <cell r="T320">
            <v>39439380</v>
          </cell>
          <cell r="U320">
            <v>43932644</v>
          </cell>
          <cell r="V320">
            <v>51490663</v>
          </cell>
          <cell r="W320">
            <v>50873808</v>
          </cell>
          <cell r="X320">
            <v>53734094</v>
          </cell>
          <cell r="Y320">
            <v>62108737</v>
          </cell>
          <cell r="Z320">
            <v>74291951</v>
          </cell>
          <cell r="AA320">
            <v>74291951</v>
          </cell>
        </row>
        <row r="321">
          <cell r="A321">
            <v>11</v>
          </cell>
          <cell r="C321" t="str">
            <v>COMMERCIAL SALES</v>
          </cell>
          <cell r="D321">
            <v>23557919</v>
          </cell>
          <cell r="E321">
            <v>28130863</v>
          </cell>
          <cell r="F321">
            <v>35338305</v>
          </cell>
          <cell r="G321">
            <v>36527850</v>
          </cell>
          <cell r="H321">
            <v>44817610</v>
          </cell>
          <cell r="I321">
            <v>41773891</v>
          </cell>
          <cell r="J321">
            <v>46572814</v>
          </cell>
          <cell r="K321">
            <v>48407991</v>
          </cell>
          <cell r="L321">
            <v>36324915</v>
          </cell>
          <cell r="M321">
            <v>34244528</v>
          </cell>
          <cell r="N321">
            <v>39744623</v>
          </cell>
          <cell r="O321">
            <v>40642243</v>
          </cell>
          <cell r="P321">
            <v>33577598</v>
          </cell>
          <cell r="Q321">
            <v>34536605</v>
          </cell>
          <cell r="R321">
            <v>33235540</v>
          </cell>
          <cell r="S321">
            <v>39297544</v>
          </cell>
          <cell r="T321">
            <v>43092252</v>
          </cell>
          <cell r="U321">
            <v>46079722</v>
          </cell>
          <cell r="V321">
            <v>45954349</v>
          </cell>
          <cell r="W321">
            <v>42949344</v>
          </cell>
          <cell r="X321">
            <v>41812186</v>
          </cell>
          <cell r="Y321">
            <v>49126064</v>
          </cell>
          <cell r="Z321">
            <v>54459440</v>
          </cell>
          <cell r="AA321">
            <v>54459440</v>
          </cell>
        </row>
        <row r="322">
          <cell r="A322">
            <v>12</v>
          </cell>
          <cell r="C322" t="str">
            <v>INDUSTRIAL SALES</v>
          </cell>
          <cell r="D322">
            <v>58271255</v>
          </cell>
          <cell r="E322">
            <v>84443194</v>
          </cell>
          <cell r="F322">
            <v>94742440</v>
          </cell>
          <cell r="G322">
            <v>107356886</v>
          </cell>
          <cell r="H322">
            <v>92797459</v>
          </cell>
          <cell r="I322">
            <v>92513743</v>
          </cell>
          <cell r="J322">
            <v>126153649</v>
          </cell>
          <cell r="K322">
            <v>109555626</v>
          </cell>
          <cell r="L322">
            <v>64652047</v>
          </cell>
          <cell r="M322">
            <v>72179441</v>
          </cell>
          <cell r="N322">
            <v>67354388</v>
          </cell>
          <cell r="O322">
            <v>78659726</v>
          </cell>
          <cell r="P322">
            <v>71285463</v>
          </cell>
          <cell r="Q322">
            <v>62268140</v>
          </cell>
          <cell r="R322">
            <v>58436164</v>
          </cell>
          <cell r="S322">
            <v>71951763</v>
          </cell>
          <cell r="T322">
            <v>70210437</v>
          </cell>
          <cell r="U322">
            <v>51517016</v>
          </cell>
          <cell r="V322">
            <v>44952665</v>
          </cell>
          <cell r="W322">
            <v>51513711</v>
          </cell>
          <cell r="X322">
            <v>42333692</v>
          </cell>
          <cell r="Y322">
            <v>51774655</v>
          </cell>
          <cell r="Z322">
            <v>72172848</v>
          </cell>
          <cell r="AA322">
            <v>72172848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2702094</v>
          </cell>
          <cell r="P324">
            <v>3894675</v>
          </cell>
          <cell r="Q324">
            <v>3248933</v>
          </cell>
          <cell r="R324">
            <v>5399583</v>
          </cell>
          <cell r="S324">
            <v>5977890</v>
          </cell>
          <cell r="T324">
            <v>6292514</v>
          </cell>
          <cell r="U324">
            <v>9974479</v>
          </cell>
          <cell r="V324">
            <v>17668823</v>
          </cell>
          <cell r="W324">
            <v>14998235</v>
          </cell>
          <cell r="X324">
            <v>17387842</v>
          </cell>
          <cell r="Y324">
            <v>15716796</v>
          </cell>
          <cell r="Z324">
            <v>20654232</v>
          </cell>
          <cell r="AA324">
            <v>20654232</v>
          </cell>
        </row>
        <row r="325">
          <cell r="A325">
            <v>15</v>
          </cell>
          <cell r="C325" t="str">
            <v>OTHER OPERATING REVENUES</v>
          </cell>
          <cell r="D325">
            <v>293285</v>
          </cell>
          <cell r="E325">
            <v>233140</v>
          </cell>
          <cell r="F325">
            <v>209335</v>
          </cell>
          <cell r="G325">
            <v>222925</v>
          </cell>
          <cell r="H325">
            <v>316996</v>
          </cell>
          <cell r="I325">
            <v>423352</v>
          </cell>
          <cell r="J325">
            <v>465019</v>
          </cell>
          <cell r="K325">
            <v>448345</v>
          </cell>
          <cell r="L325">
            <v>1168623</v>
          </cell>
          <cell r="M325">
            <v>1395428</v>
          </cell>
          <cell r="N325">
            <v>1424589</v>
          </cell>
          <cell r="O325">
            <v>118022</v>
          </cell>
          <cell r="P325">
            <v>124030</v>
          </cell>
          <cell r="Q325">
            <v>1320011</v>
          </cell>
          <cell r="R325">
            <v>94138</v>
          </cell>
          <cell r="S325">
            <v>262880</v>
          </cell>
          <cell r="T325">
            <v>103192</v>
          </cell>
          <cell r="U325">
            <v>115706</v>
          </cell>
          <cell r="V325">
            <v>131080</v>
          </cell>
          <cell r="W325">
            <v>160116</v>
          </cell>
          <cell r="X325">
            <v>244021</v>
          </cell>
          <cell r="Y325">
            <v>236205</v>
          </cell>
          <cell r="Z325">
            <v>410429</v>
          </cell>
          <cell r="AA325">
            <v>410429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99078455</v>
          </cell>
          <cell r="E327">
            <v>131607183</v>
          </cell>
          <cell r="F327">
            <v>152521242</v>
          </cell>
          <cell r="G327">
            <v>165778507</v>
          </cell>
          <cell r="H327">
            <v>164208114</v>
          </cell>
          <cell r="I327">
            <v>158198287</v>
          </cell>
          <cell r="J327">
            <v>199716706</v>
          </cell>
          <cell r="K327">
            <v>186503741</v>
          </cell>
          <cell r="L327">
            <v>124073722</v>
          </cell>
          <cell r="M327">
            <v>128883682</v>
          </cell>
          <cell r="N327">
            <v>133384366</v>
          </cell>
          <cell r="O327">
            <v>149223311</v>
          </cell>
          <cell r="P327">
            <v>134774636</v>
          </cell>
          <cell r="Q327">
            <v>129903175</v>
          </cell>
          <cell r="R327">
            <v>125677373</v>
          </cell>
          <cell r="S327">
            <v>152498618</v>
          </cell>
          <cell r="T327">
            <v>159137775</v>
          </cell>
          <cell r="U327">
            <v>151619567</v>
          </cell>
          <cell r="V327">
            <v>160197580</v>
          </cell>
          <cell r="W327">
            <v>160495214</v>
          </cell>
          <cell r="X327">
            <v>155511835</v>
          </cell>
          <cell r="Y327">
            <v>178962457</v>
          </cell>
          <cell r="Z327">
            <v>221988900</v>
          </cell>
          <cell r="AA327">
            <v>221988900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22704</v>
          </cell>
          <cell r="E334">
            <v>34184</v>
          </cell>
          <cell r="F334">
            <v>18284</v>
          </cell>
          <cell r="G334">
            <v>20804</v>
          </cell>
          <cell r="H334">
            <v>21160</v>
          </cell>
          <cell r="I334">
            <v>14856</v>
          </cell>
          <cell r="J334">
            <v>12277</v>
          </cell>
          <cell r="K334">
            <v>4588</v>
          </cell>
          <cell r="L334">
            <v>997</v>
          </cell>
          <cell r="M334">
            <v>27865</v>
          </cell>
          <cell r="N334">
            <v>-5635</v>
          </cell>
          <cell r="O334">
            <v>6597</v>
          </cell>
          <cell r="P334">
            <v>10860</v>
          </cell>
          <cell r="Q334">
            <v>60890</v>
          </cell>
          <cell r="R334">
            <v>4667</v>
          </cell>
          <cell r="S334">
            <v>25117</v>
          </cell>
          <cell r="T334">
            <v>7495</v>
          </cell>
          <cell r="U334">
            <v>2047</v>
          </cell>
          <cell r="V334">
            <v>16104</v>
          </cell>
          <cell r="W334">
            <v>-51</v>
          </cell>
          <cell r="X334">
            <v>-340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75409027</v>
          </cell>
          <cell r="E335">
            <v>100353143</v>
          </cell>
          <cell r="F335">
            <v>120597399</v>
          </cell>
          <cell r="G335">
            <v>131401084</v>
          </cell>
          <cell r="H335">
            <v>129186841</v>
          </cell>
          <cell r="I335">
            <v>122068233</v>
          </cell>
          <cell r="J335">
            <v>152225038</v>
          </cell>
          <cell r="K335">
            <v>139060702</v>
          </cell>
          <cell r="L335">
            <v>87909342</v>
          </cell>
          <cell r="M335">
            <v>86894853</v>
          </cell>
          <cell r="N335">
            <v>88208567</v>
          </cell>
          <cell r="O335">
            <v>97756436</v>
          </cell>
          <cell r="P335">
            <v>84895870</v>
          </cell>
          <cell r="Q335">
            <v>78759139</v>
          </cell>
          <cell r="R335">
            <v>76652681</v>
          </cell>
          <cell r="S335">
            <v>94693305</v>
          </cell>
          <cell r="T335">
            <v>98782619</v>
          </cell>
          <cell r="U335">
            <v>88392789</v>
          </cell>
          <cell r="V335">
            <v>91322168</v>
          </cell>
          <cell r="W335">
            <v>86640781</v>
          </cell>
          <cell r="X335">
            <v>80432719</v>
          </cell>
          <cell r="Y335">
            <v>99039932</v>
          </cell>
          <cell r="Z335">
            <v>135039253</v>
          </cell>
          <cell r="AA335">
            <v>182035521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2363322</v>
          </cell>
          <cell r="E339">
            <v>2695260</v>
          </cell>
          <cell r="F339">
            <v>3095824</v>
          </cell>
          <cell r="G339">
            <v>3404735</v>
          </cell>
          <cell r="H339">
            <v>3939960</v>
          </cell>
          <cell r="I339">
            <v>4088220</v>
          </cell>
          <cell r="J339">
            <v>4091940</v>
          </cell>
          <cell r="K339">
            <v>4361672</v>
          </cell>
          <cell r="L339">
            <v>4233628</v>
          </cell>
          <cell r="M339">
            <v>4364037</v>
          </cell>
          <cell r="N339">
            <v>4682128</v>
          </cell>
          <cell r="O339">
            <v>4940592</v>
          </cell>
          <cell r="P339">
            <v>5261568</v>
          </cell>
          <cell r="Q339">
            <v>5964565</v>
          </cell>
          <cell r="R339">
            <v>6363659</v>
          </cell>
          <cell r="S339">
            <v>6588107</v>
          </cell>
          <cell r="T339">
            <v>6930105</v>
          </cell>
          <cell r="U339">
            <v>6896330</v>
          </cell>
          <cell r="V339">
            <v>7704710</v>
          </cell>
          <cell r="W339">
            <v>8132618</v>
          </cell>
          <cell r="X339">
            <v>8341408</v>
          </cell>
          <cell r="Y339">
            <v>7565650</v>
          </cell>
          <cell r="Z339">
            <v>7513726</v>
          </cell>
          <cell r="AA339">
            <v>7460795</v>
          </cell>
        </row>
        <row r="340">
          <cell r="A340">
            <v>30</v>
          </cell>
          <cell r="C340" t="str">
            <v>CUSTOMER ACCOUNTS</v>
          </cell>
          <cell r="D340">
            <v>1290639</v>
          </cell>
          <cell r="E340">
            <v>1470032</v>
          </cell>
          <cell r="F340">
            <v>1908003</v>
          </cell>
          <cell r="G340">
            <v>2065363</v>
          </cell>
          <cell r="H340">
            <v>2279347</v>
          </cell>
          <cell r="I340">
            <v>2463883</v>
          </cell>
          <cell r="J340">
            <v>2520445</v>
          </cell>
          <cell r="K340">
            <v>2871633</v>
          </cell>
          <cell r="L340">
            <v>2825199</v>
          </cell>
          <cell r="M340">
            <v>2948859</v>
          </cell>
          <cell r="N340">
            <v>2905701</v>
          </cell>
          <cell r="O340">
            <v>3269085</v>
          </cell>
          <cell r="P340">
            <v>3326954</v>
          </cell>
          <cell r="Q340">
            <v>3689784</v>
          </cell>
          <cell r="R340">
            <v>3755180</v>
          </cell>
          <cell r="S340">
            <v>4088151</v>
          </cell>
          <cell r="T340">
            <v>4326486</v>
          </cell>
          <cell r="U340">
            <v>4243990</v>
          </cell>
          <cell r="V340">
            <v>4031926</v>
          </cell>
          <cell r="W340">
            <v>3935325</v>
          </cell>
          <cell r="X340">
            <v>3552243</v>
          </cell>
          <cell r="Y340">
            <v>3474730</v>
          </cell>
          <cell r="Z340">
            <v>4080536</v>
          </cell>
          <cell r="AA340">
            <v>4338849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137724</v>
          </cell>
          <cell r="E341">
            <v>100490</v>
          </cell>
          <cell r="F341">
            <v>111470</v>
          </cell>
          <cell r="G341">
            <v>92643</v>
          </cell>
          <cell r="H341">
            <v>87253</v>
          </cell>
          <cell r="I341">
            <v>101661</v>
          </cell>
          <cell r="J341">
            <v>96954</v>
          </cell>
          <cell r="K341">
            <v>99304</v>
          </cell>
          <cell r="L341">
            <v>99054</v>
          </cell>
          <cell r="M341">
            <v>1182823</v>
          </cell>
          <cell r="N341">
            <v>1340648</v>
          </cell>
          <cell r="O341">
            <v>1404921</v>
          </cell>
          <cell r="P341">
            <v>1587254</v>
          </cell>
          <cell r="Q341">
            <v>1810847</v>
          </cell>
          <cell r="R341">
            <v>1674789</v>
          </cell>
          <cell r="S341">
            <v>1607248</v>
          </cell>
          <cell r="T341">
            <v>1581391</v>
          </cell>
          <cell r="U341">
            <v>1043611</v>
          </cell>
          <cell r="V341">
            <v>1241543</v>
          </cell>
          <cell r="W341">
            <v>1329471</v>
          </cell>
          <cell r="X341">
            <v>1667435</v>
          </cell>
          <cell r="Y341">
            <v>1583820</v>
          </cell>
          <cell r="Z341">
            <v>1510589</v>
          </cell>
          <cell r="AA341">
            <v>1806878</v>
          </cell>
        </row>
        <row r="342">
          <cell r="A342">
            <v>32</v>
          </cell>
          <cell r="C342" t="str">
            <v>SALES</v>
          </cell>
          <cell r="D342">
            <v>411478</v>
          </cell>
          <cell r="E342">
            <v>544420</v>
          </cell>
          <cell r="F342">
            <v>613174</v>
          </cell>
          <cell r="G342">
            <v>660014</v>
          </cell>
          <cell r="H342">
            <v>702318</v>
          </cell>
          <cell r="I342">
            <v>730092</v>
          </cell>
          <cell r="J342">
            <v>916885</v>
          </cell>
          <cell r="K342">
            <v>886724</v>
          </cell>
          <cell r="L342">
            <v>990139</v>
          </cell>
          <cell r="M342">
            <v>47452</v>
          </cell>
          <cell r="N342">
            <v>35900</v>
          </cell>
          <cell r="O342">
            <v>42621</v>
          </cell>
          <cell r="P342">
            <v>92010</v>
          </cell>
          <cell r="Q342">
            <v>89598</v>
          </cell>
          <cell r="R342">
            <v>176855</v>
          </cell>
          <cell r="S342">
            <v>410631</v>
          </cell>
          <cell r="T342">
            <v>734738</v>
          </cell>
          <cell r="U342">
            <v>880417</v>
          </cell>
          <cell r="V342">
            <v>587353</v>
          </cell>
          <cell r="W342">
            <v>423653</v>
          </cell>
          <cell r="X342">
            <v>353409</v>
          </cell>
          <cell r="Y342">
            <v>245961</v>
          </cell>
          <cell r="Z342">
            <v>181245</v>
          </cell>
          <cell r="AA342">
            <v>160461</v>
          </cell>
        </row>
        <row r="343">
          <cell r="A343">
            <v>33</v>
          </cell>
          <cell r="C343" t="str">
            <v>ADMINISTRATIVE AND GENERAL</v>
          </cell>
          <cell r="D343">
            <v>3057435</v>
          </cell>
          <cell r="E343">
            <v>3289877</v>
          </cell>
          <cell r="F343">
            <v>3467948</v>
          </cell>
          <cell r="G343">
            <v>4032183</v>
          </cell>
          <cell r="H343">
            <v>4046939</v>
          </cell>
          <cell r="I343">
            <v>4470975</v>
          </cell>
          <cell r="J343">
            <v>4597941</v>
          </cell>
          <cell r="K343">
            <v>4815134</v>
          </cell>
          <cell r="L343">
            <v>5469953</v>
          </cell>
          <cell r="M343">
            <v>5780739</v>
          </cell>
          <cell r="N343">
            <v>6486219</v>
          </cell>
          <cell r="O343">
            <v>6366943</v>
          </cell>
          <cell r="P343">
            <v>6873757</v>
          </cell>
          <cell r="Q343">
            <v>7381649</v>
          </cell>
          <cell r="R343">
            <v>8106306</v>
          </cell>
          <cell r="S343">
            <v>8799475</v>
          </cell>
          <cell r="T343">
            <v>9758614</v>
          </cell>
          <cell r="U343">
            <v>10542336</v>
          </cell>
          <cell r="V343">
            <v>12499913</v>
          </cell>
          <cell r="W343">
            <v>14187363</v>
          </cell>
          <cell r="X343">
            <v>14696318</v>
          </cell>
          <cell r="Y343">
            <v>14285693</v>
          </cell>
          <cell r="Z343">
            <v>15546618</v>
          </cell>
          <cell r="AA343">
            <v>17714493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82692329</v>
          </cell>
          <cell r="E346">
            <v>108487406</v>
          </cell>
          <cell r="F346">
            <v>129812102</v>
          </cell>
          <cell r="G346">
            <v>141676826</v>
          </cell>
          <cell r="H346">
            <v>140263818</v>
          </cell>
          <cell r="I346">
            <v>133937920</v>
          </cell>
          <cell r="J346">
            <v>164461480</v>
          </cell>
          <cell r="K346">
            <v>152099757</v>
          </cell>
          <cell r="L346">
            <v>101528312</v>
          </cell>
          <cell r="M346">
            <v>101246628</v>
          </cell>
          <cell r="N346">
            <v>103653528</v>
          </cell>
          <cell r="O346">
            <v>113787195</v>
          </cell>
          <cell r="P346">
            <v>102048273</v>
          </cell>
          <cell r="Q346">
            <v>97756472</v>
          </cell>
          <cell r="R346">
            <v>96734137</v>
          </cell>
          <cell r="S346">
            <v>116212034</v>
          </cell>
          <cell r="T346">
            <v>122121448</v>
          </cell>
          <cell r="U346">
            <v>112001520</v>
          </cell>
          <cell r="V346">
            <v>117403717</v>
          </cell>
          <cell r="W346">
            <v>114649160</v>
          </cell>
          <cell r="X346">
            <v>109043192</v>
          </cell>
          <cell r="Y346">
            <v>126195786</v>
          </cell>
          <cell r="Z346">
            <v>163871967</v>
          </cell>
          <cell r="AA346">
            <v>213516997</v>
          </cell>
        </row>
        <row r="347">
          <cell r="A347">
            <v>37</v>
          </cell>
          <cell r="C347" t="str">
            <v>DEPRECIATION</v>
          </cell>
          <cell r="D347">
            <v>3031433</v>
          </cell>
          <cell r="E347">
            <v>3142677</v>
          </cell>
          <cell r="F347">
            <v>3281038</v>
          </cell>
          <cell r="G347">
            <v>3588497</v>
          </cell>
          <cell r="H347">
            <v>3787774</v>
          </cell>
          <cell r="I347">
            <v>3936642</v>
          </cell>
          <cell r="J347">
            <v>4140788</v>
          </cell>
          <cell r="K347">
            <v>4288377</v>
          </cell>
          <cell r="L347">
            <v>4485722</v>
          </cell>
          <cell r="M347">
            <v>4820970</v>
          </cell>
          <cell r="N347">
            <v>5078270</v>
          </cell>
          <cell r="O347">
            <v>5344943</v>
          </cell>
          <cell r="P347">
            <v>5668160</v>
          </cell>
          <cell r="Q347">
            <v>5998996</v>
          </cell>
          <cell r="R347">
            <v>6588647</v>
          </cell>
          <cell r="S347">
            <v>7292495</v>
          </cell>
          <cell r="T347">
            <v>8105216</v>
          </cell>
          <cell r="U347">
            <v>9488725</v>
          </cell>
          <cell r="V347">
            <v>10070607</v>
          </cell>
          <cell r="W347">
            <v>10895492</v>
          </cell>
          <cell r="X347">
            <v>10435405</v>
          </cell>
          <cell r="Y347">
            <v>10399630</v>
          </cell>
          <cell r="Z347">
            <v>10708006</v>
          </cell>
          <cell r="AA347">
            <v>11271850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6529607</v>
          </cell>
          <cell r="E349">
            <v>7672125</v>
          </cell>
          <cell r="F349">
            <v>8540104</v>
          </cell>
          <cell r="G349">
            <v>9264179</v>
          </cell>
          <cell r="H349">
            <v>10919024</v>
          </cell>
          <cell r="I349">
            <v>11068025</v>
          </cell>
          <cell r="J349">
            <v>13402910</v>
          </cell>
          <cell r="K349">
            <v>12934935</v>
          </cell>
          <cell r="L349">
            <v>9695628</v>
          </cell>
          <cell r="M349">
            <v>9822678</v>
          </cell>
          <cell r="N349">
            <v>10276141</v>
          </cell>
          <cell r="O349">
            <v>11559879</v>
          </cell>
          <cell r="P349">
            <v>11011459</v>
          </cell>
          <cell r="Q349">
            <v>11090225</v>
          </cell>
          <cell r="R349">
            <v>10854820</v>
          </cell>
          <cell r="S349">
            <v>12909692</v>
          </cell>
          <cell r="T349">
            <v>13754723</v>
          </cell>
          <cell r="U349">
            <v>13870886</v>
          </cell>
          <cell r="V349">
            <v>14449016</v>
          </cell>
          <cell r="W349">
            <v>15367188</v>
          </cell>
          <cell r="X349">
            <v>14350795</v>
          </cell>
          <cell r="Y349">
            <v>16098162</v>
          </cell>
          <cell r="Z349">
            <v>19643160</v>
          </cell>
          <cell r="AA349">
            <v>22402080</v>
          </cell>
        </row>
        <row r="350">
          <cell r="A350">
            <v>40</v>
          </cell>
          <cell r="C350" t="str">
            <v>INCOME TAXES - FEDERAL</v>
          </cell>
          <cell r="D350">
            <v>862206</v>
          </cell>
          <cell r="E350">
            <v>3056039</v>
          </cell>
          <cell r="F350">
            <v>2260928</v>
          </cell>
          <cell r="G350">
            <v>1674120</v>
          </cell>
          <cell r="H350">
            <v>683823</v>
          </cell>
          <cell r="I350">
            <v>209686</v>
          </cell>
          <cell r="J350">
            <v>4177150</v>
          </cell>
          <cell r="K350">
            <v>3862217</v>
          </cell>
          <cell r="L350">
            <v>-829180</v>
          </cell>
          <cell r="M350">
            <v>2181617</v>
          </cell>
          <cell r="N350">
            <v>1699662</v>
          </cell>
          <cell r="O350">
            <v>4167251</v>
          </cell>
          <cell r="P350">
            <v>3394936</v>
          </cell>
          <cell r="Q350">
            <v>2971062</v>
          </cell>
          <cell r="R350">
            <v>1222898</v>
          </cell>
          <cell r="S350">
            <v>2223077</v>
          </cell>
          <cell r="T350">
            <v>1953483</v>
          </cell>
          <cell r="U350">
            <v>1929856</v>
          </cell>
          <cell r="V350">
            <v>4036236</v>
          </cell>
          <cell r="W350">
            <v>4123826</v>
          </cell>
          <cell r="X350">
            <v>3562375</v>
          </cell>
          <cell r="Y350">
            <v>4747057</v>
          </cell>
          <cell r="Z350">
            <v>5956983</v>
          </cell>
          <cell r="AA350">
            <v>4218160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257889</v>
          </cell>
          <cell r="H352">
            <v>400606</v>
          </cell>
          <cell r="I352">
            <v>733706</v>
          </cell>
          <cell r="J352">
            <v>840748</v>
          </cell>
          <cell r="K352">
            <v>964310</v>
          </cell>
          <cell r="L352">
            <v>1874172</v>
          </cell>
          <cell r="M352">
            <v>1247808</v>
          </cell>
          <cell r="N352">
            <v>1673586</v>
          </cell>
          <cell r="O352">
            <v>1025995</v>
          </cell>
          <cell r="P352">
            <v>928094</v>
          </cell>
          <cell r="Q352">
            <v>1052198</v>
          </cell>
          <cell r="R352">
            <v>2480443</v>
          </cell>
          <cell r="S352">
            <v>2591333</v>
          </cell>
          <cell r="T352">
            <v>2186492</v>
          </cell>
          <cell r="U352">
            <v>1970932</v>
          </cell>
          <cell r="V352">
            <v>1226472</v>
          </cell>
          <cell r="W352">
            <v>-52222</v>
          </cell>
          <cell r="X352">
            <v>1490260</v>
          </cell>
          <cell r="Y352">
            <v>1939823</v>
          </cell>
          <cell r="Z352">
            <v>967472</v>
          </cell>
          <cell r="AA352">
            <v>1403540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-47052</v>
          </cell>
          <cell r="K353">
            <v>-56059</v>
          </cell>
          <cell r="L353">
            <v>-149036</v>
          </cell>
          <cell r="M353">
            <v>-229715</v>
          </cell>
          <cell r="N353">
            <v>-286643</v>
          </cell>
          <cell r="O353">
            <v>-464606</v>
          </cell>
          <cell r="P353">
            <v>-397577</v>
          </cell>
          <cell r="Q353">
            <v>-290940</v>
          </cell>
          <cell r="R353">
            <v>-999417</v>
          </cell>
          <cell r="S353">
            <v>-866959</v>
          </cell>
          <cell r="T353">
            <v>-670425</v>
          </cell>
          <cell r="U353">
            <v>-500081</v>
          </cell>
          <cell r="V353">
            <v>-1025254</v>
          </cell>
          <cell r="W353">
            <v>255767</v>
          </cell>
        </row>
        <row r="354">
          <cell r="A354">
            <v>44</v>
          </cell>
          <cell r="C354" t="str">
            <v>INVESTMENT TAX CREDIT ADJ. - NET</v>
          </cell>
          <cell r="D354">
            <v>309343</v>
          </cell>
          <cell r="E354">
            <v>576351</v>
          </cell>
          <cell r="F354">
            <v>429084</v>
          </cell>
          <cell r="G354">
            <v>765852</v>
          </cell>
          <cell r="H354">
            <v>367635</v>
          </cell>
          <cell r="I354">
            <v>488518</v>
          </cell>
          <cell r="J354">
            <v>202935</v>
          </cell>
          <cell r="K354">
            <v>301509</v>
          </cell>
          <cell r="L354">
            <v>-98150</v>
          </cell>
          <cell r="M354">
            <v>-252775</v>
          </cell>
          <cell r="N354">
            <v>-249055</v>
          </cell>
          <cell r="O354">
            <v>-237790</v>
          </cell>
          <cell r="P354">
            <v>-249276</v>
          </cell>
          <cell r="Q354">
            <v>-234889</v>
          </cell>
          <cell r="R354">
            <v>-220978</v>
          </cell>
          <cell r="S354">
            <v>-218135</v>
          </cell>
          <cell r="T354">
            <v>-229280</v>
          </cell>
          <cell r="U354">
            <v>-220790</v>
          </cell>
          <cell r="V354">
            <v>-192489</v>
          </cell>
          <cell r="W354">
            <v>-223747</v>
          </cell>
          <cell r="X354">
            <v>-194208</v>
          </cell>
          <cell r="Y354">
            <v>-181650</v>
          </cell>
          <cell r="Z354">
            <v>-166285</v>
          </cell>
          <cell r="AA354">
            <v>-183150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93424918</v>
          </cell>
          <cell r="E357">
            <v>122934598</v>
          </cell>
          <cell r="F357">
            <v>144323256</v>
          </cell>
          <cell r="G357">
            <v>157227363</v>
          </cell>
          <cell r="H357">
            <v>156422680</v>
          </cell>
          <cell r="I357">
            <v>150374497</v>
          </cell>
          <cell r="J357">
            <v>187178959</v>
          </cell>
          <cell r="K357">
            <v>174395046</v>
          </cell>
          <cell r="L357">
            <v>116507468</v>
          </cell>
          <cell r="M357">
            <v>118837211</v>
          </cell>
          <cell r="N357">
            <v>121845489</v>
          </cell>
          <cell r="O357">
            <v>135182867</v>
          </cell>
          <cell r="P357">
            <v>122404069</v>
          </cell>
          <cell r="Q357">
            <v>118343124</v>
          </cell>
          <cell r="R357">
            <v>116660550</v>
          </cell>
          <cell r="S357">
            <v>140143537</v>
          </cell>
          <cell r="T357">
            <v>147221657</v>
          </cell>
          <cell r="U357">
            <v>138541048</v>
          </cell>
          <cell r="V357">
            <v>145968305</v>
          </cell>
          <cell r="W357">
            <v>145015464</v>
          </cell>
          <cell r="X357">
            <v>138687819</v>
          </cell>
          <cell r="Y357">
            <v>159198808</v>
          </cell>
          <cell r="Z357">
            <v>200981303</v>
          </cell>
          <cell r="AA357">
            <v>252629477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5653537</v>
          </cell>
          <cell r="E359">
            <v>8672585</v>
          </cell>
          <cell r="F359">
            <v>8197986</v>
          </cell>
          <cell r="G359">
            <v>8551144</v>
          </cell>
          <cell r="H359">
            <v>7785434</v>
          </cell>
          <cell r="I359">
            <v>7823790</v>
          </cell>
          <cell r="J359">
            <v>12537747</v>
          </cell>
          <cell r="K359">
            <v>12108695</v>
          </cell>
          <cell r="L359">
            <v>7566254</v>
          </cell>
          <cell r="M359">
            <v>10046471</v>
          </cell>
          <cell r="N359">
            <v>11538877</v>
          </cell>
          <cell r="O359">
            <v>14040444</v>
          </cell>
          <cell r="P359">
            <v>12370567</v>
          </cell>
          <cell r="Q359">
            <v>11560051</v>
          </cell>
          <cell r="R359">
            <v>9016823</v>
          </cell>
          <cell r="S359">
            <v>12355081</v>
          </cell>
          <cell r="T359">
            <v>11916118</v>
          </cell>
          <cell r="U359">
            <v>13078519</v>
          </cell>
          <cell r="V359">
            <v>14229275</v>
          </cell>
          <cell r="W359">
            <v>15479750</v>
          </cell>
          <cell r="X359">
            <v>16824016</v>
          </cell>
          <cell r="Y359">
            <v>19763649</v>
          </cell>
          <cell r="Z359">
            <v>21007597</v>
          </cell>
          <cell r="AA359">
            <v>-30640577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0.17113706506626492</v>
          </cell>
          <cell r="E364">
            <v>0.14284923946742328</v>
          </cell>
          <cell r="F364">
            <v>0.14575780860740695</v>
          </cell>
          <cell r="G364">
            <v>0.13072168637638895</v>
          </cell>
          <cell r="H364">
            <v>0.16001675166916537</v>
          </cell>
          <cell r="I364">
            <v>0.14846747992916004</v>
          </cell>
          <cell r="J364">
            <v>0.13281424739701045</v>
          </cell>
          <cell r="K364">
            <v>0.15062313951118009</v>
          </cell>
          <cell r="L364">
            <v>0.17673474001207121</v>
          </cell>
          <cell r="M364">
            <v>0.1634363999625647</v>
          </cell>
          <cell r="N364">
            <v>0.18638440730002795</v>
          </cell>
          <cell r="O364">
            <v>0.1816152303442724</v>
          </cell>
          <cell r="P364">
            <v>0.1921197546398864</v>
          </cell>
          <cell r="Q364">
            <v>0.21962116014485406</v>
          </cell>
          <cell r="R364">
            <v>0.22686619969371893</v>
          </cell>
          <cell r="S364">
            <v>0.22956628367609208</v>
          </cell>
          <cell r="T364">
            <v>0.24783166661718126</v>
          </cell>
          <cell r="U364">
            <v>0.28975576747294102</v>
          </cell>
          <cell r="V364">
            <v>0.32141973056022444</v>
          </cell>
          <cell r="W364">
            <v>0.3169802184880105</v>
          </cell>
          <cell r="X364">
            <v>0.34553057649920987</v>
          </cell>
          <cell r="Y364">
            <v>0.34704897351738972</v>
          </cell>
          <cell r="Z364">
            <v>0.33466516118598721</v>
          </cell>
          <cell r="AA364">
            <v>0.33466516118598721</v>
          </cell>
        </row>
        <row r="365">
          <cell r="A365">
            <v>55</v>
          </cell>
          <cell r="C365" t="str">
            <v>COMMERCIAL SALES</v>
          </cell>
          <cell r="D365">
            <v>0.23777035077908715</v>
          </cell>
          <cell r="E365">
            <v>0.21374869029755009</v>
          </cell>
          <cell r="F365">
            <v>0.23169431704470383</v>
          </cell>
          <cell r="G365">
            <v>0.22034128947729031</v>
          </cell>
          <cell r="H365">
            <v>0.2729317626776957</v>
          </cell>
          <cell r="I365">
            <v>0.26406032449643402</v>
          </cell>
          <cell r="J365">
            <v>0.23319438284747196</v>
          </cell>
          <cell r="K365">
            <v>0.25955506704822612</v>
          </cell>
          <cell r="L365">
            <v>0.29276880240604047</v>
          </cell>
          <cell r="M365">
            <v>0.26570103731207806</v>
          </cell>
          <cell r="N365">
            <v>0.29797062573285388</v>
          </cell>
          <cell r="O365">
            <v>0.27235853920973513</v>
          </cell>
          <cell r="P365">
            <v>0.24913885131917551</v>
          </cell>
          <cell r="Q365">
            <v>0.26586421001642185</v>
          </cell>
          <cell r="R365">
            <v>0.2644512628379016</v>
          </cell>
          <cell r="S365">
            <v>0.2576911483879808</v>
          </cell>
          <cell r="T365">
            <v>0.27078581436745613</v>
          </cell>
          <cell r="U365">
            <v>0.30391672336064646</v>
          </cell>
          <cell r="V365">
            <v>0.28686044445864911</v>
          </cell>
          <cell r="W365">
            <v>0.26760513868033475</v>
          </cell>
          <cell r="X365">
            <v>0.26886819257196726</v>
          </cell>
          <cell r="Y365">
            <v>0.27450485885986692</v>
          </cell>
          <cell r="Z365">
            <v>0.24532505904574509</v>
          </cell>
          <cell r="AA365">
            <v>0.24532505904574509</v>
          </cell>
        </row>
        <row r="366">
          <cell r="A366">
            <v>56</v>
          </cell>
          <cell r="C366" t="str">
            <v>INDUSTRIAL SALES</v>
          </cell>
          <cell r="D366">
            <v>0.58813245523459157</v>
          </cell>
          <cell r="E366">
            <v>0.64163058637916448</v>
          </cell>
          <cell r="F366">
            <v>0.62117537700092951</v>
          </cell>
          <cell r="G366">
            <v>0.64759230821158253</v>
          </cell>
          <cell r="H366">
            <v>0.56512103293507165</v>
          </cell>
          <cell r="I366">
            <v>0.58479611097179585</v>
          </cell>
          <cell r="J366">
            <v>0.63166297665654469</v>
          </cell>
          <cell r="K366">
            <v>0.58741784702324018</v>
          </cell>
          <cell r="L366">
            <v>0.52107767831773433</v>
          </cell>
          <cell r="M366">
            <v>0.56003552878012908</v>
          </cell>
          <cell r="N366">
            <v>0.50496463730989283</v>
          </cell>
          <cell r="O366">
            <v>0.52712760139734471</v>
          </cell>
          <cell r="P366">
            <v>0.52892343185404711</v>
          </cell>
          <cell r="Q366">
            <v>0.47934271044568388</v>
          </cell>
          <cell r="R366">
            <v>0.46496964891205994</v>
          </cell>
          <cell r="S366">
            <v>0.47181911510830871</v>
          </cell>
          <cell r="T366">
            <v>0.44119277776756649</v>
          </cell>
          <cell r="U366">
            <v>0.33977815013810192</v>
          </cell>
          <cell r="V366">
            <v>0.28060764088945661</v>
          </cell>
          <cell r="W366">
            <v>0.32096727195865166</v>
          </cell>
          <cell r="X366">
            <v>0.27222167367519007</v>
          </cell>
          <cell r="Y366">
            <v>0.28930456067665633</v>
          </cell>
          <cell r="Z366">
            <v>0.32511917487766279</v>
          </cell>
          <cell r="AA366">
            <v>0.32511917487766279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1.8107720448583265E-2</v>
          </cell>
          <cell r="P368">
            <v>2.8897685169782243E-2</v>
          </cell>
          <cell r="Q368">
            <v>2.5010420261090616E-2</v>
          </cell>
          <cell r="R368">
            <v>4.2963843618850944E-2</v>
          </cell>
          <cell r="S368">
            <v>3.9199633927174342E-2</v>
          </cell>
          <cell r="T368">
            <v>3.9541296841683254E-2</v>
          </cell>
          <cell r="U368">
            <v>6.5786225335942292E-2</v>
          </cell>
          <cell r="V368">
            <v>0.11029394451526671</v>
          </cell>
          <cell r="W368">
            <v>9.3449733647509262E-2</v>
          </cell>
          <cell r="X368">
            <v>0.11181040979935707</v>
          </cell>
          <cell r="Y368">
            <v>8.7821749116911152E-2</v>
          </cell>
          <cell r="Z368">
            <v>9.3041733167739463E-2</v>
          </cell>
          <cell r="AA368">
            <v>9.3041733167739463E-2</v>
          </cell>
        </row>
        <row r="369">
          <cell r="A369">
            <v>59</v>
          </cell>
          <cell r="C369" t="str">
            <v>OTHER GAS REVENUES</v>
          </cell>
          <cell r="D369">
            <v>2.960128920056333E-3</v>
          </cell>
          <cell r="E369">
            <v>1.7714838558621836E-3</v>
          </cell>
          <cell r="F369">
            <v>1.3724973469597106E-3</v>
          </cell>
          <cell r="G369">
            <v>1.3447159347381504E-3</v>
          </cell>
          <cell r="H369">
            <v>1.9304527180672691E-3</v>
          </cell>
          <cell r="I369">
            <v>2.6760846026101406E-3</v>
          </cell>
          <cell r="J369">
            <v>2.3283930989729021E-3</v>
          </cell>
          <cell r="K369">
            <v>2.4039464173536335E-3</v>
          </cell>
          <cell r="L369">
            <v>9.4187792641539352E-3</v>
          </cell>
          <cell r="M369">
            <v>1.0827033945228225E-2</v>
          </cell>
          <cell r="N369">
            <v>1.0680329657225346E-2</v>
          </cell>
          <cell r="O369">
            <v>7.9090860006450329E-4</v>
          </cell>
          <cell r="P369">
            <v>9.2027701710876812E-4</v>
          </cell>
          <cell r="Q369">
            <v>1.0161499131949624E-2</v>
          </cell>
          <cell r="R369">
            <v>7.4904493746857676E-4</v>
          </cell>
          <cell r="S369">
            <v>1.7238189004440683E-3</v>
          </cell>
          <cell r="T369">
            <v>6.4844440611287919E-4</v>
          </cell>
          <cell r="U369">
            <v>7.6313369236834716E-4</v>
          </cell>
          <cell r="V369">
            <v>8.1823957640308922E-4</v>
          </cell>
          <cell r="W369">
            <v>9.9763722549383932E-4</v>
          </cell>
          <cell r="X369">
            <v>1.5691474542757469E-3</v>
          </cell>
          <cell r="Y369">
            <v>1.3198578291758701E-3</v>
          </cell>
          <cell r="Z369">
            <v>1.8488717228654224E-3</v>
          </cell>
          <cell r="AA369">
            <v>1.8488717228654224E-3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CNG: TABLE 8ST</v>
          </cell>
          <cell r="Q435" t="str">
            <v>CASCADE NATURAL GAS CORPORATION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  <cell r="P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138158</v>
          </cell>
          <cell r="E448">
            <v>138158</v>
          </cell>
          <cell r="F448">
            <v>138158</v>
          </cell>
          <cell r="G448">
            <v>138158</v>
          </cell>
          <cell r="H448">
            <v>257651</v>
          </cell>
          <cell r="I448">
            <v>257864</v>
          </cell>
          <cell r="J448">
            <v>257499</v>
          </cell>
          <cell r="K448">
            <v>257210</v>
          </cell>
          <cell r="L448">
            <v>256982</v>
          </cell>
          <cell r="M448">
            <v>256617</v>
          </cell>
          <cell r="N448">
            <v>256572</v>
          </cell>
          <cell r="O448">
            <v>256648</v>
          </cell>
          <cell r="P448">
            <v>256846</v>
          </cell>
          <cell r="Q448">
            <v>257134</v>
          </cell>
          <cell r="R448">
            <v>257119</v>
          </cell>
          <cell r="S448">
            <v>257636</v>
          </cell>
          <cell r="T448">
            <v>258138</v>
          </cell>
          <cell r="U448">
            <v>258184</v>
          </cell>
          <cell r="V448">
            <v>258153</v>
          </cell>
          <cell r="W448">
            <v>257636</v>
          </cell>
          <cell r="X448">
            <v>257043</v>
          </cell>
          <cell r="Y448">
            <v>256724</v>
          </cell>
          <cell r="Z448">
            <v>256785</v>
          </cell>
          <cell r="AA448">
            <v>256070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1323403</v>
          </cell>
          <cell r="I449">
            <v>903620</v>
          </cell>
          <cell r="J449">
            <v>891061</v>
          </cell>
          <cell r="K449">
            <v>892885</v>
          </cell>
          <cell r="L449">
            <v>876892</v>
          </cell>
          <cell r="M449">
            <v>872598</v>
          </cell>
          <cell r="N449">
            <v>893636</v>
          </cell>
          <cell r="O449">
            <v>925088</v>
          </cell>
          <cell r="P449">
            <v>904263</v>
          </cell>
          <cell r="Q449">
            <v>904263</v>
          </cell>
          <cell r="R449">
            <v>904263</v>
          </cell>
          <cell r="S449">
            <v>932072</v>
          </cell>
          <cell r="T449">
            <v>932072</v>
          </cell>
          <cell r="U449">
            <v>932072</v>
          </cell>
          <cell r="V449">
            <v>932072</v>
          </cell>
          <cell r="W449">
            <v>1000230</v>
          </cell>
          <cell r="X449">
            <v>1000230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83141906</v>
          </cell>
          <cell r="E450">
            <v>88247785</v>
          </cell>
          <cell r="F450">
            <v>90961308</v>
          </cell>
          <cell r="G450">
            <v>98093569</v>
          </cell>
          <cell r="H450">
            <v>109173174</v>
          </cell>
          <cell r="I450">
            <v>116547628</v>
          </cell>
          <cell r="J450">
            <v>119518493</v>
          </cell>
          <cell r="K450">
            <v>123198641</v>
          </cell>
          <cell r="L450">
            <v>128463007</v>
          </cell>
          <cell r="M450">
            <v>136342859</v>
          </cell>
          <cell r="N450">
            <v>142511451</v>
          </cell>
          <cell r="O450">
            <v>151298052</v>
          </cell>
          <cell r="P450">
            <v>161334404</v>
          </cell>
          <cell r="Q450">
            <v>172848939</v>
          </cell>
          <cell r="R450">
            <v>195996366</v>
          </cell>
          <cell r="S450">
            <v>229208171</v>
          </cell>
          <cell r="T450">
            <v>247059322</v>
          </cell>
          <cell r="U450">
            <v>270170270</v>
          </cell>
          <cell r="V450">
            <v>294098716</v>
          </cell>
          <cell r="W450">
            <v>311127348</v>
          </cell>
          <cell r="X450">
            <v>325761879</v>
          </cell>
          <cell r="Y450">
            <v>339710997</v>
          </cell>
          <cell r="Z450">
            <v>350057671</v>
          </cell>
          <cell r="AA450">
            <v>360830636</v>
          </cell>
        </row>
        <row r="451">
          <cell r="A451">
            <v>17</v>
          </cell>
          <cell r="C451" t="str">
            <v>GENERAL PLANT</v>
          </cell>
          <cell r="D451">
            <v>4872977</v>
          </cell>
          <cell r="E451">
            <v>5156883</v>
          </cell>
          <cell r="F451">
            <v>5347118</v>
          </cell>
          <cell r="G451">
            <v>8096050</v>
          </cell>
          <cell r="H451">
            <v>10734206</v>
          </cell>
          <cell r="I451">
            <v>11558127</v>
          </cell>
          <cell r="J451">
            <v>11983755</v>
          </cell>
          <cell r="K451">
            <v>12906129</v>
          </cell>
          <cell r="L451">
            <v>16500330</v>
          </cell>
          <cell r="M451">
            <v>18117640</v>
          </cell>
          <cell r="N451">
            <v>18902322</v>
          </cell>
          <cell r="O451">
            <v>20133582</v>
          </cell>
          <cell r="P451">
            <v>19812931</v>
          </cell>
          <cell r="Q451">
            <v>20576594</v>
          </cell>
          <cell r="R451">
            <v>22638977</v>
          </cell>
          <cell r="S451">
            <v>23031021</v>
          </cell>
          <cell r="T451">
            <v>23873651</v>
          </cell>
          <cell r="U451">
            <v>25349097</v>
          </cell>
          <cell r="V451">
            <v>26046365</v>
          </cell>
          <cell r="W451">
            <v>27126961</v>
          </cell>
          <cell r="X451">
            <v>27184900</v>
          </cell>
          <cell r="Y451">
            <v>26798213</v>
          </cell>
          <cell r="Z451">
            <v>27098555</v>
          </cell>
          <cell r="AA451">
            <v>30470313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88153041</v>
          </cell>
          <cell r="E453">
            <v>93542826</v>
          </cell>
          <cell r="F453">
            <v>96446584</v>
          </cell>
          <cell r="G453">
            <v>106327777</v>
          </cell>
          <cell r="H453">
            <v>121488434</v>
          </cell>
          <cell r="I453">
            <v>129267239</v>
          </cell>
          <cell r="J453">
            <v>132650808</v>
          </cell>
          <cell r="K453">
            <v>137254865</v>
          </cell>
          <cell r="L453">
            <v>146097211</v>
          </cell>
          <cell r="M453">
            <v>155589714</v>
          </cell>
          <cell r="N453">
            <v>162563981</v>
          </cell>
          <cell r="O453">
            <v>172613370</v>
          </cell>
          <cell r="P453">
            <v>182308444</v>
          </cell>
          <cell r="Q453">
            <v>194586930</v>
          </cell>
          <cell r="R453">
            <v>219796725</v>
          </cell>
          <cell r="S453">
            <v>253428900</v>
          </cell>
          <cell r="T453">
            <v>272123183</v>
          </cell>
          <cell r="U453">
            <v>296709623</v>
          </cell>
          <cell r="V453">
            <v>321335306</v>
          </cell>
          <cell r="W453">
            <v>339512175</v>
          </cell>
          <cell r="X453">
            <v>354204052</v>
          </cell>
          <cell r="Y453">
            <v>366765934</v>
          </cell>
          <cell r="Z453">
            <v>377413011</v>
          </cell>
          <cell r="AA453">
            <v>391557019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24055398</v>
          </cell>
          <cell r="E456">
            <v>26604096</v>
          </cell>
          <cell r="F456">
            <v>29304424</v>
          </cell>
          <cell r="G456">
            <v>32301885</v>
          </cell>
          <cell r="H456">
            <v>39133186</v>
          </cell>
          <cell r="I456">
            <v>42733830</v>
          </cell>
          <cell r="J456">
            <v>46841794</v>
          </cell>
          <cell r="K456">
            <v>50947014</v>
          </cell>
          <cell r="L456">
            <v>55975617</v>
          </cell>
          <cell r="M456">
            <v>60472127</v>
          </cell>
          <cell r="N456">
            <v>65279779</v>
          </cell>
          <cell r="O456">
            <v>70485231</v>
          </cell>
          <cell r="P456">
            <v>75010634</v>
          </cell>
          <cell r="Q456">
            <v>80521585</v>
          </cell>
          <cell r="R456">
            <v>87001899</v>
          </cell>
          <cell r="S456">
            <v>94010644</v>
          </cell>
          <cell r="T456">
            <v>101943947</v>
          </cell>
          <cell r="U456">
            <v>110843384</v>
          </cell>
          <cell r="V456">
            <v>120494037</v>
          </cell>
          <cell r="W456">
            <v>130863521</v>
          </cell>
          <cell r="X456">
            <v>136029376</v>
          </cell>
          <cell r="Y456">
            <v>143613172</v>
          </cell>
          <cell r="Z456">
            <v>153431416</v>
          </cell>
          <cell r="AA456">
            <v>163516027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64097643</v>
          </cell>
          <cell r="E458">
            <v>66938730</v>
          </cell>
          <cell r="F458">
            <v>67142160</v>
          </cell>
          <cell r="G458">
            <v>74025892</v>
          </cell>
          <cell r="H458">
            <v>82355248</v>
          </cell>
          <cell r="I458">
            <v>86533409</v>
          </cell>
          <cell r="J458">
            <v>85809014</v>
          </cell>
          <cell r="K458">
            <v>86307851</v>
          </cell>
          <cell r="L458">
            <v>90121594</v>
          </cell>
          <cell r="M458">
            <v>95117587</v>
          </cell>
          <cell r="N458">
            <v>97284202</v>
          </cell>
          <cell r="O458">
            <v>102128139</v>
          </cell>
          <cell r="P458">
            <v>107297810</v>
          </cell>
          <cell r="Q458">
            <v>114065345</v>
          </cell>
          <cell r="R458">
            <v>132794826</v>
          </cell>
          <cell r="S458">
            <v>159418256</v>
          </cell>
          <cell r="T458">
            <v>170179236</v>
          </cell>
          <cell r="U458">
            <v>185866239</v>
          </cell>
          <cell r="V458">
            <v>200841269</v>
          </cell>
          <cell r="W458">
            <v>208648654</v>
          </cell>
          <cell r="X458">
            <v>218174676</v>
          </cell>
          <cell r="Y458">
            <v>223152762</v>
          </cell>
          <cell r="Z458">
            <v>223981595</v>
          </cell>
          <cell r="AA458">
            <v>228040992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629090</v>
          </cell>
          <cell r="E460">
            <v>611180</v>
          </cell>
          <cell r="F460">
            <v>3952485</v>
          </cell>
          <cell r="G460">
            <v>689986</v>
          </cell>
          <cell r="H460">
            <v>326529</v>
          </cell>
          <cell r="I460">
            <v>427151</v>
          </cell>
          <cell r="J460">
            <v>617628</v>
          </cell>
          <cell r="K460">
            <v>978994</v>
          </cell>
          <cell r="L460">
            <v>1776144</v>
          </cell>
          <cell r="M460">
            <v>544787</v>
          </cell>
          <cell r="N460">
            <v>653982</v>
          </cell>
          <cell r="O460">
            <v>539350</v>
          </cell>
          <cell r="P460">
            <v>1577347</v>
          </cell>
          <cell r="Q460">
            <v>4563236</v>
          </cell>
          <cell r="R460">
            <v>10414177</v>
          </cell>
          <cell r="S460">
            <v>3854302</v>
          </cell>
          <cell r="T460">
            <v>6524392</v>
          </cell>
          <cell r="U460">
            <v>10380401</v>
          </cell>
          <cell r="V460">
            <v>4805768</v>
          </cell>
          <cell r="W460">
            <v>10257630</v>
          </cell>
          <cell r="X460">
            <v>7948317</v>
          </cell>
          <cell r="Y460">
            <v>4669197</v>
          </cell>
          <cell r="Z460">
            <v>5612122</v>
          </cell>
          <cell r="AA460">
            <v>7030139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1436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53004</v>
          </cell>
          <cell r="R466">
            <v>758</v>
          </cell>
          <cell r="S466">
            <v>37019</v>
          </cell>
          <cell r="T466">
            <v>4767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368470809</v>
          </cell>
          <cell r="E467">
            <v>415992387</v>
          </cell>
          <cell r="F467">
            <v>343875990</v>
          </cell>
          <cell r="G467">
            <v>353351291</v>
          </cell>
          <cell r="H467">
            <v>297331611</v>
          </cell>
          <cell r="I467">
            <v>296881972</v>
          </cell>
          <cell r="J467">
            <v>382026519</v>
          </cell>
          <cell r="K467">
            <v>383961745</v>
          </cell>
          <cell r="L467">
            <v>330062684</v>
          </cell>
          <cell r="M467">
            <v>415671346</v>
          </cell>
          <cell r="N467">
            <v>411343828</v>
          </cell>
          <cell r="O467">
            <v>462083875</v>
          </cell>
          <cell r="P467">
            <v>427146051</v>
          </cell>
          <cell r="Q467">
            <v>412686976</v>
          </cell>
          <cell r="R467">
            <v>381883769</v>
          </cell>
          <cell r="S467">
            <v>425591121</v>
          </cell>
          <cell r="T467">
            <v>454123606</v>
          </cell>
          <cell r="U467">
            <v>410187128</v>
          </cell>
          <cell r="V467">
            <v>374027230</v>
          </cell>
          <cell r="W467">
            <v>364050250</v>
          </cell>
          <cell r="X467">
            <v>362216640</v>
          </cell>
          <cell r="Y467">
            <v>408630310</v>
          </cell>
          <cell r="Z467">
            <v>436223300</v>
          </cell>
          <cell r="AA467">
            <v>387789180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846205</v>
          </cell>
          <cell r="I468">
            <v>1726573</v>
          </cell>
          <cell r="J468">
            <v>1405038</v>
          </cell>
          <cell r="K468">
            <v>1434456</v>
          </cell>
          <cell r="L468">
            <v>7866934</v>
          </cell>
          <cell r="M468">
            <v>9668629</v>
          </cell>
          <cell r="N468">
            <v>14443029</v>
          </cell>
          <cell r="O468">
            <v>70434634</v>
          </cell>
          <cell r="P468">
            <v>82897220</v>
          </cell>
          <cell r="Q468">
            <v>54500532</v>
          </cell>
          <cell r="R468">
            <v>148107558</v>
          </cell>
          <cell r="S468">
            <v>229088251</v>
          </cell>
          <cell r="T468">
            <v>362567273</v>
          </cell>
          <cell r="U468">
            <v>455893543</v>
          </cell>
          <cell r="V468">
            <v>497143400</v>
          </cell>
          <cell r="W468">
            <v>450664120</v>
          </cell>
          <cell r="X468">
            <v>684662460</v>
          </cell>
          <cell r="Y468">
            <v>625242340</v>
          </cell>
          <cell r="Z468">
            <v>782555860</v>
          </cell>
          <cell r="AA468">
            <v>5569370</v>
          </cell>
        </row>
        <row r="469">
          <cell r="A469">
            <v>35</v>
          </cell>
          <cell r="C469" t="str">
            <v>GAS RECEIVED FROM STORAGE</v>
          </cell>
          <cell r="D469">
            <v>1780395</v>
          </cell>
          <cell r="E469">
            <v>280534</v>
          </cell>
          <cell r="F469">
            <v>3299239</v>
          </cell>
          <cell r="G469">
            <v>6490440</v>
          </cell>
          <cell r="H469">
            <v>0</v>
          </cell>
          <cell r="I469">
            <v>1299770</v>
          </cell>
          <cell r="J469">
            <v>3516337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2772815</v>
          </cell>
          <cell r="P469">
            <v>5849275</v>
          </cell>
          <cell r="Q469">
            <v>6597714</v>
          </cell>
          <cell r="R469">
            <v>4858621</v>
          </cell>
          <cell r="S469">
            <v>8145973</v>
          </cell>
          <cell r="T469">
            <v>803172</v>
          </cell>
          <cell r="U469">
            <v>1263766</v>
          </cell>
          <cell r="V469">
            <v>4918200</v>
          </cell>
          <cell r="W469">
            <v>2025660</v>
          </cell>
          <cell r="X469">
            <v>9992140</v>
          </cell>
          <cell r="Y469">
            <v>5240530</v>
          </cell>
          <cell r="Z469">
            <v>6661520</v>
          </cell>
          <cell r="AA469">
            <v>771820160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370252640</v>
          </cell>
          <cell r="E471">
            <v>416272921</v>
          </cell>
          <cell r="F471">
            <v>347175229</v>
          </cell>
          <cell r="G471">
            <v>359841731</v>
          </cell>
          <cell r="H471">
            <v>298177816</v>
          </cell>
          <cell r="I471">
            <v>299908315</v>
          </cell>
          <cell r="J471">
            <v>386947894</v>
          </cell>
          <cell r="K471">
            <v>385396201</v>
          </cell>
          <cell r="L471">
            <v>337929618</v>
          </cell>
          <cell r="M471">
            <v>425339975</v>
          </cell>
          <cell r="N471">
            <v>425786857</v>
          </cell>
          <cell r="O471">
            <v>535291324</v>
          </cell>
          <cell r="P471">
            <v>515892546</v>
          </cell>
          <cell r="Q471">
            <v>473838226</v>
          </cell>
          <cell r="R471">
            <v>534850706</v>
          </cell>
          <cell r="S471">
            <v>662862364</v>
          </cell>
          <cell r="T471">
            <v>817498818</v>
          </cell>
          <cell r="U471">
            <v>867344437</v>
          </cell>
          <cell r="V471">
            <v>876088830</v>
          </cell>
          <cell r="W471">
            <v>816740030</v>
          </cell>
          <cell r="X471">
            <v>1056871240</v>
          </cell>
          <cell r="Y471">
            <v>1039113180</v>
          </cell>
          <cell r="Z471">
            <v>1225440680</v>
          </cell>
          <cell r="AA471">
            <v>1165178710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366530270</v>
          </cell>
          <cell r="E474">
            <v>413044091</v>
          </cell>
          <cell r="F474">
            <v>342456213</v>
          </cell>
          <cell r="G474">
            <v>351329450</v>
          </cell>
          <cell r="H474">
            <v>294411051</v>
          </cell>
          <cell r="I474">
            <v>295620381</v>
          </cell>
          <cell r="J474">
            <v>383929686</v>
          </cell>
          <cell r="K474">
            <v>379551562</v>
          </cell>
          <cell r="L474">
            <v>327949074</v>
          </cell>
          <cell r="M474">
            <v>411511202</v>
          </cell>
          <cell r="N474">
            <v>404510936</v>
          </cell>
          <cell r="O474">
            <v>455011787</v>
          </cell>
          <cell r="P474">
            <v>430809569</v>
          </cell>
          <cell r="Q474">
            <v>412738348</v>
          </cell>
          <cell r="R474">
            <v>382147612</v>
          </cell>
          <cell r="S474">
            <v>422717258</v>
          </cell>
          <cell r="T474">
            <v>453851513</v>
          </cell>
          <cell r="U474">
            <v>404279695</v>
          </cell>
          <cell r="V474">
            <v>379233210</v>
          </cell>
          <cell r="W474">
            <v>365531820</v>
          </cell>
          <cell r="X474">
            <v>366382820</v>
          </cell>
          <cell r="Y474">
            <v>406078950</v>
          </cell>
          <cell r="Z474">
            <v>438590770</v>
          </cell>
          <cell r="AA474">
            <v>383451350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846205</v>
          </cell>
          <cell r="I475">
            <v>1726573</v>
          </cell>
          <cell r="J475">
            <v>1405038</v>
          </cell>
          <cell r="K475">
            <v>1434456</v>
          </cell>
          <cell r="L475">
            <v>7866934</v>
          </cell>
          <cell r="M475">
            <v>9668629</v>
          </cell>
          <cell r="N475">
            <v>14443029</v>
          </cell>
          <cell r="O475">
            <v>70434634</v>
          </cell>
          <cell r="P475">
            <v>82897220</v>
          </cell>
          <cell r="Q475">
            <v>54500532</v>
          </cell>
          <cell r="R475">
            <v>148107558</v>
          </cell>
          <cell r="S475">
            <v>229088251</v>
          </cell>
          <cell r="T475">
            <v>362567273</v>
          </cell>
          <cell r="U475">
            <v>455893543</v>
          </cell>
          <cell r="V475">
            <v>497143400</v>
          </cell>
          <cell r="W475">
            <v>450664120</v>
          </cell>
          <cell r="X475">
            <v>684662460</v>
          </cell>
          <cell r="Y475">
            <v>625242340</v>
          </cell>
          <cell r="Z475">
            <v>782555860</v>
          </cell>
          <cell r="AA475">
            <v>771820160</v>
          </cell>
        </row>
        <row r="476">
          <cell r="A476">
            <v>42</v>
          </cell>
          <cell r="C476" t="str">
            <v>GAS USED BY COMPANY</v>
          </cell>
          <cell r="D476">
            <v>152335</v>
          </cell>
          <cell r="E476">
            <v>156872</v>
          </cell>
          <cell r="F476">
            <v>136063</v>
          </cell>
          <cell r="G476">
            <v>115673</v>
          </cell>
          <cell r="H476">
            <v>151629</v>
          </cell>
          <cell r="I476">
            <v>178964</v>
          </cell>
          <cell r="J476">
            <v>165495</v>
          </cell>
          <cell r="K476">
            <v>182625</v>
          </cell>
          <cell r="L476">
            <v>154770</v>
          </cell>
          <cell r="M476">
            <v>149646</v>
          </cell>
          <cell r="N476">
            <v>158080</v>
          </cell>
          <cell r="O476">
            <v>161339</v>
          </cell>
          <cell r="P476">
            <v>167942</v>
          </cell>
          <cell r="Q476">
            <v>165098</v>
          </cell>
          <cell r="R476">
            <v>143662</v>
          </cell>
          <cell r="S476">
            <v>171478</v>
          </cell>
          <cell r="T476">
            <v>141589</v>
          </cell>
          <cell r="U476">
            <v>119636</v>
          </cell>
          <cell r="V476">
            <v>0</v>
          </cell>
          <cell r="W476">
            <v>0</v>
          </cell>
          <cell r="X476">
            <v>93650</v>
          </cell>
          <cell r="Y476">
            <v>92180</v>
          </cell>
          <cell r="Z476">
            <v>102730</v>
          </cell>
          <cell r="AA476">
            <v>89890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1286200</v>
          </cell>
          <cell r="F477">
            <v>3299239</v>
          </cell>
          <cell r="G477">
            <v>6503861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4732893</v>
          </cell>
          <cell r="O477">
            <v>7505469</v>
          </cell>
          <cell r="P477">
            <v>1939361</v>
          </cell>
          <cell r="Q477">
            <v>10605445</v>
          </cell>
          <cell r="R477">
            <v>3956545</v>
          </cell>
          <cell r="S477">
            <v>9420415</v>
          </cell>
          <cell r="T477">
            <v>817003</v>
          </cell>
          <cell r="U477">
            <v>1141380</v>
          </cell>
          <cell r="V477">
            <v>0</v>
          </cell>
          <cell r="W477">
            <v>0</v>
          </cell>
          <cell r="X477">
            <v>1154150</v>
          </cell>
          <cell r="Y477">
            <v>6606490</v>
          </cell>
          <cell r="Z477">
            <v>6018410</v>
          </cell>
          <cell r="AA477">
            <v>7375400</v>
          </cell>
        </row>
        <row r="478">
          <cell r="A478">
            <v>44</v>
          </cell>
          <cell r="C478" t="str">
            <v>GAS UNACCOUNTED FOR</v>
          </cell>
          <cell r="D478">
            <v>3570035</v>
          </cell>
          <cell r="E478">
            <v>1785758</v>
          </cell>
          <cell r="F478">
            <v>1283714</v>
          </cell>
          <cell r="G478">
            <v>1892747</v>
          </cell>
          <cell r="H478">
            <v>2768931</v>
          </cell>
          <cell r="I478">
            <v>2382397</v>
          </cell>
          <cell r="J478">
            <v>1447675</v>
          </cell>
          <cell r="K478">
            <v>4227558</v>
          </cell>
          <cell r="L478">
            <v>1958840</v>
          </cell>
          <cell r="M478">
            <v>4010498</v>
          </cell>
          <cell r="N478">
            <v>1941919</v>
          </cell>
          <cell r="O478">
            <v>2178095</v>
          </cell>
          <cell r="P478">
            <v>78454</v>
          </cell>
          <cell r="Q478">
            <v>-4171197</v>
          </cell>
          <cell r="R478">
            <v>495329</v>
          </cell>
          <cell r="S478">
            <v>1464962</v>
          </cell>
          <cell r="T478">
            <v>121440</v>
          </cell>
          <cell r="U478">
            <v>5910183</v>
          </cell>
          <cell r="V478">
            <v>-287780</v>
          </cell>
          <cell r="W478">
            <v>544090</v>
          </cell>
          <cell r="X478">
            <v>4578160</v>
          </cell>
          <cell r="Y478">
            <v>1093220</v>
          </cell>
          <cell r="Z478">
            <v>-1827090</v>
          </cell>
          <cell r="AA478">
            <v>2441910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370252640</v>
          </cell>
          <cell r="E480">
            <v>416272921</v>
          </cell>
          <cell r="F480">
            <v>347175229</v>
          </cell>
          <cell r="G480">
            <v>359841731</v>
          </cell>
          <cell r="H480">
            <v>298177816</v>
          </cell>
          <cell r="I480">
            <v>299908315</v>
          </cell>
          <cell r="J480">
            <v>386947894</v>
          </cell>
          <cell r="K480">
            <v>385396201</v>
          </cell>
          <cell r="L480">
            <v>337929618</v>
          </cell>
          <cell r="M480">
            <v>425339975</v>
          </cell>
          <cell r="N480">
            <v>425786857</v>
          </cell>
          <cell r="O480">
            <v>535291324</v>
          </cell>
          <cell r="P480">
            <v>515892546</v>
          </cell>
          <cell r="Q480">
            <v>473838226</v>
          </cell>
          <cell r="R480">
            <v>534850706</v>
          </cell>
          <cell r="S480">
            <v>662862364</v>
          </cell>
          <cell r="T480">
            <v>817498818</v>
          </cell>
          <cell r="U480">
            <v>867344437</v>
          </cell>
          <cell r="V480">
            <v>876088830</v>
          </cell>
          <cell r="W480">
            <v>816740030</v>
          </cell>
          <cell r="X480">
            <v>1056871240</v>
          </cell>
          <cell r="Y480">
            <v>1039113180</v>
          </cell>
          <cell r="Z480">
            <v>1225440680</v>
          </cell>
          <cell r="AA480">
            <v>1165178710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9.6421594725158467E-3</v>
          </cell>
          <cell r="E484">
            <v>4.2898730854510712E-3</v>
          </cell>
          <cell r="F484">
            <v>3.6975967545196031E-3</v>
          </cell>
          <cell r="G484">
            <v>5.2599430164479728E-3</v>
          </cell>
          <cell r="H484">
            <v>9.286173723936593E-3</v>
          </cell>
          <cell r="I484">
            <v>7.9437510760580286E-3</v>
          </cell>
          <cell r="J484">
            <v>3.7412660010497432E-3</v>
          </cell>
          <cell r="K484">
            <v>1.0969381610484531E-2</v>
          </cell>
          <cell r="L484">
            <v>5.796591644121587E-3</v>
          </cell>
          <cell r="M484">
            <v>9.4289232983568033E-3</v>
          </cell>
          <cell r="N484">
            <v>4.5607772247418148E-3</v>
          </cell>
          <cell r="O484">
            <v>4.0689899169746302E-3</v>
          </cell>
          <cell r="P484">
            <v>1.5207430424862158E-4</v>
          </cell>
          <cell r="Q484">
            <v>-8.8029980932775153E-3</v>
          </cell>
          <cell r="R484">
            <v>9.2610703219301726E-4</v>
          </cell>
          <cell r="S484">
            <v>2.2100545747684055E-3</v>
          </cell>
          <cell r="T484">
            <v>1.485506735007903E-4</v>
          </cell>
          <cell r="U484">
            <v>6.8141129958039955E-3</v>
          </cell>
          <cell r="V484">
            <v>-3.2848267224226565E-4</v>
          </cell>
          <cell r="W484">
            <v>6.6617280899039565E-4</v>
          </cell>
          <cell r="X484">
            <v>4.3318048847653381E-3</v>
          </cell>
          <cell r="Y484">
            <v>1.0520701893127753E-3</v>
          </cell>
          <cell r="Z484">
            <v>-1.4909656826473233E-3</v>
          </cell>
          <cell r="AA484">
            <v>2.0957386013343822E-3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3.4388297506378708E-2</v>
          </cell>
          <cell r="E485">
            <v>3.3596130610807073E-2</v>
          </cell>
          <cell r="F485">
            <v>3.4019224568907491E-2</v>
          </cell>
          <cell r="G485">
            <v>3.3749384227227848E-2</v>
          </cell>
          <cell r="H485">
            <v>3.1178062596477291E-2</v>
          </cell>
          <cell r="I485">
            <v>3.045351653252221E-2</v>
          </cell>
          <cell r="J485">
            <v>3.1215701302022978E-2</v>
          </cell>
          <cell r="K485">
            <v>3.1243897984963957E-2</v>
          </cell>
          <cell r="L485">
            <v>3.0703679894341036E-2</v>
          </cell>
          <cell r="M485">
            <v>3.0985145971796052E-2</v>
          </cell>
          <cell r="N485">
            <v>3.1238592760594364E-2</v>
          </cell>
          <cell r="O485">
            <v>3.0964826189303876E-2</v>
          </cell>
          <cell r="P485">
            <v>3.1091044800974771E-2</v>
          </cell>
          <cell r="Q485">
            <v>3.0829388181415885E-2</v>
          </cell>
          <cell r="R485">
            <v>2.9976092682909631E-2</v>
          </cell>
          <cell r="S485">
            <v>2.8775309366848058E-2</v>
          </cell>
          <cell r="T485">
            <v>2.9785099198990334E-2</v>
          </cell>
          <cell r="U485">
            <v>3.1979835719719817E-2</v>
          </cell>
          <cell r="V485">
            <v>3.1339870882410914E-2</v>
          </cell>
          <cell r="W485">
            <v>3.2091609085889185E-2</v>
          </cell>
          <cell r="X485">
            <v>2.9461563020176856E-2</v>
          </cell>
          <cell r="Y485">
            <v>2.835495076268452E-2</v>
          </cell>
          <cell r="Z485">
            <v>2.8372116720692495E-2</v>
          </cell>
          <cell r="AA485">
            <v>2.8787250523020249E-2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8.820194839301658E-2</v>
          </cell>
          <cell r="E486">
            <v>0.12956004692649531</v>
          </cell>
          <cell r="F486">
            <v>0.12209893158039599</v>
          </cell>
          <cell r="G486">
            <v>0.11551558203445897</v>
          </cell>
          <cell r="H486">
            <v>9.4534764803331048E-2</v>
          </cell>
          <cell r="I486">
            <v>9.0413518783248215E-2</v>
          </cell>
          <cell r="J486">
            <v>0.14611223711299143</v>
          </cell>
          <cell r="K486">
            <v>0.14029656467752857</v>
          </cell>
          <cell r="L486">
            <v>8.3956060519746245E-2</v>
          </cell>
          <cell r="M486">
            <v>0.10562159235599616</v>
          </cell>
          <cell r="N486">
            <v>0.11860997739386299</v>
          </cell>
          <cell r="O486">
            <v>0.13747870212341773</v>
          </cell>
          <cell r="P486">
            <v>0.11529188713171312</v>
          </cell>
          <cell r="Q486">
            <v>0.10134586451301225</v>
          </cell>
          <cell r="R486">
            <v>6.7900409011417362E-2</v>
          </cell>
          <cell r="S486">
            <v>7.7501042289660982E-2</v>
          </cell>
          <cell r="T486">
            <v>7.0020986579114736E-2</v>
          </cell>
          <cell r="U486">
            <v>7.0365221087838339E-2</v>
          </cell>
          <cell r="V486">
            <v>7.0848362345290697E-2</v>
          </cell>
          <cell r="W486">
            <v>7.4190509755217501E-2</v>
          </cell>
          <cell r="X486">
            <v>7.7112597614216238E-2</v>
          </cell>
          <cell r="Y486">
            <v>8.8565558511886133E-2</v>
          </cell>
          <cell r="Z486">
            <v>9.3791621583907372E-2</v>
          </cell>
          <cell r="AA486">
            <v>-0.13436433832036654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10959357</v>
          </cell>
          <cell r="E487">
            <v>11272087</v>
          </cell>
          <cell r="F487">
            <v>11498329</v>
          </cell>
          <cell r="G487">
            <v>11751893</v>
          </cell>
          <cell r="H487">
            <v>11959200</v>
          </cell>
          <cell r="I487">
            <v>12117730</v>
          </cell>
          <cell r="J487">
            <v>12196276</v>
          </cell>
          <cell r="K487">
            <v>12360835</v>
          </cell>
          <cell r="L487">
            <v>12526951</v>
          </cell>
          <cell r="M487">
            <v>12879188</v>
          </cell>
          <cell r="N487">
            <v>13178848</v>
          </cell>
          <cell r="O487">
            <v>13435314</v>
          </cell>
          <cell r="P487">
            <v>13798736</v>
          </cell>
          <cell r="Q487">
            <v>14247288</v>
          </cell>
          <cell r="R487">
            <v>15005777</v>
          </cell>
          <cell r="S487">
            <v>15604981</v>
          </cell>
          <cell r="T487">
            <v>16123532</v>
          </cell>
          <cell r="U487">
            <v>16523919</v>
          </cell>
          <cell r="V487">
            <v>17225418</v>
          </cell>
          <cell r="W487">
            <v>17773667</v>
          </cell>
          <cell r="X487">
            <v>18301458</v>
          </cell>
          <cell r="Y487">
            <v>18765605</v>
          </cell>
          <cell r="Z487">
            <v>19210742</v>
          </cell>
          <cell r="AA487">
            <v>19210742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75052</v>
          </cell>
          <cell r="E488">
            <v>74921</v>
          </cell>
          <cell r="F488">
            <v>75661</v>
          </cell>
          <cell r="G488">
            <v>76764</v>
          </cell>
          <cell r="H488">
            <v>77413</v>
          </cell>
          <cell r="I488">
            <v>77687</v>
          </cell>
          <cell r="J488">
            <v>76400</v>
          </cell>
          <cell r="K488">
            <v>75587</v>
          </cell>
          <cell r="L488">
            <v>75982</v>
          </cell>
          <cell r="M488">
            <v>77920</v>
          </cell>
          <cell r="N488">
            <v>79878</v>
          </cell>
          <cell r="O488">
            <v>84156</v>
          </cell>
          <cell r="P488">
            <v>88230</v>
          </cell>
          <cell r="Q488">
            <v>88324.5</v>
          </cell>
          <cell r="R488">
            <v>94994.5</v>
          </cell>
          <cell r="S488">
            <v>102477.5</v>
          </cell>
          <cell r="T488">
            <v>110362.5</v>
          </cell>
          <cell r="U488">
            <v>118321</v>
          </cell>
          <cell r="V488">
            <v>128520</v>
          </cell>
          <cell r="W488">
            <v>135092</v>
          </cell>
          <cell r="X488">
            <v>130922</v>
          </cell>
          <cell r="Y488">
            <v>148696</v>
          </cell>
          <cell r="Z488">
            <v>157413</v>
          </cell>
          <cell r="AA488">
            <v>157413</v>
          </cell>
        </row>
        <row r="489">
          <cell r="A489">
            <v>55</v>
          </cell>
          <cell r="C489" t="str">
            <v>NUMBER OF CUSTOMERS - AVERAGE</v>
          </cell>
          <cell r="D489">
            <v>61103</v>
          </cell>
          <cell r="E489">
            <v>61500</v>
          </cell>
          <cell r="F489">
            <v>62567</v>
          </cell>
          <cell r="G489">
            <v>63169</v>
          </cell>
          <cell r="H489">
            <v>63201</v>
          </cell>
          <cell r="I489">
            <v>62955</v>
          </cell>
          <cell r="J489">
            <v>63730</v>
          </cell>
          <cell r="K489">
            <v>64594</v>
          </cell>
          <cell r="L489">
            <v>66220</v>
          </cell>
          <cell r="M489">
            <v>68663</v>
          </cell>
          <cell r="N489">
            <v>71617</v>
          </cell>
          <cell r="O489">
            <v>75043</v>
          </cell>
          <cell r="P489">
            <v>80045</v>
          </cell>
          <cell r="Q489">
            <v>86091</v>
          </cell>
          <cell r="R489">
            <v>92802</v>
          </cell>
          <cell r="S489">
            <v>99790</v>
          </cell>
          <cell r="T489">
            <v>107769</v>
          </cell>
          <cell r="U489">
            <v>114844</v>
          </cell>
          <cell r="V489">
            <v>121371</v>
          </cell>
          <cell r="W489">
            <v>127762</v>
          </cell>
          <cell r="X489">
            <v>133604</v>
          </cell>
          <cell r="Y489">
            <v>142169</v>
          </cell>
          <cell r="Z489">
            <v>142007</v>
          </cell>
          <cell r="AA489">
            <v>142007</v>
          </cell>
        </row>
        <row r="490">
          <cell r="A490">
            <v>56</v>
          </cell>
          <cell r="C490" t="str">
            <v>NUMBER OF CUSTOMERS - ANNUAL INCREASE</v>
          </cell>
          <cell r="E490">
            <v>397</v>
          </cell>
          <cell r="F490">
            <v>1067</v>
          </cell>
          <cell r="G490">
            <v>602</v>
          </cell>
          <cell r="H490">
            <v>32</v>
          </cell>
          <cell r="I490">
            <v>-246</v>
          </cell>
          <cell r="J490">
            <v>775</v>
          </cell>
          <cell r="K490">
            <v>864</v>
          </cell>
          <cell r="L490">
            <v>1626</v>
          </cell>
          <cell r="M490">
            <v>2443</v>
          </cell>
          <cell r="N490">
            <v>2954</v>
          </cell>
          <cell r="O490">
            <v>3426</v>
          </cell>
          <cell r="P490">
            <v>5002</v>
          </cell>
          <cell r="Q490">
            <v>6046</v>
          </cell>
          <cell r="R490">
            <v>6711</v>
          </cell>
          <cell r="S490">
            <v>6988</v>
          </cell>
          <cell r="T490">
            <v>7979</v>
          </cell>
          <cell r="U490">
            <v>7075</v>
          </cell>
          <cell r="V490">
            <v>6527</v>
          </cell>
          <cell r="W490">
            <v>6391</v>
          </cell>
          <cell r="X490">
            <v>5842</v>
          </cell>
          <cell r="Y490">
            <v>8565</v>
          </cell>
          <cell r="Z490">
            <v>-162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1044</v>
          </cell>
          <cell r="F491">
            <v>1050</v>
          </cell>
          <cell r="G491">
            <v>1055</v>
          </cell>
          <cell r="H491">
            <v>1050</v>
          </cell>
          <cell r="I491">
            <v>1042</v>
          </cell>
          <cell r="J491">
            <v>1041</v>
          </cell>
          <cell r="K491">
            <v>1033</v>
          </cell>
          <cell r="L491">
            <v>1026</v>
          </cell>
          <cell r="M491">
            <v>1030</v>
          </cell>
          <cell r="N491">
            <v>1026</v>
          </cell>
          <cell r="O491">
            <v>1031</v>
          </cell>
          <cell r="P491">
            <v>1028</v>
          </cell>
          <cell r="Q491">
            <v>1031</v>
          </cell>
          <cell r="R491">
            <v>1033</v>
          </cell>
          <cell r="S491">
            <v>1036</v>
          </cell>
          <cell r="T491">
            <v>1040</v>
          </cell>
          <cell r="U491">
            <v>1040</v>
          </cell>
          <cell r="V491">
            <v>1043</v>
          </cell>
          <cell r="W491">
            <v>1043</v>
          </cell>
          <cell r="X491">
            <v>1043</v>
          </cell>
          <cell r="Y491">
            <v>1043</v>
          </cell>
          <cell r="Z491">
            <v>1043</v>
          </cell>
          <cell r="AA491">
            <v>1043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CNG: TABLE 9ST</v>
          </cell>
          <cell r="Q497" t="str">
            <v>CASCADE NATURAL GAS CORPORATION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16955996</v>
          </cell>
          <cell r="E503">
            <v>18799986</v>
          </cell>
          <cell r="F503">
            <v>22231162</v>
          </cell>
          <cell r="G503">
            <v>21670846</v>
          </cell>
          <cell r="H503">
            <v>26276049</v>
          </cell>
          <cell r="I503">
            <v>23487301</v>
          </cell>
          <cell r="J503">
            <v>26525224</v>
          </cell>
          <cell r="K503">
            <v>28091779</v>
          </cell>
          <cell r="L503">
            <v>21928137</v>
          </cell>
          <cell r="M503">
            <v>21064285</v>
          </cell>
          <cell r="N503">
            <v>24860766</v>
          </cell>
          <cell r="O503">
            <v>27101226</v>
          </cell>
          <cell r="P503">
            <v>25892870</v>
          </cell>
          <cell r="Q503">
            <v>28529486</v>
          </cell>
          <cell r="R503">
            <v>28511948</v>
          </cell>
          <cell r="S503">
            <v>35008541</v>
          </cell>
          <cell r="T503">
            <v>39439380</v>
          </cell>
          <cell r="U503">
            <v>43932644</v>
          </cell>
          <cell r="V503">
            <v>51490663</v>
          </cell>
          <cell r="W503">
            <v>50873808</v>
          </cell>
          <cell r="X503">
            <v>53734094</v>
          </cell>
          <cell r="Y503">
            <v>62108737</v>
          </cell>
          <cell r="Z503">
            <v>74291951</v>
          </cell>
          <cell r="AA503">
            <v>74291951</v>
          </cell>
        </row>
        <row r="504">
          <cell r="A504">
            <v>8</v>
          </cell>
          <cell r="C504" t="str">
            <v>COMMERCIAL SALES</v>
          </cell>
          <cell r="D504">
            <v>23557919</v>
          </cell>
          <cell r="E504">
            <v>28130863</v>
          </cell>
          <cell r="F504">
            <v>35338305</v>
          </cell>
          <cell r="G504">
            <v>36527850</v>
          </cell>
          <cell r="H504">
            <v>44817610</v>
          </cell>
          <cell r="I504">
            <v>41773891</v>
          </cell>
          <cell r="J504">
            <v>46572814</v>
          </cell>
          <cell r="K504">
            <v>48407991</v>
          </cell>
          <cell r="L504">
            <v>36324915</v>
          </cell>
          <cell r="M504">
            <v>34244528</v>
          </cell>
          <cell r="N504">
            <v>39744623</v>
          </cell>
          <cell r="O504">
            <v>40642243</v>
          </cell>
          <cell r="P504">
            <v>33577598</v>
          </cell>
          <cell r="Q504">
            <v>34536605</v>
          </cell>
          <cell r="R504">
            <v>33235540</v>
          </cell>
          <cell r="S504">
            <v>39297544</v>
          </cell>
          <cell r="T504">
            <v>43092252</v>
          </cell>
          <cell r="U504">
            <v>46079722</v>
          </cell>
          <cell r="V504">
            <v>45954349</v>
          </cell>
          <cell r="W504">
            <v>42949344</v>
          </cell>
          <cell r="X504">
            <v>41812186</v>
          </cell>
          <cell r="Y504">
            <v>49126064</v>
          </cell>
          <cell r="Z504">
            <v>54459440</v>
          </cell>
          <cell r="AA504">
            <v>54459440</v>
          </cell>
        </row>
        <row r="505">
          <cell r="A505">
            <v>9</v>
          </cell>
          <cell r="C505" t="str">
            <v>INDUSTRIAL SALES</v>
          </cell>
          <cell r="D505">
            <v>58271255</v>
          </cell>
          <cell r="E505">
            <v>84443194</v>
          </cell>
          <cell r="F505">
            <v>94742440</v>
          </cell>
          <cell r="G505">
            <v>107356886</v>
          </cell>
          <cell r="H505">
            <v>92797459</v>
          </cell>
          <cell r="I505">
            <v>92513743</v>
          </cell>
          <cell r="J505">
            <v>126153649</v>
          </cell>
          <cell r="K505">
            <v>109555626</v>
          </cell>
          <cell r="L505">
            <v>64652047</v>
          </cell>
          <cell r="M505">
            <v>72179441</v>
          </cell>
          <cell r="N505">
            <v>67354388</v>
          </cell>
          <cell r="O505">
            <v>78659726</v>
          </cell>
          <cell r="P505">
            <v>71285463</v>
          </cell>
          <cell r="Q505">
            <v>62268140</v>
          </cell>
          <cell r="R505">
            <v>58436164</v>
          </cell>
          <cell r="S505">
            <v>71951763</v>
          </cell>
          <cell r="T505">
            <v>70210437</v>
          </cell>
          <cell r="U505">
            <v>51517016</v>
          </cell>
          <cell r="V505">
            <v>44952665</v>
          </cell>
          <cell r="W505">
            <v>51513711</v>
          </cell>
          <cell r="X505">
            <v>42333692</v>
          </cell>
          <cell r="Y505">
            <v>51825153</v>
          </cell>
          <cell r="Z505">
            <v>72172848</v>
          </cell>
          <cell r="AA505">
            <v>72172848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2702094</v>
          </cell>
          <cell r="P507">
            <v>3894675</v>
          </cell>
          <cell r="Q507">
            <v>3248933</v>
          </cell>
          <cell r="R507">
            <v>5399583</v>
          </cell>
          <cell r="S507">
            <v>5977890</v>
          </cell>
          <cell r="T507">
            <v>6292514</v>
          </cell>
          <cell r="U507">
            <v>9974479</v>
          </cell>
          <cell r="V507">
            <v>17668823</v>
          </cell>
          <cell r="W507">
            <v>14998235</v>
          </cell>
          <cell r="X507">
            <v>17387842</v>
          </cell>
          <cell r="Y507">
            <v>15716796</v>
          </cell>
          <cell r="Z507">
            <v>20654232</v>
          </cell>
          <cell r="AA507">
            <v>20654232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98785170</v>
          </cell>
          <cell r="E509">
            <v>131374043</v>
          </cell>
          <cell r="F509">
            <v>152311907</v>
          </cell>
          <cell r="G509">
            <v>165555582</v>
          </cell>
          <cell r="H509">
            <v>163891118</v>
          </cell>
          <cell r="I509">
            <v>157774935</v>
          </cell>
          <cell r="J509">
            <v>199251687</v>
          </cell>
          <cell r="K509">
            <v>186055396</v>
          </cell>
          <cell r="L509">
            <v>122905099</v>
          </cell>
          <cell r="M509">
            <v>127488254</v>
          </cell>
          <cell r="N509">
            <v>131959777</v>
          </cell>
          <cell r="O509">
            <v>149105289</v>
          </cell>
          <cell r="P509">
            <v>134650606</v>
          </cell>
          <cell r="Q509">
            <v>128583164</v>
          </cell>
          <cell r="R509">
            <v>125583235</v>
          </cell>
          <cell r="S509">
            <v>152235738</v>
          </cell>
          <cell r="T509">
            <v>159034583</v>
          </cell>
          <cell r="U509">
            <v>151503861</v>
          </cell>
          <cell r="V509">
            <v>160066500</v>
          </cell>
          <cell r="W509">
            <v>160335098</v>
          </cell>
          <cell r="X509">
            <v>155267814</v>
          </cell>
          <cell r="Y509">
            <v>178776750</v>
          </cell>
          <cell r="Z509">
            <v>221578471</v>
          </cell>
          <cell r="AA509">
            <v>221578471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48808701</v>
          </cell>
          <cell r="E513">
            <v>46209841</v>
          </cell>
          <cell r="F513">
            <v>42629305</v>
          </cell>
          <cell r="G513">
            <v>38142938</v>
          </cell>
          <cell r="H513">
            <v>40738961</v>
          </cell>
          <cell r="I513">
            <v>36194110</v>
          </cell>
          <cell r="J513">
            <v>40460489</v>
          </cell>
          <cell r="K513">
            <v>44231088</v>
          </cell>
          <cell r="L513">
            <v>38938818</v>
          </cell>
          <cell r="M513">
            <v>38789742</v>
          </cell>
          <cell r="N513">
            <v>43442433</v>
          </cell>
          <cell r="O513">
            <v>48247459</v>
          </cell>
          <cell r="P513">
            <v>52293290</v>
          </cell>
          <cell r="Q513">
            <v>57660620</v>
          </cell>
          <cell r="R513">
            <v>57398757</v>
          </cell>
          <cell r="S513">
            <v>70262851</v>
          </cell>
          <cell r="T513">
            <v>70860296</v>
          </cell>
          <cell r="U513">
            <v>73739906</v>
          </cell>
          <cell r="V513">
            <v>87588118</v>
          </cell>
          <cell r="W513">
            <v>85831869</v>
          </cell>
          <cell r="X513">
            <v>87253851</v>
          </cell>
          <cell r="Y513">
            <v>94482109</v>
          </cell>
          <cell r="Z513">
            <v>97669016</v>
          </cell>
          <cell r="AA513">
            <v>97669016</v>
          </cell>
        </row>
        <row r="514">
          <cell r="A514">
            <v>18</v>
          </cell>
          <cell r="C514" t="str">
            <v>COMMERCIAL SALES</v>
          </cell>
          <cell r="D514">
            <v>78915458</v>
          </cell>
          <cell r="E514">
            <v>79159800</v>
          </cell>
          <cell r="F514">
            <v>74606224</v>
          </cell>
          <cell r="G514">
            <v>71593737</v>
          </cell>
          <cell r="H514">
            <v>76579177</v>
          </cell>
          <cell r="I514">
            <v>71357004</v>
          </cell>
          <cell r="J514">
            <v>77210396</v>
          </cell>
          <cell r="K514">
            <v>83949077</v>
          </cell>
          <cell r="L514">
            <v>72620772</v>
          </cell>
          <cell r="M514">
            <v>72855245</v>
          </cell>
          <cell r="N514">
            <v>86290503</v>
          </cell>
          <cell r="O514">
            <v>84614450</v>
          </cell>
          <cell r="P514">
            <v>74668573</v>
          </cell>
          <cell r="Q514">
            <v>77017663</v>
          </cell>
          <cell r="R514">
            <v>73070146</v>
          </cell>
          <cell r="S514">
            <v>86496327</v>
          </cell>
          <cell r="T514">
            <v>84436939</v>
          </cell>
          <cell r="U514">
            <v>83474746</v>
          </cell>
          <cell r="V514">
            <v>85922229</v>
          </cell>
          <cell r="W514">
            <v>81713577</v>
          </cell>
          <cell r="X514">
            <v>77942688</v>
          </cell>
          <cell r="Y514">
            <v>85696189</v>
          </cell>
          <cell r="Z514">
            <v>80198736</v>
          </cell>
          <cell r="AA514">
            <v>80198736</v>
          </cell>
        </row>
        <row r="515">
          <cell r="A515">
            <v>19</v>
          </cell>
          <cell r="C515" t="str">
            <v>INDUSTRIAL SALES</v>
          </cell>
          <cell r="D515">
            <v>238806111</v>
          </cell>
          <cell r="E515">
            <v>287674450</v>
          </cell>
          <cell r="F515">
            <v>225220684</v>
          </cell>
          <cell r="G515">
            <v>245924983</v>
          </cell>
          <cell r="H515">
            <v>177092912</v>
          </cell>
          <cell r="I515">
            <v>188069267</v>
          </cell>
          <cell r="J515">
            <v>266258801</v>
          </cell>
          <cell r="K515">
            <v>251371397</v>
          </cell>
          <cell r="L515">
            <v>216389484</v>
          </cell>
          <cell r="M515">
            <v>299866215</v>
          </cell>
          <cell r="N515">
            <v>274778000</v>
          </cell>
          <cell r="O515">
            <v>322149878</v>
          </cell>
          <cell r="P515">
            <v>303847706</v>
          </cell>
          <cell r="Q515">
            <v>278060065</v>
          </cell>
          <cell r="R515">
            <v>251678709</v>
          </cell>
          <cell r="S515">
            <v>265958080</v>
          </cell>
          <cell r="T515">
            <v>298554278</v>
          </cell>
          <cell r="U515">
            <v>247065043</v>
          </cell>
          <cell r="V515">
            <v>205722865</v>
          </cell>
          <cell r="W515">
            <v>197986377</v>
          </cell>
          <cell r="X515">
            <v>199533664</v>
          </cell>
          <cell r="Y515">
            <v>233367259</v>
          </cell>
          <cell r="Z515">
            <v>219727829</v>
          </cell>
          <cell r="AA515">
            <v>219727829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70434634</v>
          </cell>
          <cell r="P517">
            <v>82897220</v>
          </cell>
          <cell r="Q517">
            <v>54500532</v>
          </cell>
          <cell r="R517">
            <v>148107558</v>
          </cell>
          <cell r="S517">
            <v>229088251</v>
          </cell>
          <cell r="T517">
            <v>362567273</v>
          </cell>
          <cell r="U517">
            <v>455893543</v>
          </cell>
          <cell r="V517">
            <v>497143401</v>
          </cell>
          <cell r="W517">
            <v>450664122</v>
          </cell>
          <cell r="X517">
            <v>684662462</v>
          </cell>
          <cell r="Y517">
            <v>595445570</v>
          </cell>
          <cell r="Z517">
            <v>782555863</v>
          </cell>
          <cell r="AA517">
            <v>782555863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366530270</v>
          </cell>
          <cell r="E519">
            <v>413044091</v>
          </cell>
          <cell r="F519">
            <v>342456213</v>
          </cell>
          <cell r="G519">
            <v>355661658</v>
          </cell>
          <cell r="H519">
            <v>294411050</v>
          </cell>
          <cell r="I519">
            <v>295620381</v>
          </cell>
          <cell r="J519">
            <v>383929686</v>
          </cell>
          <cell r="K519">
            <v>379551562</v>
          </cell>
          <cell r="L519">
            <v>327949074</v>
          </cell>
          <cell r="M519">
            <v>411511202</v>
          </cell>
          <cell r="N519">
            <v>404510936</v>
          </cell>
          <cell r="O519">
            <v>525446421</v>
          </cell>
          <cell r="P519">
            <v>513706789</v>
          </cell>
          <cell r="Q519">
            <v>467238880</v>
          </cell>
          <cell r="R519">
            <v>530255170</v>
          </cell>
          <cell r="S519">
            <v>651805509</v>
          </cell>
          <cell r="T519">
            <v>816418786</v>
          </cell>
          <cell r="U519">
            <v>860173238</v>
          </cell>
          <cell r="V519">
            <v>876376613</v>
          </cell>
          <cell r="W519">
            <v>816195945</v>
          </cell>
          <cell r="X519">
            <v>1049392665</v>
          </cell>
          <cell r="Y519">
            <v>1008991127</v>
          </cell>
          <cell r="Z519">
            <v>1180151444</v>
          </cell>
          <cell r="AA519">
            <v>1180151444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50406</v>
          </cell>
          <cell r="E523">
            <v>50590</v>
          </cell>
          <cell r="F523">
            <v>51425</v>
          </cell>
          <cell r="G523">
            <v>51864</v>
          </cell>
          <cell r="H523">
            <v>51819</v>
          </cell>
          <cell r="I523">
            <v>51519</v>
          </cell>
          <cell r="J523">
            <v>52065</v>
          </cell>
          <cell r="K523">
            <v>52616</v>
          </cell>
          <cell r="L523">
            <v>53867</v>
          </cell>
          <cell r="M523">
            <v>55945</v>
          </cell>
          <cell r="N523">
            <v>58428</v>
          </cell>
          <cell r="O523">
            <v>61290</v>
          </cell>
          <cell r="P523">
            <v>65620</v>
          </cell>
          <cell r="Q523">
            <v>71037</v>
          </cell>
          <cell r="R523">
            <v>77054</v>
          </cell>
          <cell r="S523">
            <v>83381</v>
          </cell>
          <cell r="T523">
            <v>90713</v>
          </cell>
          <cell r="U523">
            <v>97114</v>
          </cell>
          <cell r="V523">
            <v>102935</v>
          </cell>
          <cell r="W523">
            <v>108720</v>
          </cell>
          <cell r="X523">
            <v>113989</v>
          </cell>
          <cell r="Y523">
            <v>121697</v>
          </cell>
          <cell r="Z523">
            <v>121697</v>
          </cell>
          <cell r="AA523">
            <v>121697</v>
          </cell>
        </row>
        <row r="524">
          <cell r="A524">
            <v>28</v>
          </cell>
          <cell r="C524" t="str">
            <v>COMMERCIAL SALES</v>
          </cell>
          <cell r="D524">
            <v>10466</v>
          </cell>
          <cell r="E524">
            <v>10665</v>
          </cell>
          <cell r="F524">
            <v>10876</v>
          </cell>
          <cell r="G524">
            <v>11032</v>
          </cell>
          <cell r="H524">
            <v>11110</v>
          </cell>
          <cell r="I524">
            <v>11165</v>
          </cell>
          <cell r="J524">
            <v>11402</v>
          </cell>
          <cell r="K524">
            <v>11701</v>
          </cell>
          <cell r="L524">
            <v>12076</v>
          </cell>
          <cell r="M524">
            <v>12436</v>
          </cell>
          <cell r="N524">
            <v>12907</v>
          </cell>
          <cell r="O524">
            <v>13463</v>
          </cell>
          <cell r="P524">
            <v>14122</v>
          </cell>
          <cell r="Q524">
            <v>14747</v>
          </cell>
          <cell r="R524">
            <v>15440</v>
          </cell>
          <cell r="S524">
            <v>16096</v>
          </cell>
          <cell r="T524">
            <v>16732</v>
          </cell>
          <cell r="U524">
            <v>17388</v>
          </cell>
          <cell r="V524">
            <v>18066</v>
          </cell>
          <cell r="W524">
            <v>18642</v>
          </cell>
          <cell r="X524">
            <v>19120</v>
          </cell>
          <cell r="Y524">
            <v>19971</v>
          </cell>
          <cell r="Z524">
            <v>19971</v>
          </cell>
          <cell r="AA524">
            <v>19971</v>
          </cell>
        </row>
        <row r="525">
          <cell r="A525">
            <v>29</v>
          </cell>
          <cell r="C525" t="str">
            <v>INDUSTRIAL SALES</v>
          </cell>
          <cell r="D525">
            <v>231</v>
          </cell>
          <cell r="E525">
            <v>245</v>
          </cell>
          <cell r="F525">
            <v>266</v>
          </cell>
          <cell r="G525">
            <v>273</v>
          </cell>
          <cell r="H525">
            <v>272</v>
          </cell>
          <cell r="I525">
            <v>271</v>
          </cell>
          <cell r="J525">
            <v>263</v>
          </cell>
          <cell r="K525">
            <v>277</v>
          </cell>
          <cell r="L525">
            <v>277</v>
          </cell>
          <cell r="M525">
            <v>282</v>
          </cell>
          <cell r="N525">
            <v>282</v>
          </cell>
          <cell r="O525">
            <v>290</v>
          </cell>
          <cell r="P525">
            <v>303</v>
          </cell>
          <cell r="Q525">
            <v>307</v>
          </cell>
          <cell r="R525">
            <v>308</v>
          </cell>
          <cell r="S525">
            <v>313</v>
          </cell>
          <cell r="T525">
            <v>324</v>
          </cell>
          <cell r="U525">
            <v>342</v>
          </cell>
          <cell r="V525">
            <v>370</v>
          </cell>
          <cell r="W525">
            <v>400</v>
          </cell>
          <cell r="X525">
            <v>383</v>
          </cell>
          <cell r="Y525">
            <v>391</v>
          </cell>
          <cell r="Z525">
            <v>339</v>
          </cell>
          <cell r="AA525">
            <v>339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20</v>
          </cell>
          <cell r="P527">
            <v>20</v>
          </cell>
          <cell r="Q527">
            <v>20</v>
          </cell>
          <cell r="R527">
            <v>20</v>
          </cell>
          <cell r="S527">
            <v>24</v>
          </cell>
          <cell r="T527">
            <v>33</v>
          </cell>
          <cell r="U527">
            <v>55</v>
          </cell>
          <cell r="V527">
            <v>82</v>
          </cell>
          <cell r="W527">
            <v>91</v>
          </cell>
          <cell r="X527">
            <v>112</v>
          </cell>
          <cell r="Y527">
            <v>110</v>
          </cell>
          <cell r="Z527" t="str">
            <v>n/a</v>
          </cell>
          <cell r="AA527" t="str">
            <v>n/a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61103</v>
          </cell>
          <cell r="E529">
            <v>61500</v>
          </cell>
          <cell r="F529">
            <v>62567</v>
          </cell>
          <cell r="G529">
            <v>63169</v>
          </cell>
          <cell r="H529">
            <v>63201</v>
          </cell>
          <cell r="I529">
            <v>62955</v>
          </cell>
          <cell r="J529">
            <v>63730</v>
          </cell>
          <cell r="K529">
            <v>64594</v>
          </cell>
          <cell r="L529">
            <v>66220</v>
          </cell>
          <cell r="M529">
            <v>68663</v>
          </cell>
          <cell r="N529">
            <v>71617</v>
          </cell>
          <cell r="O529">
            <v>75063</v>
          </cell>
          <cell r="P529">
            <v>80065</v>
          </cell>
          <cell r="Q529">
            <v>86111</v>
          </cell>
          <cell r="R529">
            <v>92822</v>
          </cell>
          <cell r="S529">
            <v>99814</v>
          </cell>
          <cell r="T529">
            <v>107802</v>
          </cell>
          <cell r="U529">
            <v>114899</v>
          </cell>
          <cell r="V529">
            <v>121453</v>
          </cell>
          <cell r="W529">
            <v>127853</v>
          </cell>
          <cell r="X529">
            <v>133604</v>
          </cell>
          <cell r="Y529">
            <v>142169</v>
          </cell>
          <cell r="Z529">
            <v>142007</v>
          </cell>
          <cell r="AA529">
            <v>142007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397</v>
          </cell>
          <cell r="F530">
            <v>1067</v>
          </cell>
          <cell r="G530">
            <v>602</v>
          </cell>
          <cell r="H530">
            <v>32</v>
          </cell>
          <cell r="I530">
            <v>-246</v>
          </cell>
          <cell r="J530">
            <v>775</v>
          </cell>
          <cell r="K530">
            <v>864</v>
          </cell>
          <cell r="L530">
            <v>1626</v>
          </cell>
          <cell r="M530">
            <v>2443</v>
          </cell>
          <cell r="N530">
            <v>2954</v>
          </cell>
          <cell r="O530">
            <v>3446</v>
          </cell>
          <cell r="P530">
            <v>5002</v>
          </cell>
          <cell r="Q530">
            <v>6046</v>
          </cell>
          <cell r="R530">
            <v>6711</v>
          </cell>
          <cell r="S530">
            <v>6992</v>
          </cell>
          <cell r="T530">
            <v>7988</v>
          </cell>
          <cell r="U530">
            <v>7097</v>
          </cell>
          <cell r="V530">
            <v>6554</v>
          </cell>
          <cell r="W530">
            <v>6400</v>
          </cell>
          <cell r="X530">
            <v>5751</v>
          </cell>
          <cell r="Y530">
            <v>8565</v>
          </cell>
          <cell r="Z530">
            <v>-162</v>
          </cell>
          <cell r="AA530">
            <v>0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34.739699382698177</v>
          </cell>
          <cell r="E535">
            <v>40.683944357220355</v>
          </cell>
          <cell r="F535">
            <v>52.149951776131466</v>
          </cell>
          <cell r="G535">
            <v>56.814831620993644</v>
          </cell>
          <cell r="H535">
            <v>64.498574227261216</v>
          </cell>
          <cell r="I535">
            <v>64.892605454312871</v>
          </cell>
          <cell r="J535">
            <v>65.558337666161179</v>
          </cell>
          <cell r="K535">
            <v>63.511390450083439</v>
          </cell>
          <cell r="L535">
            <v>56.314336506054183</v>
          </cell>
          <cell r="M535">
            <v>54.303751234024709</v>
          </cell>
          <cell r="N535">
            <v>57.226919127664878</v>
          </cell>
          <cell r="O535">
            <v>56.171302202671434</v>
          </cell>
          <cell r="P535">
            <v>49.514708292402332</v>
          </cell>
          <cell r="Q535">
            <v>49.478285179729248</v>
          </cell>
          <cell r="R535">
            <v>49.673458956611206</v>
          </cell>
          <cell r="S535">
            <v>49.825107438353164</v>
          </cell>
          <cell r="T535">
            <v>55.657938544315421</v>
          </cell>
          <cell r="U535">
            <v>59.577841067494717</v>
          </cell>
          <cell r="V535">
            <v>58.787269524389139</v>
          </cell>
          <cell r="W535">
            <v>59.271467105067934</v>
          </cell>
          <cell r="X535">
            <v>61.583636004787913</v>
          </cell>
          <cell r="Y535">
            <v>65.735976532869316</v>
          </cell>
          <cell r="Z535">
            <v>76.065014313239317</v>
          </cell>
          <cell r="AA535">
            <v>76.065014313239317</v>
          </cell>
        </row>
        <row r="536">
          <cell r="A536">
            <v>40</v>
          </cell>
          <cell r="C536" t="str">
            <v>COMMERCIAL SALES</v>
          </cell>
          <cell r="D536">
            <v>29.852096911102006</v>
          </cell>
          <cell r="E536">
            <v>35.536804034370981</v>
          </cell>
          <cell r="F536">
            <v>47.366430178801167</v>
          </cell>
          <cell r="G536">
            <v>51.021013192816014</v>
          </cell>
          <cell r="H536">
            <v>58.524538596177386</v>
          </cell>
          <cell r="I536">
            <v>58.542103309157987</v>
          </cell>
          <cell r="J536">
            <v>60.319356476296271</v>
          </cell>
          <cell r="K536">
            <v>57.663517849040794</v>
          </cell>
          <cell r="L536">
            <v>50.020006672471062</v>
          </cell>
          <cell r="M536">
            <v>47.003517728888291</v>
          </cell>
          <cell r="N536">
            <v>46.059092968782437</v>
          </cell>
          <cell r="O536">
            <v>48.032272265552749</v>
          </cell>
          <cell r="P536">
            <v>44.968849210497162</v>
          </cell>
          <cell r="Q536">
            <v>44.842447374701564</v>
          </cell>
          <cell r="R536">
            <v>45.484430809813901</v>
          </cell>
          <cell r="S536">
            <v>45.4326158843716</v>
          </cell>
          <cell r="T536">
            <v>51.034834410565267</v>
          </cell>
          <cell r="U536">
            <v>55.201991270509531</v>
          </cell>
          <cell r="V536">
            <v>53.483655550881949</v>
          </cell>
          <cell r="W536">
            <v>52.560841878210759</v>
          </cell>
          <cell r="X536">
            <v>53.644783202755342</v>
          </cell>
          <cell r="Y536">
            <v>57.325844443327576</v>
          </cell>
          <cell r="Z536">
            <v>67.905608886404394</v>
          </cell>
          <cell r="AA536">
            <v>67.905608886404394</v>
          </cell>
        </row>
        <row r="537">
          <cell r="A537">
            <v>41</v>
          </cell>
          <cell r="C537" t="str">
            <v>INDUSTRIAL SALES</v>
          </cell>
          <cell r="D537">
            <v>24.401073639191754</v>
          </cell>
          <cell r="E537">
            <v>29.353734403594061</v>
          </cell>
          <cell r="F537">
            <v>42.066491548351749</v>
          </cell>
          <cell r="G537">
            <v>43.654322830633276</v>
          </cell>
          <cell r="H537">
            <v>52.400436557280173</v>
          </cell>
          <cell r="I537">
            <v>49.19131364509439</v>
          </cell>
          <cell r="J537">
            <v>47.380086038921206</v>
          </cell>
          <cell r="K537">
            <v>43.58317107972313</v>
          </cell>
          <cell r="L537">
            <v>29.877628896236015</v>
          </cell>
          <cell r="M537">
            <v>24.070547927514944</v>
          </cell>
          <cell r="N537">
            <v>24.512292832759535</v>
          </cell>
          <cell r="O537">
            <v>24.417121151292196</v>
          </cell>
          <cell r="P537">
            <v>23.460918609008687</v>
          </cell>
          <cell r="Q537">
            <v>22.393773086401314</v>
          </cell>
          <cell r="R537">
            <v>23.218556798938444</v>
          </cell>
          <cell r="S537">
            <v>27.053798478316583</v>
          </cell>
          <cell r="T537">
            <v>23.516808223394474</v>
          </cell>
          <cell r="U537">
            <v>20.85160060462297</v>
          </cell>
          <cell r="V537">
            <v>21.851078634355979</v>
          </cell>
          <cell r="W537">
            <v>26.018815930956706</v>
          </cell>
          <cell r="X537">
            <v>21.216315658895535</v>
          </cell>
          <cell r="Y537">
            <v>22.207550974406399</v>
          </cell>
          <cell r="Z537">
            <v>32.846475718831222</v>
          </cell>
          <cell r="AA537">
            <v>32.846475718831222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3.8363143904460411</v>
          </cell>
          <cell r="P539">
            <v>4.6981973581261229</v>
          </cell>
          <cell r="Q539">
            <v>5.9612867632191184</v>
          </cell>
          <cell r="R539">
            <v>3.6457173914109098</v>
          </cell>
          <cell r="S539">
            <v>2.6094267051696161</v>
          </cell>
          <cell r="T539">
            <v>1.7355438476103164</v>
          </cell>
          <cell r="U539">
            <v>2.1878965282910356</v>
          </cell>
          <cell r="V539">
            <v>3.5540697039243208</v>
          </cell>
          <cell r="W539">
            <v>3.3280295164033489</v>
          </cell>
          <cell r="X539">
            <v>2.5396225096389178</v>
          </cell>
          <cell r="Y539">
            <v>2.6395017096188993</v>
          </cell>
          <cell r="Z539">
            <v>2.6393300435856548</v>
          </cell>
          <cell r="AA539">
            <v>2.6393300435856548</v>
          </cell>
        </row>
        <row r="540">
          <cell r="A540">
            <v>44</v>
          </cell>
          <cell r="C540" t="str">
            <v xml:space="preserve">   TOTAL</v>
          </cell>
          <cell r="D540">
            <v>26.951435689063281</v>
          </cell>
          <cell r="E540">
            <v>31.806300068822434</v>
          </cell>
          <cell r="F540">
            <v>44.476315866986475</v>
          </cell>
          <cell r="G540">
            <v>46.548616719320364</v>
          </cell>
          <cell r="H540">
            <v>55.667447943954549</v>
          </cell>
          <cell r="I540">
            <v>53.37079076425384</v>
          </cell>
          <cell r="J540">
            <v>51.897963159847968</v>
          </cell>
          <cell r="K540">
            <v>49.019794575367861</v>
          </cell>
          <cell r="L540">
            <v>37.47688551180358</v>
          </cell>
          <cell r="M540">
            <v>30.980506333822717</v>
          </cell>
          <cell r="N540">
            <v>32.622054252693928</v>
          </cell>
          <cell r="O540">
            <v>28.376877839653226</v>
          </cell>
          <cell r="P540">
            <v>26.211568327161039</v>
          </cell>
          <cell r="Q540">
            <v>27.519791161215007</v>
          </cell>
          <cell r="R540">
            <v>23.683547489032499</v>
          </cell>
          <cell r="S540">
            <v>23.356006645841344</v>
          </cell>
          <cell r="T540">
            <v>19.479534979735266</v>
          </cell>
          <cell r="U540">
            <v>17.613180032462253</v>
          </cell>
          <cell r="V540">
            <v>18.264579134769768</v>
          </cell>
          <cell r="W540">
            <v>19.644191934817808</v>
          </cell>
          <cell r="X540">
            <v>14.795969057016423</v>
          </cell>
          <cell r="Y540">
            <v>17.718366912853934</v>
          </cell>
          <cell r="Z540">
            <v>18.775426842590889</v>
          </cell>
          <cell r="AA540">
            <v>18.775426842590889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336.38844581994209</v>
          </cell>
          <cell r="E544">
            <v>371.61466693022334</v>
          </cell>
          <cell r="F544">
            <v>432.30261545940692</v>
          </cell>
          <cell r="G544">
            <v>417.83985037791149</v>
          </cell>
          <cell r="H544">
            <v>507.07364094251142</v>
          </cell>
          <cell r="I544">
            <v>455.89590248257923</v>
          </cell>
          <cell r="J544">
            <v>509.46363199846348</v>
          </cell>
          <cell r="K544">
            <v>533.90183594343921</v>
          </cell>
          <cell r="L544">
            <v>407.07923218296918</v>
          </cell>
          <cell r="M544">
            <v>376.51774063812672</v>
          </cell>
          <cell r="N544">
            <v>425.4940439515301</v>
          </cell>
          <cell r="O544">
            <v>442.18022515907978</v>
          </cell>
          <cell r="P544">
            <v>394.5880829015544</v>
          </cell>
          <cell r="Q544">
            <v>401.61445443923589</v>
          </cell>
          <cell r="R544">
            <v>370.02554053001791</v>
          </cell>
          <cell r="S544">
            <v>419.8623307468128</v>
          </cell>
          <cell r="T544">
            <v>434.77098100603001</v>
          </cell>
          <cell r="U544">
            <v>452.38219000350102</v>
          </cell>
          <cell r="V544">
            <v>500.22502550153007</v>
          </cell>
          <cell r="W544">
            <v>467.93421633554084</v>
          </cell>
          <cell r="X544">
            <v>471.39718744791162</v>
          </cell>
          <cell r="Y544">
            <v>510.35553053896155</v>
          </cell>
          <cell r="Z544">
            <v>610.46657682605155</v>
          </cell>
          <cell r="AA544">
            <v>610.46657682605155</v>
          </cell>
        </row>
        <row r="545">
          <cell r="A545">
            <v>49</v>
          </cell>
          <cell r="C545" t="str">
            <v>COMMERCIAL SALES</v>
          </cell>
          <cell r="D545">
            <v>2250.899961781005</v>
          </cell>
          <cell r="E545">
            <v>2637.6805438349743</v>
          </cell>
          <cell r="F545">
            <v>3249.2005332842955</v>
          </cell>
          <cell r="G545">
            <v>3311.0813995649023</v>
          </cell>
          <cell r="H545">
            <v>4033.9882988298832</v>
          </cell>
          <cell r="I545">
            <v>3741.5038961038963</v>
          </cell>
          <cell r="J545">
            <v>4084.6179617610946</v>
          </cell>
          <cell r="K545">
            <v>4137.0815314930351</v>
          </cell>
          <cell r="L545">
            <v>3008.0254223252732</v>
          </cell>
          <cell r="M545">
            <v>2753.6609842393054</v>
          </cell>
          <cell r="N545">
            <v>3079.3075850313785</v>
          </cell>
          <cell r="O545">
            <v>3018.8102948822698</v>
          </cell>
          <cell r="P545">
            <v>2377.68007364396</v>
          </cell>
          <cell r="Q545">
            <v>2341.9410727605614</v>
          </cell>
          <cell r="R545">
            <v>2152.5608808290153</v>
          </cell>
          <cell r="S545">
            <v>2441.4478131212722</v>
          </cell>
          <cell r="T545">
            <v>2575.4393975615585</v>
          </cell>
          <cell r="U545">
            <v>2650.0875316310098</v>
          </cell>
          <cell r="V545">
            <v>2543.6925163290157</v>
          </cell>
          <cell r="W545">
            <v>2303.9021564209847</v>
          </cell>
          <cell r="X545">
            <v>2186.8298117154814</v>
          </cell>
          <cell r="Y545">
            <v>2459.8700115166994</v>
          </cell>
          <cell r="Z545">
            <v>2726.9260427620047</v>
          </cell>
          <cell r="AA545">
            <v>2726.9260427620047</v>
          </cell>
        </row>
        <row r="546">
          <cell r="A546">
            <v>50</v>
          </cell>
          <cell r="C546" t="str">
            <v>INDUSTRIAL SALES</v>
          </cell>
          <cell r="D546">
            <v>252256.51515151514</v>
          </cell>
          <cell r="E546">
            <v>344666.09795918368</v>
          </cell>
          <cell r="F546">
            <v>356174.58646616543</v>
          </cell>
          <cell r="G546">
            <v>393248.66666666669</v>
          </cell>
          <cell r="H546">
            <v>341167.1286764706</v>
          </cell>
          <cell r="I546">
            <v>341379.12546125462</v>
          </cell>
          <cell r="J546">
            <v>479671.66920152091</v>
          </cell>
          <cell r="K546">
            <v>395507.67509025271</v>
          </cell>
          <cell r="L546">
            <v>233400.89169675091</v>
          </cell>
          <cell r="M546">
            <v>255955.46453900708</v>
          </cell>
          <cell r="N546">
            <v>238845.34751773049</v>
          </cell>
          <cell r="O546">
            <v>271240.43448275863</v>
          </cell>
          <cell r="P546">
            <v>235265.55445544556</v>
          </cell>
          <cell r="Q546">
            <v>202827.81758957656</v>
          </cell>
          <cell r="R546">
            <v>189727.8051948052</v>
          </cell>
          <cell r="S546">
            <v>229877.83706070288</v>
          </cell>
          <cell r="T546">
            <v>216698.87962962964</v>
          </cell>
          <cell r="U546">
            <v>150634.54970760233</v>
          </cell>
          <cell r="V546">
            <v>121493.68918918919</v>
          </cell>
          <cell r="W546">
            <v>128784.2775</v>
          </cell>
          <cell r="X546">
            <v>110531.83289817232</v>
          </cell>
          <cell r="Y546">
            <v>132545.14833759592</v>
          </cell>
          <cell r="Z546">
            <v>212899.25663716815</v>
          </cell>
          <cell r="AA546">
            <v>212899.25663716815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135104.70000000001</v>
          </cell>
          <cell r="P548">
            <v>194733.75</v>
          </cell>
          <cell r="Q548">
            <v>162446.65</v>
          </cell>
          <cell r="R548">
            <v>269979.15000000002</v>
          </cell>
          <cell r="S548">
            <v>249078.75</v>
          </cell>
          <cell r="T548">
            <v>190682.24242424243</v>
          </cell>
          <cell r="U548">
            <v>181354.16363636364</v>
          </cell>
          <cell r="V548">
            <v>215473.45121951221</v>
          </cell>
          <cell r="W548">
            <v>164815.76923076922</v>
          </cell>
          <cell r="X548">
            <v>155248.58928571429</v>
          </cell>
          <cell r="Y548">
            <v>142879.96363636362</v>
          </cell>
          <cell r="Z548" t="str">
            <v>n/a</v>
          </cell>
          <cell r="AA548" t="str">
            <v>n/a</v>
          </cell>
        </row>
        <row r="549">
          <cell r="A549">
            <v>53</v>
          </cell>
          <cell r="C549" t="str">
            <v xml:space="preserve">   TOTAL</v>
          </cell>
          <cell r="D549">
            <v>1616.6991800729916</v>
          </cell>
          <cell r="E549">
            <v>2136.1633008130079</v>
          </cell>
          <cell r="F549">
            <v>2434.3808557226653</v>
          </cell>
          <cell r="G549">
            <v>2620.8358846902752</v>
          </cell>
          <cell r="H549">
            <v>2593.1728611889052</v>
          </cell>
          <cell r="I549">
            <v>2506.154157731713</v>
          </cell>
          <cell r="J549">
            <v>3126.4975207908365</v>
          </cell>
          <cell r="K549">
            <v>2880.3820169055948</v>
          </cell>
          <cell r="L549">
            <v>1856.0117638175777</v>
          </cell>
          <cell r="M549">
            <v>1856.7242037196161</v>
          </cell>
          <cell r="N549">
            <v>1842.5761620844212</v>
          </cell>
          <cell r="O549">
            <v>1986.4019423684106</v>
          </cell>
          <cell r="P549">
            <v>1681.7661400112409</v>
          </cell>
          <cell r="Q549">
            <v>1493.2257667429249</v>
          </cell>
          <cell r="R549">
            <v>1352.9468768179956</v>
          </cell>
          <cell r="S549">
            <v>1525.1942412887972</v>
          </cell>
          <cell r="T549">
            <v>1475.2470547856256</v>
          </cell>
          <cell r="U549">
            <v>1318.5829380586429</v>
          </cell>
          <cell r="V549">
            <v>1317.9295694630846</v>
          </cell>
          <cell r="W549">
            <v>1254.0581605437494</v>
          </cell>
          <cell r="X549">
            <v>1162.149441633484</v>
          </cell>
          <cell r="Y549">
            <v>1257.4946014954035</v>
          </cell>
          <cell r="Z549">
            <v>1560.3348496905082</v>
          </cell>
          <cell r="AA549">
            <v>1560.3348496905082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968.31133198428756</v>
          </cell>
          <cell r="E553">
            <v>913.4184819134216</v>
          </cell>
          <cell r="F553">
            <v>828.96071949440932</v>
          </cell>
          <cell r="G553">
            <v>735.4415008483727</v>
          </cell>
          <cell r="H553">
            <v>786.1780621007739</v>
          </cell>
          <cell r="I553">
            <v>702.53906325821538</v>
          </cell>
          <cell r="J553">
            <v>777.11493325650633</v>
          </cell>
          <cell r="K553">
            <v>840.63950129238253</v>
          </cell>
          <cell r="L553">
            <v>722.86962333153883</v>
          </cell>
          <cell r="M553">
            <v>693.35493788542317</v>
          </cell>
          <cell r="N553">
            <v>743.52079482439922</v>
          </cell>
          <cell r="O553">
            <v>787.19952683961492</v>
          </cell>
          <cell r="P553">
            <v>796.91085035050287</v>
          </cell>
          <cell r="Q553">
            <v>811.69841068738822</v>
          </cell>
          <cell r="R553">
            <v>744.91599397824905</v>
          </cell>
          <cell r="S553">
            <v>842.67220349959825</v>
          </cell>
          <cell r="T553">
            <v>781.14819265154938</v>
          </cell>
          <cell r="U553">
            <v>759.31282822250137</v>
          </cell>
          <cell r="V553">
            <v>850.9070578520425</v>
          </cell>
          <cell r="W553">
            <v>789.47635209713019</v>
          </cell>
          <cell r="X553">
            <v>765.45851792716837</v>
          </cell>
          <cell r="Y553">
            <v>776.37171828393468</v>
          </cell>
          <cell r="Z553">
            <v>802.55894557795182</v>
          </cell>
          <cell r="AA553">
            <v>802.55894557795182</v>
          </cell>
        </row>
        <row r="554">
          <cell r="A554">
            <v>58</v>
          </cell>
          <cell r="C554" t="str">
            <v>COMMERCIAL SALES</v>
          </cell>
          <cell r="D554">
            <v>7540.1737053315501</v>
          </cell>
          <cell r="E554">
            <v>7422.3909985935306</v>
          </cell>
          <cell r="F554">
            <v>6859.711658698051</v>
          </cell>
          <cell r="G554">
            <v>6489.6425852066714</v>
          </cell>
          <cell r="H554">
            <v>6892.8152115211524</v>
          </cell>
          <cell r="I554">
            <v>6391.1333631885354</v>
          </cell>
          <cell r="J554">
            <v>6771.6537449570251</v>
          </cell>
          <cell r="K554">
            <v>7174.521579352192</v>
          </cell>
          <cell r="L554">
            <v>6013.6445842994372</v>
          </cell>
          <cell r="M554">
            <v>5858.4146831778708</v>
          </cell>
          <cell r="N554">
            <v>6685.5584566514299</v>
          </cell>
          <cell r="O554">
            <v>6284.9624897868234</v>
          </cell>
          <cell r="P554">
            <v>5287.3936411273189</v>
          </cell>
          <cell r="Q554">
            <v>5222.5986980402795</v>
          </cell>
          <cell r="R554">
            <v>4732.5224093264251</v>
          </cell>
          <cell r="S554">
            <v>5373.7777708747517</v>
          </cell>
          <cell r="T554">
            <v>5046.4343174754958</v>
          </cell>
          <cell r="U554">
            <v>4800.7100299056819</v>
          </cell>
          <cell r="V554">
            <v>4756.0184324144802</v>
          </cell>
          <cell r="W554">
            <v>4383.3052784036045</v>
          </cell>
          <cell r="X554">
            <v>4076.5004184100417</v>
          </cell>
          <cell r="Y554">
            <v>4291.0314455961143</v>
          </cell>
          <cell r="Z554">
            <v>4015.7596514946672</v>
          </cell>
          <cell r="AA554">
            <v>4015.7596514946672</v>
          </cell>
        </row>
        <row r="555">
          <cell r="A555">
            <v>59</v>
          </cell>
          <cell r="C555" t="str">
            <v>INDUSTRIAL SALES</v>
          </cell>
          <cell r="D555">
            <v>1033792.6883116884</v>
          </cell>
          <cell r="E555">
            <v>1174181.4285714286</v>
          </cell>
          <cell r="F555">
            <v>846694.30075187969</v>
          </cell>
          <cell r="G555">
            <v>900824.11355311354</v>
          </cell>
          <cell r="H555">
            <v>651076.8823529412</v>
          </cell>
          <cell r="I555">
            <v>693982.53505535051</v>
          </cell>
          <cell r="J555">
            <v>1012390.8783269962</v>
          </cell>
          <cell r="K555">
            <v>907477.96750902524</v>
          </cell>
          <cell r="L555">
            <v>781189.47292418778</v>
          </cell>
          <cell r="M555">
            <v>1063355.3723404256</v>
          </cell>
          <cell r="N555">
            <v>974390.07092198578</v>
          </cell>
          <cell r="O555">
            <v>1110861.648275862</v>
          </cell>
          <cell r="P555">
            <v>1002797.7095709571</v>
          </cell>
          <cell r="Q555">
            <v>905733.11074918567</v>
          </cell>
          <cell r="R555">
            <v>817138.66558441555</v>
          </cell>
          <cell r="S555">
            <v>849706.3258785943</v>
          </cell>
          <cell r="T555">
            <v>921463.82098765427</v>
          </cell>
          <cell r="U555">
            <v>722412.40643274854</v>
          </cell>
          <cell r="V555">
            <v>556007.7432432432</v>
          </cell>
          <cell r="W555">
            <v>494965.9425</v>
          </cell>
          <cell r="X555">
            <v>520975.62402088771</v>
          </cell>
          <cell r="Y555">
            <v>596847.20971867011</v>
          </cell>
          <cell r="Z555">
            <v>648164.68731563422</v>
          </cell>
          <cell r="AA555">
            <v>648164.68731563422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3521731.7</v>
          </cell>
          <cell r="P557">
            <v>4144861</v>
          </cell>
          <cell r="Q557">
            <v>2725026.6</v>
          </cell>
          <cell r="R557">
            <v>7405377.9000000004</v>
          </cell>
          <cell r="S557">
            <v>9545343.791666666</v>
          </cell>
          <cell r="T557">
            <v>10986887.060606061</v>
          </cell>
          <cell r="U557">
            <v>8288973.5090909088</v>
          </cell>
          <cell r="V557">
            <v>6062724.4024390243</v>
          </cell>
          <cell r="W557">
            <v>4952352.9890109887</v>
          </cell>
          <cell r="X557">
            <v>6113057.6964285718</v>
          </cell>
          <cell r="Y557">
            <v>5413141.5454545459</v>
          </cell>
          <cell r="Z557" t="str">
            <v>n/a</v>
          </cell>
          <cell r="AA557" t="str">
            <v>n/a</v>
          </cell>
        </row>
        <row r="558">
          <cell r="A558">
            <v>62</v>
          </cell>
          <cell r="C558" t="str">
            <v xml:space="preserve">   TOTAL</v>
          </cell>
          <cell r="D558">
            <v>5998.564227615665</v>
          </cell>
          <cell r="E558">
            <v>6716.1640813008135</v>
          </cell>
          <cell r="F558">
            <v>5473.4318890149762</v>
          </cell>
          <cell r="G558">
            <v>5630.3195871392618</v>
          </cell>
          <cell r="H558">
            <v>4658.3289821363587</v>
          </cell>
          <cell r="I558">
            <v>4695.7411007862756</v>
          </cell>
          <cell r="J558">
            <v>6024.316428683509</v>
          </cell>
          <cell r="K558">
            <v>5875.9569309843018</v>
          </cell>
          <cell r="L558">
            <v>4952.4173059498644</v>
          </cell>
          <cell r="M558">
            <v>5993.2016078528468</v>
          </cell>
          <cell r="N558">
            <v>5648.2530125528856</v>
          </cell>
          <cell r="O558">
            <v>7000.0722193357578</v>
          </cell>
          <cell r="P558">
            <v>6416.1217635671019</v>
          </cell>
          <cell r="Q558">
            <v>5426.0068980734168</v>
          </cell>
          <cell r="R558">
            <v>5712.6022925599536</v>
          </cell>
          <cell r="S558">
            <v>6530.2012643516946</v>
          </cell>
          <cell r="T558">
            <v>7573.3176193391591</v>
          </cell>
          <cell r="U558">
            <v>7486.3422484094726</v>
          </cell>
          <cell r="V558">
            <v>7215.7675232394422</v>
          </cell>
          <cell r="W558">
            <v>6383.8622871579082</v>
          </cell>
          <cell r="X558">
            <v>7854.500351785875</v>
          </cell>
          <cell r="Y558">
            <v>7097.1247388671227</v>
          </cell>
          <cell r="Z558">
            <v>8310.5159886484471</v>
          </cell>
          <cell r="AA558">
            <v>8310.5159886484471</v>
          </cell>
        </row>
      </sheetData>
      <sheetData sheetId="1">
        <row r="311">
          <cell r="A311">
            <v>1</v>
          </cell>
          <cell r="C311" t="str">
            <v>NWNG: TABLE 6ST</v>
          </cell>
          <cell r="Q311" t="str">
            <v>NORTHWEST NATURAL GAS COMPANY  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1597713</v>
          </cell>
          <cell r="E320">
            <v>1781303</v>
          </cell>
          <cell r="F320">
            <v>2045662</v>
          </cell>
          <cell r="G320">
            <v>1971553</v>
          </cell>
          <cell r="H320">
            <v>2313115</v>
          </cell>
          <cell r="I320">
            <v>2102484</v>
          </cell>
          <cell r="J320">
            <v>2518319</v>
          </cell>
          <cell r="K320">
            <v>2688454</v>
          </cell>
          <cell r="L320">
            <v>2220472</v>
          </cell>
          <cell r="M320">
            <v>2220986</v>
          </cell>
          <cell r="N320">
            <v>2650395</v>
          </cell>
          <cell r="O320">
            <v>2711269</v>
          </cell>
          <cell r="P320">
            <v>3211930</v>
          </cell>
          <cell r="Q320">
            <v>4079605</v>
          </cell>
          <cell r="R320">
            <v>4068442</v>
          </cell>
          <cell r="S320">
            <v>6160064</v>
          </cell>
          <cell r="T320">
            <v>7853825</v>
          </cell>
          <cell r="U320">
            <v>8214576</v>
          </cell>
          <cell r="V320">
            <v>9964619.8800000008</v>
          </cell>
          <cell r="W320">
            <v>10478432</v>
          </cell>
          <cell r="X320">
            <v>12939941</v>
          </cell>
          <cell r="Y320">
            <v>15977175</v>
          </cell>
          <cell r="Z320">
            <v>20909136</v>
          </cell>
          <cell r="AA320">
            <v>26920467</v>
          </cell>
        </row>
        <row r="321">
          <cell r="A321">
            <v>11</v>
          </cell>
          <cell r="C321" t="str">
            <v>COMMERCIAL SALES</v>
          </cell>
          <cell r="D321">
            <v>1824617</v>
          </cell>
          <cell r="E321">
            <v>2669409</v>
          </cell>
          <cell r="F321">
            <v>3447663</v>
          </cell>
          <cell r="G321">
            <v>3521028</v>
          </cell>
          <cell r="H321">
            <v>4241765</v>
          </cell>
          <cell r="I321">
            <v>4124361</v>
          </cell>
          <cell r="J321">
            <v>5485228</v>
          </cell>
          <cell r="K321">
            <v>5514338</v>
          </cell>
          <cell r="L321">
            <v>4442343</v>
          </cell>
          <cell r="M321">
            <v>4536055</v>
          </cell>
          <cell r="N321">
            <v>5197420</v>
          </cell>
          <cell r="O321">
            <v>5136051</v>
          </cell>
          <cell r="P321">
            <v>5306320</v>
          </cell>
          <cell r="Q321">
            <v>6034100</v>
          </cell>
          <cell r="R321">
            <v>5378174</v>
          </cell>
          <cell r="S321">
            <v>6897947</v>
          </cell>
          <cell r="T321">
            <v>7679448</v>
          </cell>
          <cell r="U321">
            <v>6975079</v>
          </cell>
          <cell r="V321">
            <v>7096174</v>
          </cell>
          <cell r="W321">
            <v>6998606</v>
          </cell>
          <cell r="X321">
            <v>8123368</v>
          </cell>
          <cell r="Y321">
            <v>9783889</v>
          </cell>
          <cell r="Z321">
            <v>12435629</v>
          </cell>
          <cell r="AA321">
            <v>15513262</v>
          </cell>
        </row>
        <row r="322">
          <cell r="A322">
            <v>12</v>
          </cell>
          <cell r="C322" t="str">
            <v>INDUSTRIAL SALES</v>
          </cell>
          <cell r="D322">
            <v>18475358</v>
          </cell>
          <cell r="E322">
            <v>28970764</v>
          </cell>
          <cell r="F322">
            <v>30203579</v>
          </cell>
          <cell r="G322">
            <v>43692189</v>
          </cell>
          <cell r="H322">
            <v>26811096</v>
          </cell>
          <cell r="I322">
            <v>36825716</v>
          </cell>
          <cell r="J322">
            <v>41917879</v>
          </cell>
          <cell r="K322">
            <v>36836826</v>
          </cell>
          <cell r="L322">
            <v>18231336</v>
          </cell>
          <cell r="M322">
            <v>27282396</v>
          </cell>
          <cell r="N322">
            <v>6893095</v>
          </cell>
          <cell r="O322">
            <v>1902390</v>
          </cell>
          <cell r="P322">
            <v>2498610</v>
          </cell>
          <cell r="Q322">
            <v>1744369</v>
          </cell>
          <cell r="R322">
            <v>1686454</v>
          </cell>
          <cell r="S322">
            <v>2674973</v>
          </cell>
          <cell r="T322">
            <v>3280440</v>
          </cell>
          <cell r="U322">
            <v>2953424</v>
          </cell>
          <cell r="V322">
            <v>3035241</v>
          </cell>
          <cell r="W322">
            <v>3107926</v>
          </cell>
          <cell r="X322">
            <v>3803372</v>
          </cell>
          <cell r="Y322">
            <v>3457608</v>
          </cell>
          <cell r="Z322">
            <v>4742879</v>
          </cell>
          <cell r="AA322">
            <v>6026306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5680365</v>
          </cell>
          <cell r="P324">
            <v>5200026</v>
          </cell>
          <cell r="Q324">
            <v>4620507</v>
          </cell>
          <cell r="R324">
            <v>3494743</v>
          </cell>
          <cell r="S324">
            <v>2601320</v>
          </cell>
          <cell r="T324">
            <v>1432757</v>
          </cell>
          <cell r="U324">
            <v>1174516</v>
          </cell>
          <cell r="V324">
            <v>1083666</v>
          </cell>
          <cell r="W324">
            <v>1015085</v>
          </cell>
          <cell r="X324">
            <v>1149369</v>
          </cell>
          <cell r="Y324">
            <v>1406574</v>
          </cell>
          <cell r="Z324">
            <v>1577420</v>
          </cell>
          <cell r="AA324">
            <v>5259423</v>
          </cell>
        </row>
        <row r="325">
          <cell r="A325">
            <v>15</v>
          </cell>
          <cell r="C325" t="str">
            <v>OTHER OPERATING REVENUES</v>
          </cell>
          <cell r="D325">
            <v>1108996</v>
          </cell>
          <cell r="E325">
            <v>348493</v>
          </cell>
          <cell r="F325">
            <v>747250</v>
          </cell>
          <cell r="G325">
            <v>214479</v>
          </cell>
          <cell r="H325">
            <v>1137226</v>
          </cell>
          <cell r="I325">
            <v>1099790</v>
          </cell>
          <cell r="J325">
            <v>1084894</v>
          </cell>
          <cell r="K325">
            <v>786823</v>
          </cell>
          <cell r="L325">
            <v>2262897</v>
          </cell>
          <cell r="M325">
            <v>772747</v>
          </cell>
          <cell r="N325">
            <v>6417607</v>
          </cell>
          <cell r="O325">
            <v>326264</v>
          </cell>
          <cell r="P325">
            <v>779099</v>
          </cell>
          <cell r="Q325">
            <v>-284940</v>
          </cell>
          <cell r="R325">
            <v>111157</v>
          </cell>
          <cell r="S325">
            <v>416692</v>
          </cell>
          <cell r="T325">
            <v>-121067</v>
          </cell>
          <cell r="U325">
            <v>151323</v>
          </cell>
          <cell r="V325">
            <v>149772</v>
          </cell>
          <cell r="W325">
            <v>170380</v>
          </cell>
          <cell r="X325">
            <v>381766</v>
          </cell>
          <cell r="Y325">
            <v>-4419</v>
          </cell>
          <cell r="Z325">
            <v>1470892</v>
          </cell>
          <cell r="AA325">
            <v>1348617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23006684</v>
          </cell>
          <cell r="E327">
            <v>33769969</v>
          </cell>
          <cell r="F327">
            <v>36444154</v>
          </cell>
          <cell r="G327">
            <v>49399249</v>
          </cell>
          <cell r="H327">
            <v>34503202</v>
          </cell>
          <cell r="I327">
            <v>44152351</v>
          </cell>
          <cell r="J327">
            <v>51006320</v>
          </cell>
          <cell r="K327">
            <v>45826441</v>
          </cell>
          <cell r="L327">
            <v>27157048</v>
          </cell>
          <cell r="M327">
            <v>34812184</v>
          </cell>
          <cell r="N327">
            <v>21158517</v>
          </cell>
          <cell r="O327">
            <v>15756339</v>
          </cell>
          <cell r="P327">
            <v>16995985</v>
          </cell>
          <cell r="Q327">
            <v>16193641</v>
          </cell>
          <cell r="R327">
            <v>14738970</v>
          </cell>
          <cell r="S327">
            <v>18750996</v>
          </cell>
          <cell r="T327">
            <v>20125403</v>
          </cell>
          <cell r="U327">
            <v>19468918</v>
          </cell>
          <cell r="V327">
            <v>21329472.880000003</v>
          </cell>
          <cell r="W327">
            <v>21770429</v>
          </cell>
          <cell r="X327">
            <v>26397816</v>
          </cell>
          <cell r="Y327">
            <v>30620827</v>
          </cell>
          <cell r="Z327">
            <v>41135956</v>
          </cell>
          <cell r="AA327">
            <v>55068075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>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>NATURAL GAS</v>
          </cell>
          <cell r="D335">
            <v>17495316</v>
          </cell>
          <cell r="E335">
            <v>26750979</v>
          </cell>
          <cell r="F335">
            <v>29933605</v>
          </cell>
          <cell r="G335">
            <v>39612868</v>
          </cell>
          <cell r="H335">
            <v>26465746</v>
          </cell>
          <cell r="I335">
            <v>31946947</v>
          </cell>
          <cell r="J335">
            <v>36235232</v>
          </cell>
          <cell r="K335">
            <v>33999871</v>
          </cell>
          <cell r="L335">
            <v>18141976</v>
          </cell>
          <cell r="M335">
            <v>25175168</v>
          </cell>
          <cell r="N335">
            <v>9837896</v>
          </cell>
          <cell r="O335">
            <v>4944796</v>
          </cell>
          <cell r="P335">
            <v>5234276</v>
          </cell>
          <cell r="Q335">
            <v>6034662</v>
          </cell>
          <cell r="R335">
            <v>4655161</v>
          </cell>
          <cell r="S335">
            <v>7595435</v>
          </cell>
          <cell r="T335">
            <v>9521613</v>
          </cell>
          <cell r="U335">
            <v>8535781</v>
          </cell>
          <cell r="V335">
            <v>9868549</v>
          </cell>
          <cell r="W335">
            <v>11061296</v>
          </cell>
          <cell r="X335">
            <v>12527118</v>
          </cell>
          <cell r="Y335">
            <v>14608570</v>
          </cell>
          <cell r="Z335">
            <v>22318143</v>
          </cell>
          <cell r="AA335">
            <v>26565619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75364</v>
          </cell>
          <cell r="P337">
            <v>116519</v>
          </cell>
          <cell r="Q337">
            <v>111120</v>
          </cell>
          <cell r="R337">
            <v>108656</v>
          </cell>
          <cell r="S337">
            <v>131186</v>
          </cell>
          <cell r="T337">
            <v>136960</v>
          </cell>
          <cell r="U337">
            <v>132898</v>
          </cell>
          <cell r="V337">
            <v>135097</v>
          </cell>
          <cell r="W337">
            <v>144437</v>
          </cell>
          <cell r="X337">
            <v>177029</v>
          </cell>
          <cell r="Y337">
            <v>185408</v>
          </cell>
          <cell r="Z337">
            <v>180901</v>
          </cell>
          <cell r="AA337">
            <v>174252</v>
          </cell>
        </row>
        <row r="338">
          <cell r="A338">
            <v>28</v>
          </cell>
          <cell r="C338" t="str">
            <v>TRANSMISSION</v>
          </cell>
          <cell r="D338">
            <v>4475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454821</v>
          </cell>
          <cell r="E339">
            <v>600511</v>
          </cell>
          <cell r="F339">
            <v>611175</v>
          </cell>
          <cell r="G339">
            <v>822620</v>
          </cell>
          <cell r="H339">
            <v>674713</v>
          </cell>
          <cell r="I339">
            <v>856606</v>
          </cell>
          <cell r="J339">
            <v>896224</v>
          </cell>
          <cell r="K339">
            <v>905471</v>
          </cell>
          <cell r="L339">
            <v>792275</v>
          </cell>
          <cell r="M339">
            <v>977225</v>
          </cell>
          <cell r="N339">
            <v>533097</v>
          </cell>
          <cell r="O339">
            <v>902489</v>
          </cell>
          <cell r="P339">
            <v>966952</v>
          </cell>
          <cell r="Q339">
            <v>1058029</v>
          </cell>
          <cell r="R339">
            <v>1068040</v>
          </cell>
          <cell r="S339">
            <v>1169608</v>
          </cell>
          <cell r="T339">
            <v>1191241</v>
          </cell>
          <cell r="U339">
            <v>1173454</v>
          </cell>
          <cell r="V339">
            <v>1213146</v>
          </cell>
          <cell r="W339">
            <v>1360915</v>
          </cell>
          <cell r="X339">
            <v>1405540</v>
          </cell>
          <cell r="Y339">
            <v>1384939</v>
          </cell>
          <cell r="Z339">
            <v>1399499</v>
          </cell>
          <cell r="AA339">
            <v>1280477</v>
          </cell>
        </row>
        <row r="340">
          <cell r="A340">
            <v>30</v>
          </cell>
          <cell r="C340" t="str">
            <v>CUSTOMER ACCOUNTS</v>
          </cell>
          <cell r="D340">
            <v>149357</v>
          </cell>
          <cell r="E340">
            <v>175309</v>
          </cell>
          <cell r="F340">
            <v>215667</v>
          </cell>
          <cell r="G340">
            <v>214702</v>
          </cell>
          <cell r="H340">
            <v>259543</v>
          </cell>
          <cell r="I340">
            <v>256149</v>
          </cell>
          <cell r="J340">
            <v>269451</v>
          </cell>
          <cell r="K340">
            <v>302092</v>
          </cell>
          <cell r="L340">
            <v>177939</v>
          </cell>
          <cell r="M340">
            <v>191287</v>
          </cell>
          <cell r="N340">
            <v>201803</v>
          </cell>
          <cell r="O340">
            <v>220592</v>
          </cell>
          <cell r="P340">
            <v>244312</v>
          </cell>
          <cell r="Q340">
            <v>252175</v>
          </cell>
          <cell r="R340">
            <v>294031</v>
          </cell>
          <cell r="S340">
            <v>366617</v>
          </cell>
          <cell r="T340">
            <v>392460</v>
          </cell>
          <cell r="U340">
            <v>467878</v>
          </cell>
          <cell r="V340">
            <v>530137</v>
          </cell>
          <cell r="W340">
            <v>628880</v>
          </cell>
          <cell r="X340">
            <v>845000</v>
          </cell>
          <cell r="Y340">
            <v>931515</v>
          </cell>
          <cell r="Z340">
            <v>836563</v>
          </cell>
          <cell r="AA340">
            <v>1064308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4600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</row>
        <row r="342">
          <cell r="A342">
            <v>32</v>
          </cell>
          <cell r="C342" t="str">
            <v>SALES</v>
          </cell>
          <cell r="D342">
            <v>88900</v>
          </cell>
          <cell r="E342">
            <v>133679</v>
          </cell>
          <cell r="F342">
            <v>151016</v>
          </cell>
          <cell r="G342">
            <v>214800</v>
          </cell>
          <cell r="H342">
            <v>161975</v>
          </cell>
          <cell r="I342">
            <v>224936</v>
          </cell>
          <cell r="J342">
            <v>265871</v>
          </cell>
          <cell r="K342">
            <v>291735</v>
          </cell>
          <cell r="L342">
            <v>338156</v>
          </cell>
          <cell r="M342">
            <v>496688</v>
          </cell>
          <cell r="N342">
            <v>334113</v>
          </cell>
          <cell r="O342">
            <v>296457</v>
          </cell>
          <cell r="P342">
            <v>303496</v>
          </cell>
          <cell r="Q342">
            <v>297719</v>
          </cell>
          <cell r="R342">
            <v>293540</v>
          </cell>
          <cell r="S342">
            <v>300858</v>
          </cell>
          <cell r="T342">
            <v>323278</v>
          </cell>
          <cell r="U342">
            <v>352361</v>
          </cell>
          <cell r="V342">
            <v>383284</v>
          </cell>
          <cell r="W342">
            <v>473986</v>
          </cell>
          <cell r="X342">
            <v>577900</v>
          </cell>
          <cell r="Y342">
            <v>248623</v>
          </cell>
          <cell r="Z342">
            <v>669966</v>
          </cell>
          <cell r="AA342">
            <v>474606</v>
          </cell>
        </row>
        <row r="343">
          <cell r="A343">
            <v>33</v>
          </cell>
          <cell r="C343" t="str">
            <v>ADMINISTRATIVE AND GENERAL</v>
          </cell>
          <cell r="D343">
            <v>529453</v>
          </cell>
          <cell r="E343">
            <v>841848</v>
          </cell>
          <cell r="F343">
            <v>946664</v>
          </cell>
          <cell r="G343">
            <v>1381716</v>
          </cell>
          <cell r="H343">
            <v>985951</v>
          </cell>
          <cell r="I343">
            <v>1364164</v>
          </cell>
          <cell r="J343">
            <v>1622585</v>
          </cell>
          <cell r="K343">
            <v>1652435</v>
          </cell>
          <cell r="L343">
            <v>1501995</v>
          </cell>
          <cell r="M343">
            <v>2094583</v>
          </cell>
          <cell r="N343">
            <v>1330049</v>
          </cell>
          <cell r="O343">
            <v>1242354</v>
          </cell>
          <cell r="P343">
            <v>1392223</v>
          </cell>
          <cell r="Q343">
            <v>1434548</v>
          </cell>
          <cell r="R343">
            <v>1493920</v>
          </cell>
          <cell r="S343">
            <v>1682875</v>
          </cell>
          <cell r="T343">
            <v>1720211</v>
          </cell>
          <cell r="U343">
            <v>1839286</v>
          </cell>
          <cell r="V343">
            <v>2336339</v>
          </cell>
          <cell r="W343">
            <v>2170987</v>
          </cell>
          <cell r="X343">
            <v>2330488</v>
          </cell>
          <cell r="Y343">
            <v>2069441</v>
          </cell>
          <cell r="Z343">
            <v>2748125</v>
          </cell>
          <cell r="AA343">
            <v>3279959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45031</v>
          </cell>
          <cell r="M344">
            <v>3486</v>
          </cell>
          <cell r="N344">
            <v>4810</v>
          </cell>
          <cell r="O344">
            <v>4947</v>
          </cell>
          <cell r="P344">
            <v>3469</v>
          </cell>
          <cell r="Q344">
            <v>6039</v>
          </cell>
          <cell r="R344">
            <v>4011</v>
          </cell>
          <cell r="S344">
            <v>234</v>
          </cell>
          <cell r="T344">
            <v>4214</v>
          </cell>
          <cell r="U344">
            <v>4269</v>
          </cell>
          <cell r="V344">
            <v>417</v>
          </cell>
          <cell r="W344">
            <v>0</v>
          </cell>
          <cell r="X344">
            <v>0</v>
          </cell>
          <cell r="Y344">
            <v>0</v>
          </cell>
          <cell r="Z344">
            <v>35690</v>
          </cell>
          <cell r="AA344">
            <v>235470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18722322</v>
          </cell>
          <cell r="E346">
            <v>28502326</v>
          </cell>
          <cell r="F346">
            <v>31858127</v>
          </cell>
          <cell r="G346">
            <v>42246706</v>
          </cell>
          <cell r="H346">
            <v>28547928</v>
          </cell>
          <cell r="I346">
            <v>34648802</v>
          </cell>
          <cell r="J346">
            <v>39289363</v>
          </cell>
          <cell r="K346">
            <v>37156204</v>
          </cell>
          <cell r="L346">
            <v>20997372</v>
          </cell>
          <cell r="M346">
            <v>28938437</v>
          </cell>
          <cell r="N346">
            <v>12241768</v>
          </cell>
          <cell r="O346">
            <v>7686999</v>
          </cell>
          <cell r="P346">
            <v>8261247</v>
          </cell>
          <cell r="Q346">
            <v>9194292</v>
          </cell>
          <cell r="R346">
            <v>7917359</v>
          </cell>
          <cell r="S346">
            <v>11246813</v>
          </cell>
          <cell r="T346">
            <v>13289977</v>
          </cell>
          <cell r="U346">
            <v>12505927</v>
          </cell>
          <cell r="V346">
            <v>14466969</v>
          </cell>
          <cell r="W346">
            <v>15840501</v>
          </cell>
          <cell r="X346">
            <v>17863075</v>
          </cell>
          <cell r="Y346">
            <v>19428496</v>
          </cell>
          <cell r="Z346">
            <v>28188887</v>
          </cell>
          <cell r="AA346">
            <v>33074691</v>
          </cell>
        </row>
        <row r="347">
          <cell r="A347">
            <v>37</v>
          </cell>
          <cell r="C347" t="str">
            <v>DEPRECIATION</v>
          </cell>
          <cell r="D347">
            <v>365939</v>
          </cell>
          <cell r="E347">
            <v>382043</v>
          </cell>
          <cell r="F347">
            <v>397841</v>
          </cell>
          <cell r="G347">
            <v>437002</v>
          </cell>
          <cell r="H347">
            <v>464427</v>
          </cell>
          <cell r="I347">
            <v>517823</v>
          </cell>
          <cell r="J347">
            <v>599072</v>
          </cell>
          <cell r="K347">
            <v>636782</v>
          </cell>
          <cell r="L347">
            <v>798157</v>
          </cell>
          <cell r="M347">
            <v>939061</v>
          </cell>
          <cell r="N347">
            <v>1012251</v>
          </cell>
          <cell r="O347">
            <v>1149847</v>
          </cell>
          <cell r="P347">
            <v>1282771</v>
          </cell>
          <cell r="Q347">
            <v>1623922</v>
          </cell>
          <cell r="R347">
            <v>1789648</v>
          </cell>
          <cell r="S347">
            <v>2014586</v>
          </cell>
          <cell r="T347">
            <v>2216785</v>
          </cell>
          <cell r="U347">
            <v>2560707</v>
          </cell>
          <cell r="V347">
            <v>2683501</v>
          </cell>
          <cell r="W347">
            <v>2914728</v>
          </cell>
          <cell r="X347">
            <v>3162671</v>
          </cell>
          <cell r="Y347">
            <v>3814315</v>
          </cell>
          <cell r="Z347">
            <v>4401980</v>
          </cell>
          <cell r="AA347">
            <v>4648505</v>
          </cell>
        </row>
        <row r="348">
          <cell r="A348">
            <v>38</v>
          </cell>
          <cell r="C348" t="str">
            <v>AMORTIZATION</v>
          </cell>
          <cell r="D348">
            <v>48149</v>
          </cell>
          <cell r="E348">
            <v>57872</v>
          </cell>
          <cell r="F348">
            <v>53705</v>
          </cell>
          <cell r="G348">
            <v>17130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1225136</v>
          </cell>
          <cell r="E349">
            <v>1447255</v>
          </cell>
          <cell r="F349">
            <v>1674728</v>
          </cell>
          <cell r="G349">
            <v>2036933</v>
          </cell>
          <cell r="H349">
            <v>1658542</v>
          </cell>
          <cell r="I349">
            <v>2351989</v>
          </cell>
          <cell r="J349">
            <v>2552139</v>
          </cell>
          <cell r="K349">
            <v>2494246</v>
          </cell>
          <cell r="L349">
            <v>1662324</v>
          </cell>
          <cell r="M349">
            <v>1901372</v>
          </cell>
          <cell r="N349">
            <v>1894055</v>
          </cell>
          <cell r="O349">
            <v>1096410</v>
          </cell>
          <cell r="P349">
            <v>1658447</v>
          </cell>
          <cell r="Q349">
            <v>1316698</v>
          </cell>
          <cell r="R349">
            <v>2220049</v>
          </cell>
          <cell r="S349">
            <v>1357069</v>
          </cell>
          <cell r="T349">
            <v>1445802</v>
          </cell>
          <cell r="U349">
            <v>1632443</v>
          </cell>
          <cell r="V349">
            <v>1641624</v>
          </cell>
          <cell r="W349">
            <v>1851913</v>
          </cell>
          <cell r="X349">
            <v>2029556</v>
          </cell>
          <cell r="Y349">
            <v>2159709</v>
          </cell>
          <cell r="Z349">
            <v>1967091</v>
          </cell>
          <cell r="AA349">
            <v>3334616</v>
          </cell>
        </row>
        <row r="350">
          <cell r="A350">
            <v>40</v>
          </cell>
          <cell r="C350" t="str">
            <v>INCOME TAXES - FEDERAL</v>
          </cell>
          <cell r="D350">
            <v>668826</v>
          </cell>
          <cell r="E350">
            <v>863447</v>
          </cell>
          <cell r="F350">
            <v>486996</v>
          </cell>
          <cell r="G350">
            <v>829478</v>
          </cell>
          <cell r="H350">
            <v>722146</v>
          </cell>
          <cell r="I350">
            <v>1471844</v>
          </cell>
          <cell r="J350">
            <v>2349779</v>
          </cell>
          <cell r="K350">
            <v>1592974</v>
          </cell>
          <cell r="L350">
            <v>1072509</v>
          </cell>
          <cell r="M350">
            <v>746601</v>
          </cell>
          <cell r="N350">
            <v>1468771</v>
          </cell>
          <cell r="O350">
            <v>1521597</v>
          </cell>
          <cell r="P350">
            <v>1215421</v>
          </cell>
          <cell r="Q350">
            <v>811170</v>
          </cell>
          <cell r="R350">
            <v>516295</v>
          </cell>
          <cell r="S350">
            <v>1025637</v>
          </cell>
          <cell r="T350">
            <v>735844</v>
          </cell>
          <cell r="U350">
            <v>679189</v>
          </cell>
          <cell r="V350">
            <v>596916</v>
          </cell>
          <cell r="W350">
            <v>245384</v>
          </cell>
          <cell r="X350">
            <v>749040</v>
          </cell>
          <cell r="Y350">
            <v>1100796</v>
          </cell>
          <cell r="Z350">
            <v>1510073</v>
          </cell>
          <cell r="AA350">
            <v>3088556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21030372</v>
          </cell>
          <cell r="E357">
            <v>31252943</v>
          </cell>
          <cell r="F357">
            <v>34471397</v>
          </cell>
          <cell r="G357">
            <v>45567249</v>
          </cell>
          <cell r="H357">
            <v>31393043</v>
          </cell>
          <cell r="I357">
            <v>38990458</v>
          </cell>
          <cell r="J357">
            <v>44790353</v>
          </cell>
          <cell r="K357">
            <v>41880206</v>
          </cell>
          <cell r="L357">
            <v>24530362</v>
          </cell>
          <cell r="M357">
            <v>32525471</v>
          </cell>
          <cell r="N357">
            <v>16616845</v>
          </cell>
          <cell r="O357">
            <v>11454853</v>
          </cell>
          <cell r="P357">
            <v>12417886</v>
          </cell>
          <cell r="Q357">
            <v>12946082</v>
          </cell>
          <cell r="R357">
            <v>12443351</v>
          </cell>
          <cell r="S357">
            <v>15644105</v>
          </cell>
          <cell r="T357">
            <v>17688408</v>
          </cell>
          <cell r="U357">
            <v>17378266</v>
          </cell>
          <cell r="V357">
            <v>19389010</v>
          </cell>
          <cell r="W357">
            <v>20852526</v>
          </cell>
          <cell r="X357">
            <v>23804342</v>
          </cell>
          <cell r="Y357">
            <v>26503316</v>
          </cell>
          <cell r="Z357">
            <v>36068031</v>
          </cell>
          <cell r="AA357">
            <v>44146368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1976312</v>
          </cell>
          <cell r="E359">
            <v>2517026</v>
          </cell>
          <cell r="F359">
            <v>1972757</v>
          </cell>
          <cell r="G359">
            <v>3832000</v>
          </cell>
          <cell r="H359">
            <v>3110159</v>
          </cell>
          <cell r="I359">
            <v>5161893</v>
          </cell>
          <cell r="J359">
            <v>6215967</v>
          </cell>
          <cell r="K359">
            <v>3946235</v>
          </cell>
          <cell r="L359">
            <v>2626686</v>
          </cell>
          <cell r="M359">
            <v>2286713</v>
          </cell>
          <cell r="N359">
            <v>4541672</v>
          </cell>
          <cell r="O359">
            <v>4301486</v>
          </cell>
          <cell r="P359">
            <v>4578099</v>
          </cell>
          <cell r="Q359">
            <v>3247559</v>
          </cell>
          <cell r="R359">
            <v>2295619</v>
          </cell>
          <cell r="S359">
            <v>3106891</v>
          </cell>
          <cell r="T359">
            <v>2436995</v>
          </cell>
          <cell r="U359">
            <v>2090652</v>
          </cell>
          <cell r="V359">
            <v>1940462.8800000027</v>
          </cell>
          <cell r="W359">
            <v>917903</v>
          </cell>
          <cell r="X359">
            <v>2593474</v>
          </cell>
          <cell r="Y359">
            <v>4117511</v>
          </cell>
          <cell r="Z359">
            <v>5067925</v>
          </cell>
          <cell r="AA359">
            <v>10921707</v>
          </cell>
        </row>
        <row r="360">
          <cell r="A360">
            <v>50</v>
          </cell>
          <cell r="Y360" t="str">
            <v xml:space="preserve">               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6.9445601113137384E-2</v>
          </cell>
          <cell r="E364">
            <v>5.274813844217624E-2</v>
          </cell>
          <cell r="F364">
            <v>5.6131416852206253E-2</v>
          </cell>
          <cell r="G364">
            <v>3.9910586494948538E-2</v>
          </cell>
          <cell r="H364">
            <v>6.704058945021972E-2</v>
          </cell>
          <cell r="I364">
            <v>4.7618845936425902E-2</v>
          </cell>
          <cell r="J364">
            <v>4.9372685580924086E-2</v>
          </cell>
          <cell r="K364">
            <v>5.8666000268273066E-2</v>
          </cell>
          <cell r="L364">
            <v>8.1764115157140785E-2</v>
          </cell>
          <cell r="M364">
            <v>6.3799099763462125E-2</v>
          </cell>
          <cell r="N364">
            <v>0.12526374131041415</v>
          </cell>
          <cell r="O364">
            <v>0.17207480747907239</v>
          </cell>
          <cell r="P364">
            <v>0.18898169185251693</v>
          </cell>
          <cell r="Q364">
            <v>0.251926358006825</v>
          </cell>
          <cell r="R364">
            <v>0.27603299280750282</v>
          </cell>
          <cell r="S364">
            <v>0.32851929572167793</v>
          </cell>
          <cell r="T364">
            <v>0.39024435933034485</v>
          </cell>
          <cell r="U364">
            <v>0.42193284701286432</v>
          </cell>
          <cell r="V364">
            <v>0.4671760964774484</v>
          </cell>
          <cell r="W364">
            <v>0.48131490656431253</v>
          </cell>
          <cell r="X364">
            <v>0.49018983237098102</v>
          </cell>
          <cell r="Y364">
            <v>0.52177477113861104</v>
          </cell>
          <cell r="Z364">
            <v>0.50829342582921866</v>
          </cell>
          <cell r="AA364">
            <v>0.48885796352968575</v>
          </cell>
        </row>
        <row r="365">
          <cell r="A365">
            <v>55</v>
          </cell>
          <cell r="C365" t="str">
            <v>COMMERCIAL SALES</v>
          </cell>
          <cell r="D365">
            <v>7.9308126281910071E-2</v>
          </cell>
          <cell r="E365">
            <v>7.9046830040027577E-2</v>
          </cell>
          <cell r="F365">
            <v>9.4601263072261188E-2</v>
          </cell>
          <cell r="G365">
            <v>7.1276954028187761E-2</v>
          </cell>
          <cell r="H365">
            <v>0.12293830004531174</v>
          </cell>
          <cell r="I365">
            <v>9.3412035975162455E-2</v>
          </cell>
          <cell r="J365">
            <v>0.10754016365030843</v>
          </cell>
          <cell r="K365">
            <v>0.12033092423651227</v>
          </cell>
          <cell r="L365">
            <v>0.16357974548632825</v>
          </cell>
          <cell r="M365">
            <v>0.13030078779314735</v>
          </cell>
          <cell r="N365">
            <v>0.24564197953949229</v>
          </cell>
          <cell r="O365">
            <v>0.32596728212054843</v>
          </cell>
          <cell r="P365">
            <v>0.31221020729307541</v>
          </cell>
          <cell r="Q365">
            <v>0.37262157411047953</v>
          </cell>
          <cell r="R365">
            <v>0.36489483322104599</v>
          </cell>
          <cell r="S365">
            <v>0.36787096536098668</v>
          </cell>
          <cell r="T365">
            <v>0.3815798371838815</v>
          </cell>
          <cell r="U365">
            <v>0.35826741886734537</v>
          </cell>
          <cell r="V365">
            <v>0.33269336002456329</v>
          </cell>
          <cell r="W365">
            <v>0.32147304033374813</v>
          </cell>
          <cell r="X365">
            <v>0.30772879089694388</v>
          </cell>
          <cell r="Y365">
            <v>0.31951746437155337</v>
          </cell>
          <cell r="Z365">
            <v>0.30230557908998151</v>
          </cell>
          <cell r="AA365">
            <v>0.28171062816341408</v>
          </cell>
        </row>
        <row r="366">
          <cell r="A366">
            <v>56</v>
          </cell>
          <cell r="C366" t="str">
            <v>INDUSTRIAL SALES</v>
          </cell>
          <cell r="D366">
            <v>0.80304306348537668</v>
          </cell>
          <cell r="E366">
            <v>0.85788541884654967</v>
          </cell>
          <cell r="F366">
            <v>0.82876334569324894</v>
          </cell>
          <cell r="G366">
            <v>0.88447071330983185</v>
          </cell>
          <cell r="H366">
            <v>0.77706109711208837</v>
          </cell>
          <cell r="I366">
            <v>0.83406013872285079</v>
          </cell>
          <cell r="J366">
            <v>0.82181735518265187</v>
          </cell>
          <cell r="K366">
            <v>0.80383344628486419</v>
          </cell>
          <cell r="L366">
            <v>0.67132981463964714</v>
          </cell>
          <cell r="M366">
            <v>0.78370251059226848</v>
          </cell>
          <cell r="N366">
            <v>0.32578346582607848</v>
          </cell>
          <cell r="O366">
            <v>0.12073807246721463</v>
          </cell>
          <cell r="P366">
            <v>0.14701177954675765</v>
          </cell>
          <cell r="Q366">
            <v>0.10771938194751879</v>
          </cell>
          <cell r="R366">
            <v>0.1144214283630403</v>
          </cell>
          <cell r="S366">
            <v>0.14265764869236813</v>
          </cell>
          <cell r="T366">
            <v>0.16299996576466072</v>
          </cell>
          <cell r="U366">
            <v>0.15169944215698067</v>
          </cell>
          <cell r="V366">
            <v>0.1423026727887895</v>
          </cell>
          <cell r="W366">
            <v>0.14275906092617652</v>
          </cell>
          <cell r="X366">
            <v>0.14407904047819714</v>
          </cell>
          <cell r="Y366">
            <v>0.11291687190551712</v>
          </cell>
          <cell r="Z366">
            <v>0.11529764860697536</v>
          </cell>
          <cell r="AA366">
            <v>0.10943375086200126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0.36051299734030856</v>
          </cell>
          <cell r="P368">
            <v>0.30595614199471227</v>
          </cell>
          <cell r="Q368">
            <v>0.28532848171699005</v>
          </cell>
          <cell r="R368">
            <v>0.23710903814852735</v>
          </cell>
          <cell r="S368">
            <v>0.1387296973451437</v>
          </cell>
          <cell r="T368">
            <v>7.1191468811829514E-2</v>
          </cell>
          <cell r="U368">
            <v>6.032774908189556E-2</v>
          </cell>
          <cell r="V368">
            <v>5.0806037547046962E-2</v>
          </cell>
          <cell r="W368">
            <v>4.662677983975419E-2</v>
          </cell>
          <cell r="X368">
            <v>4.3540306516266343E-2</v>
          </cell>
          <cell r="Y368">
            <v>4.5935206126209459E-2</v>
          </cell>
          <cell r="Z368">
            <v>3.834650153748706E-2</v>
          </cell>
          <cell r="AA368">
            <v>9.5507660291375723E-2</v>
          </cell>
        </row>
        <row r="369">
          <cell r="A369">
            <v>59</v>
          </cell>
          <cell r="C369" t="str">
            <v>OTHER GAS REVENUES</v>
          </cell>
          <cell r="D369">
            <v>4.820320911957586E-2</v>
          </cell>
          <cell r="E369">
            <v>1.0319612671246455E-2</v>
          </cell>
          <cell r="F369">
            <v>2.0503974382283643E-2</v>
          </cell>
          <cell r="G369">
            <v>4.3417461670318108E-3</v>
          </cell>
          <cell r="H369">
            <v>3.2960013392380222E-2</v>
          </cell>
          <cell r="I369">
            <v>2.490897936556085E-2</v>
          </cell>
          <cell r="J369">
            <v>2.1269795586115602E-2</v>
          </cell>
          <cell r="K369">
            <v>1.7169629210350416E-2</v>
          </cell>
          <cell r="L369">
            <v>8.3326324716883809E-2</v>
          </cell>
          <cell r="M369">
            <v>2.2197601851122011E-2</v>
          </cell>
          <cell r="N369">
            <v>0.3033108133240151</v>
          </cell>
          <cell r="O369">
            <v>2.0706840592855994E-2</v>
          </cell>
          <cell r="P369">
            <v>4.5840179312937733E-2</v>
          </cell>
          <cell r="Q369">
            <v>-1.7595795781813368E-2</v>
          </cell>
          <cell r="R369">
            <v>7.54170745988356E-3</v>
          </cell>
          <cell r="S369">
            <v>2.2222392879823558E-2</v>
          </cell>
          <cell r="T369">
            <v>-6.0156310907165432E-3</v>
          </cell>
          <cell r="U369">
            <v>7.7725428809140807E-3</v>
          </cell>
          <cell r="V369">
            <v>7.0218331621517303E-3</v>
          </cell>
          <cell r="W369">
            <v>7.8262123360086297E-3</v>
          </cell>
          <cell r="X369">
            <v>1.4462029737611626E-2</v>
          </cell>
          <cell r="Y369">
            <v>-1.4431354189094894E-4</v>
          </cell>
          <cell r="Z369">
            <v>3.5756844936337448E-2</v>
          </cell>
          <cell r="AA369">
            <v>2.4489997153523162E-2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 t="str">
            <v xml:space="preserve"> </v>
          </cell>
        </row>
        <row r="435">
          <cell r="A435">
            <v>1</v>
          </cell>
          <cell r="C435" t="str">
            <v>NWNG: TABLE 8ST</v>
          </cell>
          <cell r="Q435" t="str">
            <v>NORTHWEST NATURAL GAS COMPANY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  <cell r="R447" t="str">
            <v xml:space="preserve">                                                </v>
          </cell>
        </row>
        <row r="448">
          <cell r="A448">
            <v>14</v>
          </cell>
          <cell r="C448" t="str">
            <v>INTANGIBLE PLANT</v>
          </cell>
          <cell r="D448">
            <v>447</v>
          </cell>
          <cell r="E448">
            <v>447</v>
          </cell>
          <cell r="F448">
            <v>447</v>
          </cell>
          <cell r="G448">
            <v>447</v>
          </cell>
          <cell r="H448">
            <v>447</v>
          </cell>
          <cell r="I448">
            <v>447</v>
          </cell>
          <cell r="J448">
            <v>447</v>
          </cell>
          <cell r="K448">
            <v>447</v>
          </cell>
          <cell r="L448">
            <v>447</v>
          </cell>
          <cell r="M448">
            <v>447</v>
          </cell>
          <cell r="N448">
            <v>447</v>
          </cell>
          <cell r="O448">
            <v>447</v>
          </cell>
          <cell r="P448">
            <v>447</v>
          </cell>
          <cell r="Q448">
            <v>447</v>
          </cell>
          <cell r="R448">
            <v>447</v>
          </cell>
          <cell r="S448">
            <v>447</v>
          </cell>
          <cell r="T448">
            <v>447</v>
          </cell>
          <cell r="U448">
            <v>447</v>
          </cell>
          <cell r="V448">
            <v>447</v>
          </cell>
          <cell r="W448">
            <v>447</v>
          </cell>
          <cell r="X448">
            <v>447</v>
          </cell>
          <cell r="Y448">
            <v>1860310</v>
          </cell>
          <cell r="Z448">
            <v>1860310</v>
          </cell>
          <cell r="AA448">
            <v>1860310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10495298</v>
          </cell>
          <cell r="E450">
            <v>11183207</v>
          </cell>
          <cell r="F450">
            <v>11797867</v>
          </cell>
          <cell r="G450">
            <v>13196016</v>
          </cell>
          <cell r="H450">
            <v>14291717</v>
          </cell>
          <cell r="I450">
            <v>15297299</v>
          </cell>
          <cell r="J450">
            <v>16681585</v>
          </cell>
          <cell r="K450">
            <v>20024872</v>
          </cell>
          <cell r="L450">
            <v>22078552</v>
          </cell>
          <cell r="M450">
            <v>24096381</v>
          </cell>
          <cell r="N450">
            <v>26546254</v>
          </cell>
          <cell r="O450">
            <v>30221661</v>
          </cell>
          <cell r="P450">
            <v>33912842</v>
          </cell>
          <cell r="Q450">
            <v>39515127</v>
          </cell>
          <cell r="R450">
            <v>45594943</v>
          </cell>
          <cell r="S450">
            <v>53647733</v>
          </cell>
          <cell r="T450">
            <v>61289226</v>
          </cell>
          <cell r="U450">
            <v>69445897</v>
          </cell>
          <cell r="V450">
            <v>76027469</v>
          </cell>
          <cell r="W450">
            <v>83875423</v>
          </cell>
          <cell r="X450">
            <v>90949536</v>
          </cell>
          <cell r="Y450">
            <v>101287068</v>
          </cell>
          <cell r="Z450">
            <v>109590135</v>
          </cell>
          <cell r="AA450">
            <v>113758735</v>
          </cell>
        </row>
        <row r="451">
          <cell r="A451">
            <v>17</v>
          </cell>
          <cell r="C451" t="str">
            <v>GENERAL PLANT</v>
          </cell>
          <cell r="D451">
            <v>65290</v>
          </cell>
          <cell r="E451">
            <v>65290</v>
          </cell>
          <cell r="F451">
            <v>65290</v>
          </cell>
          <cell r="G451">
            <v>65868</v>
          </cell>
          <cell r="H451">
            <v>74509</v>
          </cell>
          <cell r="I451">
            <v>66366</v>
          </cell>
          <cell r="J451">
            <v>75844</v>
          </cell>
          <cell r="K451">
            <v>78269</v>
          </cell>
          <cell r="L451">
            <v>93869</v>
          </cell>
          <cell r="M451">
            <v>113021</v>
          </cell>
          <cell r="N451">
            <v>121341</v>
          </cell>
          <cell r="O451">
            <v>123946</v>
          </cell>
          <cell r="P451">
            <v>127363</v>
          </cell>
          <cell r="Q451">
            <v>131974</v>
          </cell>
          <cell r="R451">
            <v>131974</v>
          </cell>
          <cell r="S451">
            <v>147869</v>
          </cell>
          <cell r="T451">
            <v>166459</v>
          </cell>
          <cell r="U451">
            <v>177611</v>
          </cell>
          <cell r="V451">
            <v>139792</v>
          </cell>
          <cell r="W451">
            <v>2204047</v>
          </cell>
          <cell r="X451">
            <v>2275985</v>
          </cell>
          <cell r="Y451">
            <v>2790450</v>
          </cell>
          <cell r="Z451">
            <v>2865104</v>
          </cell>
          <cell r="AA451">
            <v>1018107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10561035</v>
          </cell>
          <cell r="E453">
            <v>11248944</v>
          </cell>
          <cell r="F453">
            <v>11863604</v>
          </cell>
          <cell r="G453">
            <v>13262331</v>
          </cell>
          <cell r="H453">
            <v>14366673</v>
          </cell>
          <cell r="I453">
            <v>15364112</v>
          </cell>
          <cell r="J453">
            <v>16757876</v>
          </cell>
          <cell r="K453">
            <v>20103588</v>
          </cell>
          <cell r="L453">
            <v>22172868</v>
          </cell>
          <cell r="M453">
            <v>24209849</v>
          </cell>
          <cell r="N453">
            <v>26668042</v>
          </cell>
          <cell r="O453">
            <v>30346054</v>
          </cell>
          <cell r="P453">
            <v>34040652</v>
          </cell>
          <cell r="Q453">
            <v>39647548</v>
          </cell>
          <cell r="R453">
            <v>45727364</v>
          </cell>
          <cell r="S453">
            <v>53796049</v>
          </cell>
          <cell r="T453">
            <v>61456132</v>
          </cell>
          <cell r="U453">
            <v>69623955</v>
          </cell>
          <cell r="V453">
            <v>76167708</v>
          </cell>
          <cell r="W453">
            <v>86079917</v>
          </cell>
          <cell r="X453">
            <v>93225968</v>
          </cell>
          <cell r="Y453">
            <v>105937828</v>
          </cell>
          <cell r="Z453">
            <v>114315549</v>
          </cell>
          <cell r="AA453">
            <v>116637152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802911</v>
          </cell>
          <cell r="S455">
            <v>802911</v>
          </cell>
          <cell r="T455">
            <v>811245</v>
          </cell>
          <cell r="U455">
            <v>840954</v>
          </cell>
          <cell r="V455">
            <v>852327</v>
          </cell>
          <cell r="W455">
            <v>863616</v>
          </cell>
          <cell r="X455">
            <v>883397</v>
          </cell>
          <cell r="Y455">
            <v>888815</v>
          </cell>
          <cell r="Z455">
            <v>888815</v>
          </cell>
          <cell r="AA455">
            <v>905594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1879867</v>
          </cell>
          <cell r="E456">
            <v>2066132</v>
          </cell>
          <cell r="F456">
            <v>2304122</v>
          </cell>
          <cell r="G456">
            <v>2514367</v>
          </cell>
          <cell r="H456">
            <v>2744769</v>
          </cell>
          <cell r="I456">
            <v>3059530</v>
          </cell>
          <cell r="J456">
            <v>3453387</v>
          </cell>
          <cell r="K456">
            <v>3775731</v>
          </cell>
          <cell r="L456">
            <v>4290368</v>
          </cell>
          <cell r="M456">
            <v>4767928</v>
          </cell>
          <cell r="N456">
            <v>5547012</v>
          </cell>
          <cell r="O456">
            <v>6273484</v>
          </cell>
          <cell r="P456">
            <v>7281619</v>
          </cell>
          <cell r="Q456">
            <v>8396764</v>
          </cell>
          <cell r="R456">
            <v>9841194</v>
          </cell>
          <cell r="S456">
            <v>11377289</v>
          </cell>
          <cell r="T456">
            <v>13157621</v>
          </cell>
          <cell r="U456">
            <v>15284357</v>
          </cell>
          <cell r="V456">
            <v>17354449</v>
          </cell>
          <cell r="W456">
            <v>19945770</v>
          </cell>
          <cell r="X456">
            <v>22533107</v>
          </cell>
          <cell r="Y456">
            <v>25759586</v>
          </cell>
          <cell r="Z456">
            <v>28948457</v>
          </cell>
          <cell r="AA456">
            <v>32164093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8681168</v>
          </cell>
          <cell r="E458">
            <v>9182812</v>
          </cell>
          <cell r="F458">
            <v>9559482</v>
          </cell>
          <cell r="G458">
            <v>10747964</v>
          </cell>
          <cell r="H458">
            <v>11621904</v>
          </cell>
          <cell r="I458">
            <v>12304582</v>
          </cell>
          <cell r="J458">
            <v>13304489</v>
          </cell>
          <cell r="K458">
            <v>16327857</v>
          </cell>
          <cell r="L458">
            <v>17882500</v>
          </cell>
          <cell r="M458">
            <v>19441921</v>
          </cell>
          <cell r="N458">
            <v>21121030</v>
          </cell>
          <cell r="O458">
            <v>24072570</v>
          </cell>
          <cell r="P458">
            <v>26759033</v>
          </cell>
          <cell r="Q458">
            <v>31250784</v>
          </cell>
          <cell r="R458">
            <v>36689081</v>
          </cell>
          <cell r="S458">
            <v>43221671</v>
          </cell>
          <cell r="T458">
            <v>49109756</v>
          </cell>
          <cell r="U458">
            <v>55180552</v>
          </cell>
          <cell r="V458">
            <v>59665586</v>
          </cell>
          <cell r="W458">
            <v>66997763</v>
          </cell>
          <cell r="X458">
            <v>71576258</v>
          </cell>
          <cell r="Y458">
            <v>81067057</v>
          </cell>
          <cell r="Z458">
            <v>86255907</v>
          </cell>
          <cell r="AA458">
            <v>85378653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9990</v>
          </cell>
          <cell r="E460">
            <v>10684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89092235</v>
          </cell>
          <cell r="E467">
            <v>113222305</v>
          </cell>
          <cell r="F467">
            <v>86316762</v>
          </cell>
          <cell r="G467">
            <v>111981693</v>
          </cell>
          <cell r="H467">
            <v>63246472</v>
          </cell>
          <cell r="I467">
            <v>85949699</v>
          </cell>
          <cell r="J467">
            <v>96624204</v>
          </cell>
          <cell r="K467">
            <v>97700140</v>
          </cell>
          <cell r="L467">
            <v>68925191</v>
          </cell>
          <cell r="M467">
            <v>106014046</v>
          </cell>
          <cell r="N467">
            <v>34390829</v>
          </cell>
          <cell r="O467">
            <v>21013850</v>
          </cell>
          <cell r="P467">
            <v>22402928</v>
          </cell>
          <cell r="Q467">
            <v>23711570</v>
          </cell>
          <cell r="R467">
            <v>23631473</v>
          </cell>
          <cell r="S467">
            <v>33108494</v>
          </cell>
          <cell r="T467">
            <v>36229646</v>
          </cell>
          <cell r="U467">
            <v>37247576</v>
          </cell>
          <cell r="V467">
            <v>44118490</v>
          </cell>
          <cell r="W467">
            <v>46581350</v>
          </cell>
          <cell r="X467">
            <v>51613410</v>
          </cell>
          <cell r="Y467">
            <v>54052530</v>
          </cell>
          <cell r="Z467">
            <v>59339740</v>
          </cell>
          <cell r="AA467">
            <v>58372660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4305796</v>
          </cell>
          <cell r="L468">
            <v>17030064</v>
          </cell>
          <cell r="M468">
            <v>470080</v>
          </cell>
          <cell r="N468">
            <v>85366869</v>
          </cell>
          <cell r="O468">
            <v>91574822</v>
          </cell>
          <cell r="P468">
            <v>96048465</v>
          </cell>
          <cell r="Q468">
            <v>99790582</v>
          </cell>
          <cell r="R468">
            <v>84630370</v>
          </cell>
          <cell r="S468">
            <v>70464383</v>
          </cell>
          <cell r="T468">
            <v>41624713</v>
          </cell>
          <cell r="U468">
            <v>27027530</v>
          </cell>
          <cell r="V468">
            <v>17531120</v>
          </cell>
          <cell r="W468">
            <v>15487100</v>
          </cell>
          <cell r="X468">
            <v>16494470</v>
          </cell>
          <cell r="Y468">
            <v>17082220</v>
          </cell>
          <cell r="Z468">
            <v>17628380</v>
          </cell>
          <cell r="AA468">
            <v>20416760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574416</v>
          </cell>
          <cell r="L469">
            <v>505035</v>
          </cell>
          <cell r="M469">
            <v>120496</v>
          </cell>
          <cell r="N469">
            <v>261007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89092235</v>
          </cell>
          <cell r="E471">
            <v>113222305</v>
          </cell>
          <cell r="F471">
            <v>86316762</v>
          </cell>
          <cell r="G471">
            <v>111981693</v>
          </cell>
          <cell r="H471">
            <v>63246472</v>
          </cell>
          <cell r="I471">
            <v>85949699</v>
          </cell>
          <cell r="J471">
            <v>96624204</v>
          </cell>
          <cell r="K471">
            <v>102580352</v>
          </cell>
          <cell r="L471">
            <v>86460290</v>
          </cell>
          <cell r="M471">
            <v>106604622</v>
          </cell>
          <cell r="N471">
            <v>120018705</v>
          </cell>
          <cell r="O471">
            <v>112588672</v>
          </cell>
          <cell r="P471">
            <v>118451393</v>
          </cell>
          <cell r="Q471">
            <v>123502152</v>
          </cell>
          <cell r="R471">
            <v>108261843</v>
          </cell>
          <cell r="S471">
            <v>103572877</v>
          </cell>
          <cell r="T471">
            <v>77854359</v>
          </cell>
          <cell r="U471">
            <v>64275106</v>
          </cell>
          <cell r="V471">
            <v>61649610</v>
          </cell>
          <cell r="W471">
            <v>62068450</v>
          </cell>
          <cell r="X471">
            <v>68107880</v>
          </cell>
          <cell r="Y471">
            <v>71134750</v>
          </cell>
          <cell r="Z471">
            <v>76968120</v>
          </cell>
          <cell r="AA471">
            <v>78789420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87348100</v>
          </cell>
          <cell r="E474">
            <v>112821363</v>
          </cell>
          <cell r="F474">
            <v>85251124</v>
          </cell>
          <cell r="G474">
            <v>113038824</v>
          </cell>
          <cell r="H474">
            <v>63014384</v>
          </cell>
          <cell r="I474">
            <v>84754383</v>
          </cell>
          <cell r="J474">
            <v>97853486</v>
          </cell>
          <cell r="K474">
            <v>98434471</v>
          </cell>
          <cell r="L474">
            <v>67652221</v>
          </cell>
          <cell r="M474">
            <v>106443038</v>
          </cell>
          <cell r="N474">
            <v>33838697</v>
          </cell>
          <cell r="O474">
            <v>20404333</v>
          </cell>
          <cell r="P474">
            <v>23631226</v>
          </cell>
          <cell r="Q474">
            <v>24079421</v>
          </cell>
          <cell r="R474">
            <v>24110482</v>
          </cell>
          <cell r="S474">
            <v>33724716</v>
          </cell>
          <cell r="T474">
            <v>36579357</v>
          </cell>
          <cell r="U474">
            <v>37858348</v>
          </cell>
          <cell r="V474">
            <v>44147970</v>
          </cell>
          <cell r="W474">
            <v>46401940</v>
          </cell>
          <cell r="X474">
            <v>49403120</v>
          </cell>
          <cell r="Y474">
            <v>54092330</v>
          </cell>
          <cell r="Z474">
            <v>58537730</v>
          </cell>
          <cell r="AA474">
            <v>59200640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3938550</v>
          </cell>
          <cell r="L475">
            <v>17435115</v>
          </cell>
          <cell r="M475">
            <v>470080</v>
          </cell>
          <cell r="N475">
            <v>85366869</v>
          </cell>
          <cell r="O475">
            <v>91574822</v>
          </cell>
          <cell r="P475">
            <v>96048465</v>
          </cell>
          <cell r="Q475">
            <v>99790582</v>
          </cell>
          <cell r="R475">
            <v>84630370</v>
          </cell>
          <cell r="S475">
            <v>70464383</v>
          </cell>
          <cell r="T475">
            <v>41624713</v>
          </cell>
          <cell r="U475">
            <v>27027530</v>
          </cell>
          <cell r="V475">
            <v>17531120</v>
          </cell>
          <cell r="W475">
            <v>15487100</v>
          </cell>
          <cell r="X475">
            <v>16494470</v>
          </cell>
          <cell r="Y475">
            <v>17082220</v>
          </cell>
          <cell r="Z475">
            <v>17628380</v>
          </cell>
          <cell r="AA475">
            <v>20416760</v>
          </cell>
        </row>
        <row r="476">
          <cell r="A476">
            <v>42</v>
          </cell>
          <cell r="C476" t="str">
            <v>GAS USED BY COMPANY</v>
          </cell>
          <cell r="D476">
            <v>20446</v>
          </cell>
          <cell r="E476">
            <v>12896</v>
          </cell>
          <cell r="F476">
            <v>16583</v>
          </cell>
          <cell r="G476">
            <v>23376</v>
          </cell>
          <cell r="H476">
            <v>10374</v>
          </cell>
          <cell r="I476">
            <v>15196</v>
          </cell>
          <cell r="J476">
            <v>20946</v>
          </cell>
          <cell r="K476">
            <v>44787</v>
          </cell>
          <cell r="L476">
            <v>34263</v>
          </cell>
          <cell r="M476">
            <v>43908</v>
          </cell>
          <cell r="N476">
            <v>57265</v>
          </cell>
          <cell r="O476">
            <v>64262</v>
          </cell>
          <cell r="P476">
            <v>49814</v>
          </cell>
          <cell r="Q476">
            <v>82765</v>
          </cell>
          <cell r="R476">
            <v>74690</v>
          </cell>
          <cell r="S476">
            <v>44524</v>
          </cell>
          <cell r="T476">
            <v>26527</v>
          </cell>
          <cell r="U476">
            <v>43951</v>
          </cell>
          <cell r="V476">
            <v>39120</v>
          </cell>
          <cell r="W476">
            <v>23800</v>
          </cell>
          <cell r="X476">
            <v>567460</v>
          </cell>
          <cell r="Y476">
            <v>-448390</v>
          </cell>
          <cell r="Z476">
            <v>1101710</v>
          </cell>
          <cell r="AA476">
            <v>201260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1723689</v>
          </cell>
          <cell r="E478">
            <v>388046</v>
          </cell>
          <cell r="F478">
            <v>1049055</v>
          </cell>
          <cell r="G478">
            <v>-1080507</v>
          </cell>
          <cell r="H478">
            <v>221714</v>
          </cell>
          <cell r="I478">
            <v>1180120</v>
          </cell>
          <cell r="J478">
            <v>-1250228</v>
          </cell>
          <cell r="K478">
            <v>162544</v>
          </cell>
          <cell r="L478">
            <v>1338691</v>
          </cell>
          <cell r="M478">
            <v>-352404</v>
          </cell>
          <cell r="N478">
            <v>755874</v>
          </cell>
          <cell r="O478">
            <v>545225</v>
          </cell>
          <cell r="P478">
            <v>-1278112</v>
          </cell>
          <cell r="Q478">
            <v>-450616</v>
          </cell>
          <cell r="R478">
            <v>-553699</v>
          </cell>
          <cell r="S478">
            <v>-660746</v>
          </cell>
          <cell r="T478">
            <v>-376238</v>
          </cell>
          <cell r="U478">
            <v>-654723</v>
          </cell>
          <cell r="V478">
            <v>-68600</v>
          </cell>
          <cell r="W478">
            <v>155610</v>
          </cell>
          <cell r="X478">
            <v>1642830</v>
          </cell>
          <cell r="Y478">
            <v>408590</v>
          </cell>
          <cell r="Z478">
            <v>-299700</v>
          </cell>
          <cell r="AA478">
            <v>-1029240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89092235</v>
          </cell>
          <cell r="E480">
            <v>113222305</v>
          </cell>
          <cell r="F480">
            <v>86316762</v>
          </cell>
          <cell r="G480">
            <v>111981693</v>
          </cell>
          <cell r="H480">
            <v>63246472</v>
          </cell>
          <cell r="I480">
            <v>85949699</v>
          </cell>
          <cell r="J480">
            <v>96624204</v>
          </cell>
          <cell r="K480">
            <v>102580352</v>
          </cell>
          <cell r="L480">
            <v>86460290</v>
          </cell>
          <cell r="M480">
            <v>106604622</v>
          </cell>
          <cell r="N480">
            <v>120018705</v>
          </cell>
          <cell r="O480">
            <v>112588642</v>
          </cell>
          <cell r="P480">
            <v>118451393</v>
          </cell>
          <cell r="Q480">
            <v>123502152</v>
          </cell>
          <cell r="R480">
            <v>108261843</v>
          </cell>
          <cell r="S480">
            <v>103572877</v>
          </cell>
          <cell r="T480">
            <v>77854359</v>
          </cell>
          <cell r="U480">
            <v>64275106</v>
          </cell>
          <cell r="V480">
            <v>61649610</v>
          </cell>
          <cell r="W480">
            <v>62068450</v>
          </cell>
          <cell r="X480">
            <v>68107880</v>
          </cell>
          <cell r="Y480">
            <v>71134750</v>
          </cell>
          <cell r="Z480">
            <v>76968120</v>
          </cell>
          <cell r="AA480">
            <v>78789420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1.9347241653551513E-2</v>
          </cell>
          <cell r="E484">
            <v>3.4272928819105036E-3</v>
          </cell>
          <cell r="F484">
            <v>1.215354904068343E-2</v>
          </cell>
          <cell r="G484">
            <v>-9.6489611029545695E-3</v>
          </cell>
          <cell r="H484">
            <v>3.5055552189535567E-3</v>
          </cell>
          <cell r="I484">
            <v>1.3730356402993337E-2</v>
          </cell>
          <cell r="J484">
            <v>-1.2939076838345805E-2</v>
          </cell>
          <cell r="K484">
            <v>1.5845529561060582E-3</v>
          </cell>
          <cell r="L484">
            <v>1.5483304532057434E-2</v>
          </cell>
          <cell r="M484">
            <v>-3.3057103283945792E-3</v>
          </cell>
          <cell r="N484">
            <v>6.2979683041905843E-3</v>
          </cell>
          <cell r="O484">
            <v>4.8426275069662428E-3</v>
          </cell>
          <cell r="P484">
            <v>-1.0790181251815249E-2</v>
          </cell>
          <cell r="Q484">
            <v>-3.6486489725296445E-3</v>
          </cell>
          <cell r="R484">
            <v>-5.1144427681690217E-3</v>
          </cell>
          <cell r="S484">
            <v>-6.3795273351342748E-3</v>
          </cell>
          <cell r="T484">
            <v>-4.8325874727194141E-3</v>
          </cell>
          <cell r="U484">
            <v>-1.0186260914139916E-2</v>
          </cell>
          <cell r="V484">
            <v>-1.112740210359806E-3</v>
          </cell>
          <cell r="W484">
            <v>2.5070708226159989E-3</v>
          </cell>
          <cell r="X484">
            <v>2.4120997452864484E-2</v>
          </cell>
          <cell r="Y484">
            <v>5.7438874811537258E-3</v>
          </cell>
          <cell r="Z484">
            <v>-3.8938199347989793E-3</v>
          </cell>
          <cell r="AA484">
            <v>-1.3063175233426011E-2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3.9209035856807593E-2</v>
          </cell>
          <cell r="E485">
            <v>3.9107226420542228E-2</v>
          </cell>
          <cell r="F485">
            <v>3.8061452489479591E-2</v>
          </cell>
          <cell r="G485">
            <v>3.4242245952087913E-2</v>
          </cell>
          <cell r="H485">
            <v>3.2326691085681425E-2</v>
          </cell>
          <cell r="I485">
            <v>3.3703412211522538E-2</v>
          </cell>
          <cell r="J485">
            <v>3.5748683186341751E-2</v>
          </cell>
          <cell r="K485">
            <v>3.1675042285983973E-2</v>
          </cell>
          <cell r="L485">
            <v>3.5997012204284987E-2</v>
          </cell>
          <cell r="M485">
            <v>3.8788387321209643E-2</v>
          </cell>
          <cell r="N485">
            <v>3.7957454844266408E-2</v>
          </cell>
          <cell r="O485">
            <v>3.7891153821844513E-2</v>
          </cell>
          <cell r="P485">
            <v>3.7683502654414495E-2</v>
          </cell>
          <cell r="Q485">
            <v>4.0958951610324049E-2</v>
          </cell>
          <cell r="R485">
            <v>3.9137353292439947E-2</v>
          </cell>
          <cell r="S485">
            <v>3.7448586605309996E-2</v>
          </cell>
          <cell r="T485">
            <v>3.607101403648378E-2</v>
          </cell>
          <cell r="U485">
            <v>3.6779108569744423E-2</v>
          </cell>
          <cell r="V485">
            <v>3.5231478935929122E-2</v>
          </cell>
          <cell r="W485">
            <v>3.3860720381503159E-2</v>
          </cell>
          <cell r="X485">
            <v>3.3924785849367638E-2</v>
          </cell>
          <cell r="Y485">
            <v>3.6005221855218705E-2</v>
          </cell>
          <cell r="Z485">
            <v>3.8507272532103225E-2</v>
          </cell>
          <cell r="AA485">
            <v>3.9854411054206812E-2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0.22765508051451142</v>
          </cell>
          <cell r="E486">
            <v>0.27410187641868305</v>
          </cell>
          <cell r="F486">
            <v>0.20636651651208715</v>
          </cell>
          <cell r="G486">
            <v>0.35653264190315487</v>
          </cell>
          <cell r="H486">
            <v>0.26761183021301843</v>
          </cell>
          <cell r="I486">
            <v>0.41950982162579759</v>
          </cell>
          <cell r="J486">
            <v>0.46720824828371837</v>
          </cell>
          <cell r="K486">
            <v>0.24168725877498803</v>
          </cell>
          <cell r="L486">
            <v>0.14688583810988395</v>
          </cell>
          <cell r="M486">
            <v>0.11761764693931222</v>
          </cell>
          <cell r="N486">
            <v>0.21503080105468342</v>
          </cell>
          <cell r="O486">
            <v>0.17868827466282164</v>
          </cell>
          <cell r="P486">
            <v>0.17108611510737329</v>
          </cell>
          <cell r="Q486">
            <v>0.10391928087308146</v>
          </cell>
          <cell r="R486">
            <v>6.2569542147975846E-2</v>
          </cell>
          <cell r="S486">
            <v>7.1882713650751731E-2</v>
          </cell>
          <cell r="T486">
            <v>4.9623439383408866E-2</v>
          </cell>
          <cell r="U486">
            <v>3.7887478907423763E-2</v>
          </cell>
          <cell r="V486">
            <v>3.2522313281227185E-2</v>
          </cell>
          <cell r="W486">
            <v>1.3700502209305108E-2</v>
          </cell>
          <cell r="X486">
            <v>3.6233718728352633E-2</v>
          </cell>
          <cell r="Y486">
            <v>5.079142073703255E-2</v>
          </cell>
          <cell r="Z486">
            <v>5.8754526805914871E-2</v>
          </cell>
          <cell r="AA486">
            <v>0.12792081645982398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1945722</v>
          </cell>
          <cell r="E487">
            <v>1985682</v>
          </cell>
          <cell r="F487">
            <v>2021073</v>
          </cell>
          <cell r="G487">
            <v>2057243</v>
          </cell>
          <cell r="H487">
            <v>2071843</v>
          </cell>
          <cell r="I487">
            <v>2115773</v>
          </cell>
          <cell r="J487">
            <v>2163047</v>
          </cell>
          <cell r="K487">
            <v>2190547</v>
          </cell>
          <cell r="L487">
            <v>2356494</v>
          </cell>
          <cell r="M487">
            <v>2428023</v>
          </cell>
          <cell r="N487">
            <v>2563933</v>
          </cell>
          <cell r="O487">
            <v>2753296</v>
          </cell>
          <cell r="P487">
            <v>2942028</v>
          </cell>
          <cell r="Q487">
            <v>3171965</v>
          </cell>
          <cell r="R487">
            <v>3515978</v>
          </cell>
          <cell r="S487">
            <v>3908377</v>
          </cell>
          <cell r="T487">
            <v>4395570</v>
          </cell>
          <cell r="U487">
            <v>4724799</v>
          </cell>
          <cell r="V487">
            <v>5056297</v>
          </cell>
          <cell r="W487">
            <v>5367126</v>
          </cell>
          <cell r="X487">
            <v>5789752</v>
          </cell>
          <cell r="Y487">
            <v>6247406</v>
          </cell>
          <cell r="Z487">
            <v>6562835</v>
          </cell>
          <cell r="AA487">
            <v>6963196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6933</v>
          </cell>
          <cell r="E488">
            <v>6857</v>
          </cell>
          <cell r="F488">
            <v>6834</v>
          </cell>
          <cell r="G488">
            <v>6809</v>
          </cell>
          <cell r="H488">
            <v>6808</v>
          </cell>
          <cell r="I488">
            <v>6898</v>
          </cell>
          <cell r="J488">
            <v>7081</v>
          </cell>
          <cell r="K488">
            <v>7241</v>
          </cell>
          <cell r="L488">
            <v>7497</v>
          </cell>
          <cell r="M488">
            <v>7737</v>
          </cell>
          <cell r="N488">
            <v>8313.5</v>
          </cell>
          <cell r="O488">
            <v>9122</v>
          </cell>
          <cell r="P488">
            <v>10373.5</v>
          </cell>
          <cell r="Q488">
            <v>11945.5</v>
          </cell>
          <cell r="R488">
            <v>13795.5</v>
          </cell>
          <cell r="S488">
            <v>16290.5</v>
          </cell>
          <cell r="T488">
            <v>19541.5</v>
          </cell>
          <cell r="U488">
            <v>22954.5</v>
          </cell>
          <cell r="V488">
            <v>26389.5</v>
          </cell>
          <cell r="W488">
            <v>31621</v>
          </cell>
          <cell r="X488">
            <v>35665</v>
          </cell>
          <cell r="Y488">
            <v>39640</v>
          </cell>
          <cell r="Z488">
            <v>41336</v>
          </cell>
          <cell r="AA488">
            <v>46853</v>
          </cell>
        </row>
        <row r="489">
          <cell r="A489">
            <v>55</v>
          </cell>
          <cell r="C489" t="str">
            <v>NUMBER OF CUSTOMERS - AVERAGE</v>
          </cell>
          <cell r="D489">
            <v>6264</v>
          </cell>
          <cell r="E489">
            <v>6122</v>
          </cell>
          <cell r="F489">
            <v>6052</v>
          </cell>
          <cell r="G489">
            <v>6045</v>
          </cell>
          <cell r="H489">
            <v>6027</v>
          </cell>
          <cell r="I489">
            <v>6023</v>
          </cell>
          <cell r="J489">
            <v>6249</v>
          </cell>
          <cell r="K489">
            <v>6427</v>
          </cell>
          <cell r="L489">
            <v>6688</v>
          </cell>
          <cell r="M489">
            <v>7078</v>
          </cell>
          <cell r="N489">
            <v>7735</v>
          </cell>
          <cell r="O489">
            <v>8552</v>
          </cell>
          <cell r="P489">
            <v>9772</v>
          </cell>
          <cell r="Q489">
            <v>11452</v>
          </cell>
          <cell r="R489">
            <v>13215</v>
          </cell>
          <cell r="S489">
            <v>15618</v>
          </cell>
          <cell r="T489">
            <v>18972</v>
          </cell>
          <cell r="U489">
            <v>22457</v>
          </cell>
          <cell r="V489">
            <v>27612</v>
          </cell>
          <cell r="W489">
            <v>31379</v>
          </cell>
          <cell r="X489">
            <v>33070</v>
          </cell>
          <cell r="Y489">
            <v>36852</v>
          </cell>
          <cell r="Z489">
            <v>40359</v>
          </cell>
          <cell r="AA489">
            <v>43601</v>
          </cell>
        </row>
        <row r="490">
          <cell r="A490">
            <v>56</v>
          </cell>
          <cell r="C490" t="str">
            <v>NUMBER OF CUSTOMERS - ANNUAL INCREASE</v>
          </cell>
          <cell r="E490">
            <v>-142</v>
          </cell>
          <cell r="F490">
            <v>-70</v>
          </cell>
          <cell r="G490">
            <v>-7</v>
          </cell>
          <cell r="H490">
            <v>-18</v>
          </cell>
          <cell r="I490">
            <v>-4</v>
          </cell>
          <cell r="J490">
            <v>226</v>
          </cell>
          <cell r="K490">
            <v>178</v>
          </cell>
          <cell r="L490">
            <v>261</v>
          </cell>
          <cell r="M490">
            <v>390</v>
          </cell>
          <cell r="N490">
            <v>657</v>
          </cell>
          <cell r="O490">
            <v>817</v>
          </cell>
          <cell r="P490">
            <v>1220</v>
          </cell>
          <cell r="Q490">
            <v>1680</v>
          </cell>
          <cell r="R490">
            <v>1763</v>
          </cell>
          <cell r="S490">
            <v>2403</v>
          </cell>
          <cell r="T490">
            <v>3354</v>
          </cell>
          <cell r="U490">
            <v>3485</v>
          </cell>
          <cell r="V490">
            <v>5155</v>
          </cell>
          <cell r="W490">
            <v>3767</v>
          </cell>
          <cell r="X490">
            <v>1691</v>
          </cell>
          <cell r="Y490">
            <v>3782</v>
          </cell>
          <cell r="Z490">
            <v>3507</v>
          </cell>
          <cell r="AA490">
            <v>3242</v>
          </cell>
        </row>
        <row r="491">
          <cell r="A491">
            <v>57</v>
          </cell>
          <cell r="C491" t="str">
            <v>AVERAGE B.T.U. CONTENT PER CU. FT.</v>
          </cell>
          <cell r="D491">
            <v>1045</v>
          </cell>
          <cell r="E491">
            <v>1045</v>
          </cell>
          <cell r="F491">
            <v>1055</v>
          </cell>
          <cell r="G491">
            <v>1060</v>
          </cell>
          <cell r="H491">
            <v>1047</v>
          </cell>
          <cell r="I491">
            <v>1047</v>
          </cell>
          <cell r="J491">
            <v>1037</v>
          </cell>
          <cell r="K491">
            <v>1028</v>
          </cell>
          <cell r="L491">
            <v>1022</v>
          </cell>
          <cell r="M491">
            <v>1028</v>
          </cell>
          <cell r="N491">
            <v>1022</v>
          </cell>
          <cell r="O491">
            <v>1031</v>
          </cell>
          <cell r="P491">
            <v>1019</v>
          </cell>
          <cell r="Q491">
            <v>1030</v>
          </cell>
          <cell r="R491">
            <v>1036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1042.2</v>
          </cell>
          <cell r="X491">
            <v>1048.9000000000001</v>
          </cell>
          <cell r="Y491">
            <v>1058.8</v>
          </cell>
          <cell r="Z491">
            <v>1035.8</v>
          </cell>
          <cell r="AA491">
            <v>1025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NWNG: TABLE 9ST</v>
          </cell>
          <cell r="Q497" t="str">
            <v>NORTHWEST NATURAL GAS COMPANY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1597713</v>
          </cell>
          <cell r="E503">
            <v>1781303</v>
          </cell>
          <cell r="F503">
            <v>2045662</v>
          </cell>
          <cell r="G503">
            <v>1971553</v>
          </cell>
          <cell r="H503">
            <v>2313115</v>
          </cell>
          <cell r="I503">
            <v>2102484</v>
          </cell>
          <cell r="J503">
            <v>2518319</v>
          </cell>
          <cell r="K503">
            <v>2688454</v>
          </cell>
          <cell r="L503">
            <v>2220472</v>
          </cell>
          <cell r="M503">
            <v>2220986</v>
          </cell>
          <cell r="N503">
            <v>2650395</v>
          </cell>
          <cell r="O503">
            <v>2711269</v>
          </cell>
          <cell r="P503">
            <v>3211930</v>
          </cell>
          <cell r="Q503">
            <v>4079605</v>
          </cell>
          <cell r="R503">
            <v>4068442</v>
          </cell>
          <cell r="S503">
            <v>6160064</v>
          </cell>
          <cell r="T503">
            <v>7853825</v>
          </cell>
          <cell r="U503">
            <v>8214576</v>
          </cell>
          <cell r="V503">
            <v>9964619.8800000008</v>
          </cell>
          <cell r="W503">
            <v>10478432</v>
          </cell>
          <cell r="X503">
            <v>12939941</v>
          </cell>
          <cell r="Y503">
            <v>15977175</v>
          </cell>
          <cell r="Z503">
            <v>20909136</v>
          </cell>
          <cell r="AA503">
            <v>26920467</v>
          </cell>
        </row>
        <row r="504">
          <cell r="A504">
            <v>8</v>
          </cell>
          <cell r="C504" t="str">
            <v>COMMERCIAL SALES</v>
          </cell>
          <cell r="D504">
            <v>1824617</v>
          </cell>
          <cell r="E504">
            <v>2669409</v>
          </cell>
          <cell r="F504">
            <v>3447663</v>
          </cell>
          <cell r="G504">
            <v>3521028</v>
          </cell>
          <cell r="H504">
            <v>4241765</v>
          </cell>
          <cell r="I504">
            <v>4124361</v>
          </cell>
          <cell r="J504">
            <v>5485228</v>
          </cell>
          <cell r="K504">
            <v>5514338</v>
          </cell>
          <cell r="L504">
            <v>4442343</v>
          </cell>
          <cell r="M504">
            <v>4536055</v>
          </cell>
          <cell r="N504">
            <v>5197420</v>
          </cell>
          <cell r="O504">
            <v>5136051</v>
          </cell>
          <cell r="P504">
            <v>5306320</v>
          </cell>
          <cell r="Q504">
            <v>6034100</v>
          </cell>
          <cell r="R504">
            <v>5378174</v>
          </cell>
          <cell r="S504">
            <v>6897947</v>
          </cell>
          <cell r="T504">
            <v>7679448</v>
          </cell>
          <cell r="U504">
            <v>6975079</v>
          </cell>
          <cell r="V504">
            <v>7096174</v>
          </cell>
          <cell r="W504">
            <v>6998606</v>
          </cell>
          <cell r="X504">
            <v>8123368</v>
          </cell>
          <cell r="Y504">
            <v>9783889</v>
          </cell>
          <cell r="Z504">
            <v>12435629</v>
          </cell>
          <cell r="AA504">
            <v>15513262</v>
          </cell>
        </row>
        <row r="505">
          <cell r="A505">
            <v>9</v>
          </cell>
          <cell r="C505" t="str">
            <v>INDUSTRIAL SALES</v>
          </cell>
          <cell r="D505">
            <v>18475358</v>
          </cell>
          <cell r="E505">
            <v>28970764</v>
          </cell>
          <cell r="F505">
            <v>30203579</v>
          </cell>
          <cell r="G505">
            <v>43692189</v>
          </cell>
          <cell r="H505">
            <v>26811096</v>
          </cell>
          <cell r="I505">
            <v>36825716</v>
          </cell>
          <cell r="J505">
            <v>41917879</v>
          </cell>
          <cell r="K505">
            <v>36836826</v>
          </cell>
          <cell r="L505">
            <v>18231336</v>
          </cell>
          <cell r="M505">
            <v>27282396</v>
          </cell>
          <cell r="N505">
            <v>6893095</v>
          </cell>
          <cell r="O505">
            <v>1902390</v>
          </cell>
          <cell r="P505">
            <v>2498610</v>
          </cell>
          <cell r="Q505">
            <v>1744369</v>
          </cell>
          <cell r="R505">
            <v>1686454</v>
          </cell>
          <cell r="S505">
            <v>2674973</v>
          </cell>
          <cell r="T505">
            <v>3280440</v>
          </cell>
          <cell r="U505">
            <v>2953424</v>
          </cell>
          <cell r="V505">
            <v>3035241</v>
          </cell>
          <cell r="W505">
            <v>3107926</v>
          </cell>
          <cell r="X505">
            <v>3803372</v>
          </cell>
          <cell r="Y505">
            <v>3457608</v>
          </cell>
          <cell r="Z505">
            <v>4742879</v>
          </cell>
          <cell r="AA505">
            <v>6026306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5680365</v>
          </cell>
          <cell r="P507">
            <v>5200027</v>
          </cell>
          <cell r="Q507">
            <v>4620507</v>
          </cell>
          <cell r="R507">
            <v>3494743</v>
          </cell>
          <cell r="S507">
            <v>2601320</v>
          </cell>
          <cell r="T507">
            <v>1432757</v>
          </cell>
          <cell r="U507">
            <v>1174516</v>
          </cell>
          <cell r="V507">
            <v>1083666</v>
          </cell>
          <cell r="W507">
            <v>1015085</v>
          </cell>
          <cell r="X507">
            <v>1149369</v>
          </cell>
          <cell r="Y507">
            <v>1406574</v>
          </cell>
          <cell r="Z507">
            <v>1577420</v>
          </cell>
          <cell r="AA507">
            <v>5259423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21897688</v>
          </cell>
          <cell r="E509">
            <v>33421476</v>
          </cell>
          <cell r="F509">
            <v>35696904</v>
          </cell>
          <cell r="G509">
            <v>49184770</v>
          </cell>
          <cell r="H509">
            <v>33365976</v>
          </cell>
          <cell r="I509">
            <v>43052561</v>
          </cell>
          <cell r="J509">
            <v>49921426</v>
          </cell>
          <cell r="K509">
            <v>45039618</v>
          </cell>
          <cell r="L509">
            <v>24894151</v>
          </cell>
          <cell r="M509">
            <v>34039437</v>
          </cell>
          <cell r="N509">
            <v>14740910</v>
          </cell>
          <cell r="O509">
            <v>15430075</v>
          </cell>
          <cell r="P509">
            <v>16216887</v>
          </cell>
          <cell r="Q509">
            <v>16478581</v>
          </cell>
          <cell r="R509">
            <v>14627813</v>
          </cell>
          <cell r="S509">
            <v>18334304</v>
          </cell>
          <cell r="T509">
            <v>20246470</v>
          </cell>
          <cell r="U509">
            <v>19317595</v>
          </cell>
          <cell r="V509">
            <v>21179700.880000003</v>
          </cell>
          <cell r="W509">
            <v>21600049</v>
          </cell>
          <cell r="X509">
            <v>26016050</v>
          </cell>
          <cell r="Y509">
            <v>30625246</v>
          </cell>
          <cell r="Z509">
            <v>39665064</v>
          </cell>
          <cell r="AA509">
            <v>53719458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4444914</v>
          </cell>
          <cell r="E513">
            <v>4468937</v>
          </cell>
          <cell r="F513">
            <v>3952246</v>
          </cell>
          <cell r="G513">
            <v>3521661</v>
          </cell>
          <cell r="H513">
            <v>3659729</v>
          </cell>
          <cell r="I513">
            <v>3259650</v>
          </cell>
          <cell r="J513">
            <v>3884089</v>
          </cell>
          <cell r="K513">
            <v>4189345</v>
          </cell>
          <cell r="L513">
            <v>3747717</v>
          </cell>
          <cell r="M513">
            <v>3808270</v>
          </cell>
          <cell r="N513">
            <v>4428863</v>
          </cell>
          <cell r="O513">
            <v>5049667</v>
          </cell>
          <cell r="P513">
            <v>5931351</v>
          </cell>
          <cell r="Q513">
            <v>7705332</v>
          </cell>
          <cell r="R513">
            <v>7894074</v>
          </cell>
          <cell r="S513">
            <v>11614563</v>
          </cell>
          <cell r="T513">
            <v>13441490</v>
          </cell>
          <cell r="U513">
            <v>15016714</v>
          </cell>
          <cell r="V513">
            <v>19689578</v>
          </cell>
          <cell r="W513">
            <v>21376670.370000001</v>
          </cell>
          <cell r="X513">
            <v>23563243</v>
          </cell>
          <cell r="Y513">
            <v>27581318</v>
          </cell>
          <cell r="Z513">
            <v>29978923</v>
          </cell>
          <cell r="AA513">
            <v>30412845</v>
          </cell>
        </row>
        <row r="514">
          <cell r="A514">
            <v>18</v>
          </cell>
          <cell r="C514" t="str">
            <v>COMMERCIAL SALES</v>
          </cell>
          <cell r="D514">
            <v>5769648</v>
          </cell>
          <cell r="E514">
            <v>7697468</v>
          </cell>
          <cell r="F514">
            <v>7355520</v>
          </cell>
          <cell r="G514">
            <v>6965100</v>
          </cell>
          <cell r="H514">
            <v>7241589</v>
          </cell>
          <cell r="I514">
            <v>7017387</v>
          </cell>
          <cell r="J514">
            <v>9221753</v>
          </cell>
          <cell r="K514">
            <v>9288261</v>
          </cell>
          <cell r="L514">
            <v>8280337</v>
          </cell>
          <cell r="M514">
            <v>8710504</v>
          </cell>
          <cell r="N514">
            <v>9559379</v>
          </cell>
          <cell r="O514">
            <v>10697700</v>
          </cell>
          <cell r="P514">
            <v>10681445</v>
          </cell>
          <cell r="Q514">
            <v>12385675</v>
          </cell>
          <cell r="R514">
            <v>11508592</v>
          </cell>
          <cell r="S514">
            <v>13961367</v>
          </cell>
          <cell r="T514">
            <v>14029200</v>
          </cell>
          <cell r="U514">
            <v>13627622</v>
          </cell>
          <cell r="V514">
            <v>14693852</v>
          </cell>
          <cell r="W514">
            <v>14957617.33</v>
          </cell>
          <cell r="X514">
            <v>15457047</v>
          </cell>
          <cell r="Y514">
            <v>17600548</v>
          </cell>
          <cell r="Z514">
            <v>18469413</v>
          </cell>
          <cell r="AA514">
            <v>18367648</v>
          </cell>
        </row>
        <row r="515">
          <cell r="A515">
            <v>19</v>
          </cell>
          <cell r="C515" t="str">
            <v>INDUSTRIAL SALES</v>
          </cell>
          <cell r="D515">
            <v>77133538</v>
          </cell>
          <cell r="E515">
            <v>100654958</v>
          </cell>
          <cell r="F515">
            <v>73943358</v>
          </cell>
          <cell r="G515">
            <v>102552063</v>
          </cell>
          <cell r="H515">
            <v>52113066</v>
          </cell>
          <cell r="I515">
            <v>74477346</v>
          </cell>
          <cell r="J515">
            <v>84747644</v>
          </cell>
          <cell r="K515">
            <v>84956865</v>
          </cell>
          <cell r="L515">
            <v>55624167</v>
          </cell>
          <cell r="M515">
            <v>93842264</v>
          </cell>
          <cell r="N515">
            <v>19810629</v>
          </cell>
          <cell r="O515">
            <v>4686997</v>
          </cell>
          <cell r="P515">
            <v>6044049</v>
          </cell>
          <cell r="Q515">
            <v>4553146</v>
          </cell>
          <cell r="R515">
            <v>4520286</v>
          </cell>
          <cell r="S515">
            <v>7576251</v>
          </cell>
          <cell r="T515">
            <v>9245602</v>
          </cell>
          <cell r="U515">
            <v>8829829</v>
          </cell>
          <cell r="V515">
            <v>9229323</v>
          </cell>
          <cell r="W515">
            <v>9835114</v>
          </cell>
          <cell r="X515">
            <v>10382825</v>
          </cell>
          <cell r="Y515">
            <v>8910464</v>
          </cell>
          <cell r="Z515">
            <v>10089398</v>
          </cell>
          <cell r="AA515">
            <v>10420147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91574822</v>
          </cell>
          <cell r="P517">
            <v>96048465</v>
          </cell>
          <cell r="Q517">
            <v>99790582</v>
          </cell>
          <cell r="R517">
            <v>84630370</v>
          </cell>
          <cell r="S517">
            <v>70464383</v>
          </cell>
          <cell r="T517">
            <v>41624713</v>
          </cell>
          <cell r="U517">
            <v>27027530</v>
          </cell>
          <cell r="V517">
            <v>17531117</v>
          </cell>
          <cell r="W517">
            <v>15487099</v>
          </cell>
          <cell r="X517">
            <v>16494473</v>
          </cell>
          <cell r="Y517">
            <v>17082218</v>
          </cell>
          <cell r="Z517">
            <v>17628376</v>
          </cell>
          <cell r="AA517">
            <v>20416765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87348100</v>
          </cell>
          <cell r="E519">
            <v>112821363</v>
          </cell>
          <cell r="F519">
            <v>85251124</v>
          </cell>
          <cell r="G519">
            <v>113038824</v>
          </cell>
          <cell r="H519">
            <v>63014384</v>
          </cell>
          <cell r="I519">
            <v>84754383</v>
          </cell>
          <cell r="J519">
            <v>97853486</v>
          </cell>
          <cell r="K519">
            <v>98434471</v>
          </cell>
          <cell r="L519">
            <v>67652221</v>
          </cell>
          <cell r="M519">
            <v>106361038</v>
          </cell>
          <cell r="N519">
            <v>33798871</v>
          </cell>
          <cell r="O519">
            <v>112009186</v>
          </cell>
          <cell r="P519">
            <v>118705310</v>
          </cell>
          <cell r="Q519">
            <v>124434735</v>
          </cell>
          <cell r="R519">
            <v>108553322</v>
          </cell>
          <cell r="S519">
            <v>103616564</v>
          </cell>
          <cell r="T519">
            <v>78341005</v>
          </cell>
          <cell r="U519">
            <v>64501695</v>
          </cell>
          <cell r="V519">
            <v>61143870</v>
          </cell>
          <cell r="W519">
            <v>61656500.700000003</v>
          </cell>
          <cell r="X519">
            <v>65897588</v>
          </cell>
          <cell r="Y519">
            <v>71174548</v>
          </cell>
          <cell r="Z519">
            <v>76166110</v>
          </cell>
          <cell r="AA519">
            <v>79617405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5295</v>
          </cell>
          <cell r="E523">
            <v>5150</v>
          </cell>
          <cell r="F523">
            <v>5055</v>
          </cell>
          <cell r="G523">
            <v>5006</v>
          </cell>
          <cell r="H523">
            <v>4978</v>
          </cell>
          <cell r="I523">
            <v>4949</v>
          </cell>
          <cell r="J523">
            <v>5130</v>
          </cell>
          <cell r="K523">
            <v>5220</v>
          </cell>
          <cell r="L523">
            <v>5404</v>
          </cell>
          <cell r="M523">
            <v>5673</v>
          </cell>
          <cell r="N523">
            <v>6189</v>
          </cell>
          <cell r="O523">
            <v>6854</v>
          </cell>
          <cell r="P523">
            <v>7915</v>
          </cell>
          <cell r="Q523">
            <v>9426</v>
          </cell>
          <cell r="R523">
            <v>11065</v>
          </cell>
          <cell r="S523">
            <v>13316</v>
          </cell>
          <cell r="T523">
            <v>16469</v>
          </cell>
          <cell r="U523">
            <v>19764</v>
          </cell>
          <cell r="V523">
            <v>24560</v>
          </cell>
          <cell r="W523">
            <v>28107</v>
          </cell>
          <cell r="X523">
            <v>29682</v>
          </cell>
          <cell r="Y523">
            <v>33235</v>
          </cell>
          <cell r="Z523">
            <v>36477</v>
          </cell>
          <cell r="AA523">
            <v>39532</v>
          </cell>
        </row>
        <row r="524">
          <cell r="A524">
            <v>28</v>
          </cell>
          <cell r="C524" t="str">
            <v>COMMERCIAL SALES</v>
          </cell>
          <cell r="D524">
            <v>920</v>
          </cell>
          <cell r="E524">
            <v>929</v>
          </cell>
          <cell r="F524">
            <v>954</v>
          </cell>
          <cell r="G524">
            <v>998</v>
          </cell>
          <cell r="H524">
            <v>1006</v>
          </cell>
          <cell r="I524">
            <v>1030</v>
          </cell>
          <cell r="J524">
            <v>1076</v>
          </cell>
          <cell r="K524">
            <v>1162</v>
          </cell>
          <cell r="L524">
            <v>1237</v>
          </cell>
          <cell r="M524">
            <v>1360</v>
          </cell>
          <cell r="N524">
            <v>1504</v>
          </cell>
          <cell r="O524">
            <v>1664</v>
          </cell>
          <cell r="P524">
            <v>1820</v>
          </cell>
          <cell r="Q524">
            <v>1991</v>
          </cell>
          <cell r="R524">
            <v>2112</v>
          </cell>
          <cell r="S524">
            <v>2260</v>
          </cell>
          <cell r="T524">
            <v>2461</v>
          </cell>
          <cell r="U524">
            <v>2649</v>
          </cell>
          <cell r="V524">
            <v>2995</v>
          </cell>
          <cell r="W524">
            <v>3209</v>
          </cell>
          <cell r="X524">
            <v>3327</v>
          </cell>
          <cell r="Y524">
            <v>3559</v>
          </cell>
          <cell r="Z524">
            <v>3829</v>
          </cell>
          <cell r="AA524">
            <v>4016</v>
          </cell>
        </row>
        <row r="525">
          <cell r="A525">
            <v>29</v>
          </cell>
          <cell r="C525" t="str">
            <v>INDUSTRIAL SALES</v>
          </cell>
          <cell r="D525">
            <v>49</v>
          </cell>
          <cell r="E525">
            <v>43</v>
          </cell>
          <cell r="F525">
            <v>43</v>
          </cell>
          <cell r="G525">
            <v>41</v>
          </cell>
          <cell r="H525">
            <v>43</v>
          </cell>
          <cell r="I525">
            <v>44</v>
          </cell>
          <cell r="J525">
            <v>43</v>
          </cell>
          <cell r="K525">
            <v>45</v>
          </cell>
          <cell r="L525">
            <v>47</v>
          </cell>
          <cell r="M525">
            <v>45</v>
          </cell>
          <cell r="N525">
            <v>42</v>
          </cell>
          <cell r="O525">
            <v>34</v>
          </cell>
          <cell r="P525">
            <v>37</v>
          </cell>
          <cell r="Q525">
            <v>35</v>
          </cell>
          <cell r="R525">
            <v>38</v>
          </cell>
          <cell r="S525">
            <v>42</v>
          </cell>
          <cell r="T525">
            <v>42</v>
          </cell>
          <cell r="U525">
            <v>44</v>
          </cell>
          <cell r="V525">
            <v>50</v>
          </cell>
          <cell r="W525">
            <v>52</v>
          </cell>
          <cell r="X525">
            <v>50</v>
          </cell>
          <cell r="Y525">
            <v>46</v>
          </cell>
          <cell r="Z525">
            <v>40</v>
          </cell>
          <cell r="AA525">
            <v>42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7</v>
          </cell>
          <cell r="W527">
            <v>11</v>
          </cell>
          <cell r="X527">
            <v>11</v>
          </cell>
          <cell r="Y527">
            <v>12</v>
          </cell>
          <cell r="Z527">
            <v>13</v>
          </cell>
          <cell r="AA527">
            <v>11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6264</v>
          </cell>
          <cell r="E529">
            <v>6122</v>
          </cell>
          <cell r="F529">
            <v>6052</v>
          </cell>
          <cell r="G529">
            <v>6045</v>
          </cell>
          <cell r="H529">
            <v>6027</v>
          </cell>
          <cell r="I529">
            <v>6023</v>
          </cell>
          <cell r="J529">
            <v>6249</v>
          </cell>
          <cell r="K529">
            <v>6427</v>
          </cell>
          <cell r="L529">
            <v>6688</v>
          </cell>
          <cell r="M529">
            <v>7078</v>
          </cell>
          <cell r="N529">
            <v>7735</v>
          </cell>
          <cell r="O529">
            <v>8552</v>
          </cell>
          <cell r="P529">
            <v>9772</v>
          </cell>
          <cell r="Q529">
            <v>11452</v>
          </cell>
          <cell r="R529">
            <v>13215</v>
          </cell>
          <cell r="S529">
            <v>15618</v>
          </cell>
          <cell r="T529">
            <v>18972</v>
          </cell>
          <cell r="U529">
            <v>22457</v>
          </cell>
          <cell r="V529">
            <v>27612</v>
          </cell>
          <cell r="W529">
            <v>31379</v>
          </cell>
          <cell r="X529">
            <v>33070</v>
          </cell>
          <cell r="Y529">
            <v>36852</v>
          </cell>
          <cell r="Z529">
            <v>40359</v>
          </cell>
          <cell r="AA529">
            <v>43601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-142</v>
          </cell>
          <cell r="F530">
            <v>-70</v>
          </cell>
          <cell r="G530">
            <v>-7</v>
          </cell>
          <cell r="H530">
            <v>-18</v>
          </cell>
          <cell r="I530">
            <v>-4</v>
          </cell>
          <cell r="J530">
            <v>226</v>
          </cell>
          <cell r="K530">
            <v>178</v>
          </cell>
          <cell r="L530">
            <v>261</v>
          </cell>
          <cell r="M530">
            <v>390</v>
          </cell>
          <cell r="N530">
            <v>657</v>
          </cell>
          <cell r="O530">
            <v>817</v>
          </cell>
          <cell r="P530">
            <v>1220</v>
          </cell>
          <cell r="Q530">
            <v>1680</v>
          </cell>
          <cell r="R530">
            <v>1763</v>
          </cell>
          <cell r="S530">
            <v>2403</v>
          </cell>
          <cell r="T530">
            <v>3354</v>
          </cell>
          <cell r="U530">
            <v>3485</v>
          </cell>
          <cell r="V530">
            <v>5155</v>
          </cell>
          <cell r="W530">
            <v>3767</v>
          </cell>
          <cell r="X530">
            <v>1691</v>
          </cell>
          <cell r="Y530">
            <v>3782</v>
          </cell>
          <cell r="Z530">
            <v>3507</v>
          </cell>
          <cell r="AA530">
            <v>3242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35.94474493769733</v>
          </cell>
          <cell r="E535">
            <v>39.859657900749106</v>
          </cell>
          <cell r="F535">
            <v>51.759480558649443</v>
          </cell>
          <cell r="G535">
            <v>55.983611142583001</v>
          </cell>
          <cell r="H535">
            <v>63.20454328722154</v>
          </cell>
          <cell r="I535">
            <v>64.500299111867847</v>
          </cell>
          <cell r="J535">
            <v>64.836799568701949</v>
          </cell>
          <cell r="K535">
            <v>64.173611865339325</v>
          </cell>
          <cell r="L535">
            <v>59.248657249199979</v>
          </cell>
          <cell r="M535">
            <v>58.32007709537401</v>
          </cell>
          <cell r="N535">
            <v>59.843689000991908</v>
          </cell>
          <cell r="O535">
            <v>53.692035534224338</v>
          </cell>
          <cell r="P535">
            <v>54.151743843856146</v>
          </cell>
          <cell r="Q535">
            <v>52.945220270846214</v>
          </cell>
          <cell r="R535">
            <v>51.53792579091607</v>
          </cell>
          <cell r="S535">
            <v>53.037415182990522</v>
          </cell>
          <cell r="T535">
            <v>58.429720217029512</v>
          </cell>
          <cell r="U535">
            <v>54.702886397117233</v>
          </cell>
          <cell r="V535">
            <v>50.608600549996552</v>
          </cell>
          <cell r="W535">
            <v>49.018073528913192</v>
          </cell>
          <cell r="X535">
            <v>54.915789817216584</v>
          </cell>
          <cell r="Y535">
            <v>57.927525435876561</v>
          </cell>
          <cell r="Z535">
            <v>69.746121299954638</v>
          </cell>
          <cell r="AA535">
            <v>88.516766517568485</v>
          </cell>
        </row>
        <row r="536">
          <cell r="A536">
            <v>40</v>
          </cell>
          <cell r="C536" t="str">
            <v>COMMERCIAL SALES</v>
          </cell>
          <cell r="D536">
            <v>31.624407589509794</v>
          </cell>
          <cell r="E536">
            <v>34.679052904149785</v>
          </cell>
          <cell r="F536">
            <v>46.871777930044374</v>
          </cell>
          <cell r="G536">
            <v>50.552440022397384</v>
          </cell>
          <cell r="H536">
            <v>58.575058595565146</v>
          </cell>
          <cell r="I536">
            <v>58.773457983719581</v>
          </cell>
          <cell r="J536">
            <v>59.481402288697169</v>
          </cell>
          <cell r="K536">
            <v>59.368895856824011</v>
          </cell>
          <cell r="L536">
            <v>53.649301954739279</v>
          </cell>
          <cell r="M536">
            <v>52.075689305693452</v>
          </cell>
          <cell r="N536">
            <v>54.369849756976897</v>
          </cell>
          <cell r="O536">
            <v>48.01079671331221</v>
          </cell>
          <cell r="P536">
            <v>49.677922790408971</v>
          </cell>
          <cell r="Q536">
            <v>48.718378287820407</v>
          </cell>
          <cell r="R536">
            <v>46.731815673020641</v>
          </cell>
          <cell r="S536">
            <v>49.407389691854675</v>
          </cell>
          <cell r="T536">
            <v>54.739030023094692</v>
          </cell>
          <cell r="U536">
            <v>51.183390616499345</v>
          </cell>
          <cell r="V536">
            <v>48.293490365902692</v>
          </cell>
          <cell r="W536">
            <v>46.789577815733566</v>
          </cell>
          <cell r="X536">
            <v>52.55446269911711</v>
          </cell>
          <cell r="Y536">
            <v>55.588547583859317</v>
          </cell>
          <cell r="Z536">
            <v>67.330937913403105</v>
          </cell>
          <cell r="AA536">
            <v>84.459708722641025</v>
          </cell>
        </row>
        <row r="537">
          <cell r="A537">
            <v>41</v>
          </cell>
          <cell r="C537" t="str">
            <v>INDUSTRIAL SALES</v>
          </cell>
          <cell r="D537">
            <v>23.952431690609082</v>
          </cell>
          <cell r="E537">
            <v>28.78225233574684</v>
          </cell>
          <cell r="F537">
            <v>40.846912849156787</v>
          </cell>
          <cell r="G537">
            <v>42.6048854814359</v>
          </cell>
          <cell r="H537">
            <v>51.447934381753704</v>
          </cell>
          <cell r="I537">
            <v>49.445526697473888</v>
          </cell>
          <cell r="J537">
            <v>49.46199920318729</v>
          </cell>
          <cell r="K537">
            <v>43.359445996506579</v>
          </cell>
          <cell r="L537">
            <v>32.775926334321554</v>
          </cell>
          <cell r="M537">
            <v>29.072610609650251</v>
          </cell>
          <cell r="N537">
            <v>34.794932558678475</v>
          </cell>
          <cell r="O537">
            <v>40.58867543546539</v>
          </cell>
          <cell r="P537">
            <v>41.340002372581694</v>
          </cell>
          <cell r="Q537">
            <v>38.311290698782777</v>
          </cell>
          <cell r="R537">
            <v>37.308568528628498</v>
          </cell>
          <cell r="S537">
            <v>35.307343962073062</v>
          </cell>
          <cell r="T537">
            <v>35.481086034203074</v>
          </cell>
          <cell r="U537">
            <v>33.448258171251112</v>
          </cell>
          <cell r="V537">
            <v>32.886930059767117</v>
          </cell>
          <cell r="W537">
            <v>31.600304785485967</v>
          </cell>
          <cell r="X537">
            <v>36.631379224825608</v>
          </cell>
          <cell r="Y537">
            <v>38.803905161392272</v>
          </cell>
          <cell r="Z537">
            <v>47.008543027046805</v>
          </cell>
          <cell r="AA537">
            <v>57.833214828927083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6.2029768400751024</v>
          </cell>
          <cell r="P539">
            <v>5.4139615869967317</v>
          </cell>
          <cell r="Q539">
            <v>4.6302034795227467</v>
          </cell>
          <cell r="R539">
            <v>4.1294194979887244</v>
          </cell>
          <cell r="S539">
            <v>3.6916806608524477</v>
          </cell>
          <cell r="T539">
            <v>3.4420825916565478</v>
          </cell>
          <cell r="U539">
            <v>4.3456283278568186</v>
          </cell>
          <cell r="V539">
            <v>6.1813859322255391</v>
          </cell>
          <cell r="W539">
            <v>6.5543908513789439</v>
          </cell>
          <cell r="X539">
            <v>6.9682068654148566</v>
          </cell>
          <cell r="Y539">
            <v>8.2341414914620579</v>
          </cell>
          <cell r="Z539">
            <v>8.9481867189581159</v>
          </cell>
          <cell r="AA539">
            <v>25.760315113584355</v>
          </cell>
        </row>
        <row r="540">
          <cell r="A540">
            <v>44</v>
          </cell>
          <cell r="C540" t="str">
            <v xml:space="preserve">   TOTAL</v>
          </cell>
          <cell r="D540">
            <v>25.069449707549445</v>
          </cell>
          <cell r="E540">
            <v>29.62335776780148</v>
          </cell>
          <cell r="F540">
            <v>41.872649092579707</v>
          </cell>
          <cell r="G540">
            <v>43.511395695340923</v>
          </cell>
          <cell r="H540">
            <v>52.949777307987333</v>
          </cell>
          <cell r="I540">
            <v>50.79685495439216</v>
          </cell>
          <cell r="J540">
            <v>51.016502365587669</v>
          </cell>
          <cell r="K540">
            <v>45.755940518032553</v>
          </cell>
          <cell r="L540">
            <v>36.797241290866118</v>
          </cell>
          <cell r="M540">
            <v>32.003671306780589</v>
          </cell>
          <cell r="N540">
            <v>43.613616561334254</v>
          </cell>
          <cell r="O540">
            <v>13.775722823304868</v>
          </cell>
          <cell r="P540">
            <v>13.661467208164488</v>
          </cell>
          <cell r="Q540">
            <v>13.2427501051053</v>
          </cell>
          <cell r="R540">
            <v>13.475232936676043</v>
          </cell>
          <cell r="S540">
            <v>17.694375582652981</v>
          </cell>
          <cell r="T540">
            <v>25.844026381841793</v>
          </cell>
          <cell r="U540">
            <v>29.948972658780516</v>
          </cell>
          <cell r="V540">
            <v>34.639123889279503</v>
          </cell>
          <cell r="W540">
            <v>35.032881780136442</v>
          </cell>
          <cell r="X540">
            <v>39.479517823930067</v>
          </cell>
          <cell r="Y540">
            <v>43.028367387735287</v>
          </cell>
          <cell r="Z540">
            <v>52.077051066412608</v>
          </cell>
          <cell r="AA540">
            <v>67.472003138007324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301.7399433427762</v>
          </cell>
          <cell r="E544">
            <v>345.88407766990292</v>
          </cell>
          <cell r="F544">
            <v>404.68090999010883</v>
          </cell>
          <cell r="G544">
            <v>393.83799440671197</v>
          </cell>
          <cell r="H544">
            <v>464.66753716351951</v>
          </cell>
          <cell r="I544">
            <v>424.83006668013741</v>
          </cell>
          <cell r="J544">
            <v>490.90038986354773</v>
          </cell>
          <cell r="K544">
            <v>515.02950191570881</v>
          </cell>
          <cell r="L544">
            <v>410.89415247964473</v>
          </cell>
          <cell r="M544">
            <v>391.50114577824786</v>
          </cell>
          <cell r="N544">
            <v>428.24285021812892</v>
          </cell>
          <cell r="O544">
            <v>395.57470090458128</v>
          </cell>
          <cell r="P544">
            <v>405.80290587492101</v>
          </cell>
          <cell r="Q544">
            <v>432.80341608317423</v>
          </cell>
          <cell r="R544">
            <v>367.68567555354724</v>
          </cell>
          <cell r="S544">
            <v>462.60618804445778</v>
          </cell>
          <cell r="T544">
            <v>476.88536037403605</v>
          </cell>
          <cell r="U544">
            <v>415.6332726168792</v>
          </cell>
          <cell r="V544">
            <v>405.72556514657981</v>
          </cell>
          <cell r="W544">
            <v>372.80506635357739</v>
          </cell>
          <cell r="X544">
            <v>435.95246277205041</v>
          </cell>
          <cell r="Y544">
            <v>480.73341357003159</v>
          </cell>
          <cell r="Z544">
            <v>573.21424459248294</v>
          </cell>
          <cell r="AA544">
            <v>680.97913083071944</v>
          </cell>
        </row>
        <row r="545">
          <cell r="A545">
            <v>49</v>
          </cell>
          <cell r="C545" t="str">
            <v>COMMERCIAL SALES</v>
          </cell>
          <cell r="D545">
            <v>1983.2793478260869</v>
          </cell>
          <cell r="E545">
            <v>2873.4219590958019</v>
          </cell>
          <cell r="F545">
            <v>3613.9025157232704</v>
          </cell>
          <cell r="G545">
            <v>3528.0841683366734</v>
          </cell>
          <cell r="H545">
            <v>4216.4662027833001</v>
          </cell>
          <cell r="I545">
            <v>4004.2339805825241</v>
          </cell>
          <cell r="J545">
            <v>5097.7955390334573</v>
          </cell>
          <cell r="K545">
            <v>4745.5576592082616</v>
          </cell>
          <cell r="L545">
            <v>3591.2231204527084</v>
          </cell>
          <cell r="M545">
            <v>3335.3345588235293</v>
          </cell>
          <cell r="N545">
            <v>3455.7313829787236</v>
          </cell>
          <cell r="O545">
            <v>3086.5691105769229</v>
          </cell>
          <cell r="P545">
            <v>2915.5604395604396</v>
          </cell>
          <cell r="Q545">
            <v>3030.688096433953</v>
          </cell>
          <cell r="R545">
            <v>2546.4839015151515</v>
          </cell>
          <cell r="S545">
            <v>3052.1889380530974</v>
          </cell>
          <cell r="T545">
            <v>3120.4583502641203</v>
          </cell>
          <cell r="U545">
            <v>2633.0989052472632</v>
          </cell>
          <cell r="V545">
            <v>2369.3402337228713</v>
          </cell>
          <cell r="W545">
            <v>2180.9305079464007</v>
          </cell>
          <cell r="X545">
            <v>2441.6495341148184</v>
          </cell>
          <cell r="Y545">
            <v>2749.0556336049453</v>
          </cell>
          <cell r="Z545">
            <v>3247.7484983024287</v>
          </cell>
          <cell r="AA545">
            <v>3862.8640438247012</v>
          </cell>
        </row>
        <row r="546">
          <cell r="A546">
            <v>50</v>
          </cell>
          <cell r="C546" t="str">
            <v>INDUSTRIAL SALES</v>
          </cell>
          <cell r="D546">
            <v>377048.12244897959</v>
          </cell>
          <cell r="E546">
            <v>673738.69767441857</v>
          </cell>
          <cell r="F546">
            <v>702408.81395348837</v>
          </cell>
          <cell r="G546">
            <v>1065663.1463414633</v>
          </cell>
          <cell r="H546">
            <v>623513.86046511633</v>
          </cell>
          <cell r="I546">
            <v>836948.09090909094</v>
          </cell>
          <cell r="J546">
            <v>974834.39534883725</v>
          </cell>
          <cell r="K546">
            <v>818596.1333333333</v>
          </cell>
          <cell r="L546">
            <v>387900.76595744683</v>
          </cell>
          <cell r="M546">
            <v>606275.46666666667</v>
          </cell>
          <cell r="N546">
            <v>164121.30952380953</v>
          </cell>
          <cell r="O546">
            <v>55952.647058823532</v>
          </cell>
          <cell r="P546">
            <v>67530</v>
          </cell>
          <cell r="Q546">
            <v>49839.114285714284</v>
          </cell>
          <cell r="R546">
            <v>44380.368421052633</v>
          </cell>
          <cell r="S546">
            <v>63689.833333333336</v>
          </cell>
          <cell r="T546">
            <v>78105.71428571429</v>
          </cell>
          <cell r="U546">
            <v>67123.272727272721</v>
          </cell>
          <cell r="V546">
            <v>60704.82</v>
          </cell>
          <cell r="W546">
            <v>59767.807692307695</v>
          </cell>
          <cell r="X546">
            <v>76067.44</v>
          </cell>
          <cell r="Y546">
            <v>75165.391304347824</v>
          </cell>
          <cell r="Z546">
            <v>118571.97500000001</v>
          </cell>
          <cell r="AA546">
            <v>143483.47619047618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154809.42857142858</v>
          </cell>
          <cell r="W548">
            <v>92280.454545454544</v>
          </cell>
          <cell r="X548">
            <v>104488.09090909091</v>
          </cell>
          <cell r="Y548">
            <v>117214.5</v>
          </cell>
          <cell r="Z548">
            <v>121340</v>
          </cell>
          <cell r="AA548">
            <v>478129.36363636365</v>
          </cell>
        </row>
        <row r="549">
          <cell r="A549">
            <v>53</v>
          </cell>
          <cell r="C549" t="str">
            <v xml:space="preserve">   TOTAL</v>
          </cell>
          <cell r="D549">
            <v>3495.7994891443168</v>
          </cell>
          <cell r="E549">
            <v>5459.241424371121</v>
          </cell>
          <cell r="F549">
            <v>5898.3648380700597</v>
          </cell>
          <cell r="G549">
            <v>8136.4383788254754</v>
          </cell>
          <cell r="H549">
            <v>5536.0836236933801</v>
          </cell>
          <cell r="I549">
            <v>7148.0260667441471</v>
          </cell>
          <cell r="J549">
            <v>7988.7063530164824</v>
          </cell>
          <cell r="K549">
            <v>7007.8758363155439</v>
          </cell>
          <cell r="L549">
            <v>3722.211572966507</v>
          </cell>
          <cell r="M549">
            <v>4809.1886126024301</v>
          </cell>
          <cell r="N549">
            <v>1905.7414350355527</v>
          </cell>
          <cell r="O549">
            <v>1804.2650841908326</v>
          </cell>
          <cell r="P549">
            <v>1659.525890298813</v>
          </cell>
          <cell r="Q549">
            <v>1438.9260391198045</v>
          </cell>
          <cell r="R549">
            <v>1106.9097994702988</v>
          </cell>
          <cell r="S549">
            <v>1173.9213727750032</v>
          </cell>
          <cell r="T549">
            <v>1067.1763651697238</v>
          </cell>
          <cell r="U549">
            <v>860.20372266999152</v>
          </cell>
          <cell r="V549">
            <v>767.04696798493421</v>
          </cell>
          <cell r="W549">
            <v>688.36001784633038</v>
          </cell>
          <cell r="X549">
            <v>786.69640157242213</v>
          </cell>
          <cell r="Y549">
            <v>831.03348529252139</v>
          </cell>
          <cell r="Z549">
            <v>982.8059168958597</v>
          </cell>
          <cell r="AA549">
            <v>1232.069402077934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839.4549575070821</v>
          </cell>
          <cell r="E553">
            <v>867.75475728155345</v>
          </cell>
          <cell r="F553">
            <v>781.84886251236401</v>
          </cell>
          <cell r="G553">
            <v>703.48801438274074</v>
          </cell>
          <cell r="H553">
            <v>735.18059461631174</v>
          </cell>
          <cell r="I553">
            <v>658.64821175995155</v>
          </cell>
          <cell r="J553">
            <v>757.13235867446394</v>
          </cell>
          <cell r="K553">
            <v>802.55651340996167</v>
          </cell>
          <cell r="L553">
            <v>693.50795706883787</v>
          </cell>
          <cell r="M553">
            <v>671.29737352370876</v>
          </cell>
          <cell r="N553">
            <v>715.60235902407499</v>
          </cell>
          <cell r="O553">
            <v>736.74744674642545</v>
          </cell>
          <cell r="P553">
            <v>749.38104864181935</v>
          </cell>
          <cell r="Q553">
            <v>817.45512412476126</v>
          </cell>
          <cell r="R553">
            <v>713.42738364211482</v>
          </cell>
          <cell r="S553">
            <v>872.22611895464104</v>
          </cell>
          <cell r="T553">
            <v>816.16916631246579</v>
          </cell>
          <cell r="U553">
            <v>759.80135600080951</v>
          </cell>
          <cell r="V553">
            <v>801.69291530944622</v>
          </cell>
          <cell r="W553">
            <v>760.54614046322979</v>
          </cell>
          <cell r="X553">
            <v>793.8563102216832</v>
          </cell>
          <cell r="Y553">
            <v>829.88770874078534</v>
          </cell>
          <cell r="Z553">
            <v>821.8582394385503</v>
          </cell>
          <cell r="AA553">
            <v>769.32219467772939</v>
          </cell>
        </row>
        <row r="554">
          <cell r="A554">
            <v>58</v>
          </cell>
          <cell r="C554" t="str">
            <v>COMMERCIAL SALES</v>
          </cell>
          <cell r="D554">
            <v>6271.3565217391306</v>
          </cell>
          <cell r="E554">
            <v>8285.7567276641548</v>
          </cell>
          <cell r="F554">
            <v>7710.1886792452833</v>
          </cell>
          <cell r="G554">
            <v>6979.0581162324652</v>
          </cell>
          <cell r="H554">
            <v>7198.3986083499003</v>
          </cell>
          <cell r="I554">
            <v>6812.9970873786406</v>
          </cell>
          <cell r="J554">
            <v>8570.4024163568774</v>
          </cell>
          <cell r="K554">
            <v>7993.3399311531839</v>
          </cell>
          <cell r="L554">
            <v>6693.8860145513336</v>
          </cell>
          <cell r="M554">
            <v>6404.7823529411762</v>
          </cell>
          <cell r="N554">
            <v>6355.9700797872338</v>
          </cell>
          <cell r="O554">
            <v>6428.90625</v>
          </cell>
          <cell r="P554">
            <v>5868.9258241758243</v>
          </cell>
          <cell r="Q554">
            <v>6220.8312405826218</v>
          </cell>
          <cell r="R554">
            <v>5449.143939393939</v>
          </cell>
          <cell r="S554">
            <v>6177.5960176991148</v>
          </cell>
          <cell r="T554">
            <v>5700.6095083299469</v>
          </cell>
          <cell r="U554">
            <v>5144.4401661004149</v>
          </cell>
          <cell r="V554">
            <v>4906.1275459098497</v>
          </cell>
          <cell r="W554">
            <v>4661.1459426612655</v>
          </cell>
          <cell r="X554">
            <v>4645.9413886384127</v>
          </cell>
          <cell r="Y554">
            <v>4945.3633042989604</v>
          </cell>
          <cell r="Z554">
            <v>4823.5604596500389</v>
          </cell>
          <cell r="AA554">
            <v>4573.6175298804783</v>
          </cell>
        </row>
        <row r="555">
          <cell r="A555">
            <v>59</v>
          </cell>
          <cell r="C555" t="str">
            <v>INDUSTRIAL SALES</v>
          </cell>
          <cell r="D555">
            <v>1574153.836734694</v>
          </cell>
          <cell r="E555">
            <v>2340812.9767441861</v>
          </cell>
          <cell r="F555">
            <v>1719612.9767441861</v>
          </cell>
          <cell r="G555">
            <v>2501269.8292682925</v>
          </cell>
          <cell r="H555">
            <v>1211931.7674418604</v>
          </cell>
          <cell r="I555">
            <v>1692666.9545454546</v>
          </cell>
          <cell r="J555">
            <v>1970875.4418604651</v>
          </cell>
          <cell r="K555">
            <v>1887930.3333333333</v>
          </cell>
          <cell r="L555">
            <v>1183492.9148936169</v>
          </cell>
          <cell r="M555">
            <v>2085383.6444444444</v>
          </cell>
          <cell r="N555">
            <v>471681.64285714284</v>
          </cell>
          <cell r="O555">
            <v>137852.85294117648</v>
          </cell>
          <cell r="P555">
            <v>163352.67567567568</v>
          </cell>
          <cell r="Q555">
            <v>130089.88571428572</v>
          </cell>
          <cell r="R555">
            <v>118954.89473684211</v>
          </cell>
          <cell r="S555">
            <v>180386.92857142858</v>
          </cell>
          <cell r="T555">
            <v>220133.38095238095</v>
          </cell>
          <cell r="U555">
            <v>200677.93181818182</v>
          </cell>
          <cell r="V555">
            <v>184586.46</v>
          </cell>
          <cell r="W555">
            <v>189136.80769230769</v>
          </cell>
          <cell r="X555">
            <v>207656.5</v>
          </cell>
          <cell r="Y555">
            <v>193705.73913043478</v>
          </cell>
          <cell r="Z555">
            <v>252234.95</v>
          </cell>
          <cell r="AA555">
            <v>248098.73809523811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2504445.2857142859</v>
          </cell>
          <cell r="W557">
            <v>1407918.0909090908</v>
          </cell>
          <cell r="X557">
            <v>1499497.5454545454</v>
          </cell>
          <cell r="Y557">
            <v>1423518.1666666667</v>
          </cell>
          <cell r="Z557">
            <v>1356028.923076923</v>
          </cell>
          <cell r="AA557">
            <v>1856069.5454545454</v>
          </cell>
        </row>
        <row r="558">
          <cell r="A558">
            <v>62</v>
          </cell>
          <cell r="C558" t="str">
            <v xml:space="preserve">   TOTAL</v>
          </cell>
          <cell r="D558">
            <v>13944.460408684547</v>
          </cell>
          <cell r="E558">
            <v>18428.84073832081</v>
          </cell>
          <cell r="F558">
            <v>14086.438202247191</v>
          </cell>
          <cell r="G558">
            <v>18699.557320099255</v>
          </cell>
          <cell r="H558">
            <v>10455.348266135723</v>
          </cell>
          <cell r="I558">
            <v>14071.788643533124</v>
          </cell>
          <cell r="J558">
            <v>15659.063210113618</v>
          </cell>
          <cell r="K558">
            <v>15315.772677765675</v>
          </cell>
          <cell r="L558">
            <v>10115.463666267942</v>
          </cell>
          <cell r="M558">
            <v>15026.990392766318</v>
          </cell>
          <cell r="N558">
            <v>4369.6019392372336</v>
          </cell>
          <cell r="O558">
            <v>13097.425865294668</v>
          </cell>
          <cell r="P558">
            <v>12147.493860008186</v>
          </cell>
          <cell r="Q558">
            <v>10865.764495284666</v>
          </cell>
          <cell r="R558">
            <v>8214.4019674612191</v>
          </cell>
          <cell r="S558">
            <v>6634.4323216801131</v>
          </cell>
          <cell r="T558">
            <v>4129.2960678895215</v>
          </cell>
          <cell r="U558">
            <v>2872.2311528699292</v>
          </cell>
          <cell r="V558">
            <v>2214.3948283355062</v>
          </cell>
          <cell r="W558">
            <v>1964.8969278817044</v>
          </cell>
          <cell r="X558">
            <v>1992.6697308739037</v>
          </cell>
          <cell r="Y558">
            <v>1931.3618799522415</v>
          </cell>
          <cell r="Z558">
            <v>1887.2149954161403</v>
          </cell>
          <cell r="AA558">
            <v>1826.0453888672278</v>
          </cell>
        </row>
      </sheetData>
      <sheetData sheetId="2">
        <row r="1">
          <cell r="A1">
            <v>1</v>
          </cell>
          <cell r="C1" t="str">
            <v>PSE: TABLE 1</v>
          </cell>
          <cell r="Q1" t="str">
            <v>PUGET SOUND ENERGY  **  TOTAL COMPANY OPERATIONS  **</v>
          </cell>
        </row>
        <row r="2">
          <cell r="A2">
            <v>2</v>
          </cell>
          <cell r="Q2" t="str">
            <v>BALANCE SHEET -- ASSETS AND OTHER DEBITS</v>
          </cell>
        </row>
        <row r="3">
          <cell r="A3">
            <v>3</v>
          </cell>
          <cell r="W3" t="str">
            <v>Note</v>
          </cell>
        </row>
        <row r="4">
          <cell r="A4">
            <v>4</v>
          </cell>
          <cell r="D4">
            <v>1978</v>
          </cell>
          <cell r="E4">
            <v>1979</v>
          </cell>
          <cell r="F4">
            <v>1980</v>
          </cell>
          <cell r="G4">
            <v>1981</v>
          </cell>
          <cell r="H4">
            <v>1982</v>
          </cell>
          <cell r="I4">
            <v>1983</v>
          </cell>
          <cell r="J4">
            <v>1984</v>
          </cell>
          <cell r="K4" t="str">
            <v>1985</v>
          </cell>
          <cell r="L4">
            <v>1986</v>
          </cell>
          <cell r="M4">
            <v>1987</v>
          </cell>
          <cell r="N4">
            <v>1988</v>
          </cell>
          <cell r="O4">
            <v>1989</v>
          </cell>
          <cell r="P4">
            <v>1990</v>
          </cell>
          <cell r="Q4">
            <v>1991</v>
          </cell>
          <cell r="R4">
            <v>1992</v>
          </cell>
          <cell r="S4">
            <v>1993</v>
          </cell>
          <cell r="T4">
            <v>1994</v>
          </cell>
          <cell r="U4">
            <v>1995</v>
          </cell>
          <cell r="V4">
            <v>1996</v>
          </cell>
          <cell r="W4">
            <v>1997</v>
          </cell>
          <cell r="X4">
            <v>1998</v>
          </cell>
          <cell r="Y4">
            <v>1999</v>
          </cell>
          <cell r="Z4">
            <v>2000</v>
          </cell>
          <cell r="AA4">
            <v>2001</v>
          </cell>
        </row>
        <row r="5">
          <cell r="A5">
            <v>5</v>
          </cell>
          <cell r="C5" t="str">
            <v>UTILITY PLANT</v>
          </cell>
        </row>
        <row r="6">
          <cell r="A6">
            <v>6</v>
          </cell>
        </row>
        <row r="7">
          <cell r="A7">
            <v>7</v>
          </cell>
          <cell r="C7" t="str">
            <v>UTILITY PLANT</v>
          </cell>
          <cell r="D7">
            <v>228815697</v>
          </cell>
          <cell r="E7">
            <v>249818615</v>
          </cell>
          <cell r="F7">
            <v>271279041</v>
          </cell>
          <cell r="G7">
            <v>292587585</v>
          </cell>
          <cell r="H7">
            <v>311923070</v>
          </cell>
          <cell r="I7">
            <v>332670734</v>
          </cell>
          <cell r="J7">
            <v>355814144</v>
          </cell>
          <cell r="K7">
            <v>388780900</v>
          </cell>
          <cell r="L7">
            <v>427021245</v>
          </cell>
          <cell r="M7">
            <v>473542184</v>
          </cell>
          <cell r="N7">
            <v>526299329</v>
          </cell>
          <cell r="O7">
            <v>584216153</v>
          </cell>
          <cell r="P7">
            <v>662585071</v>
          </cell>
          <cell r="Q7">
            <v>742678152</v>
          </cell>
          <cell r="R7">
            <v>821569051</v>
          </cell>
          <cell r="S7">
            <v>901452287</v>
          </cell>
          <cell r="T7">
            <v>987531844</v>
          </cell>
          <cell r="U7">
            <v>1068861899</v>
          </cell>
          <cell r="V7">
            <v>1148244475</v>
          </cell>
          <cell r="W7">
            <v>4737177553</v>
          </cell>
          <cell r="X7">
            <v>4882871931</v>
          </cell>
          <cell r="Y7">
            <v>5338280469</v>
          </cell>
          <cell r="Z7">
            <v>5697628611</v>
          </cell>
          <cell r="AA7">
            <v>5955481829</v>
          </cell>
        </row>
        <row r="8">
          <cell r="A8">
            <v>8</v>
          </cell>
          <cell r="C8" t="str">
            <v>CONSTRUCTION WORK IN PROGRESS</v>
          </cell>
          <cell r="D8">
            <v>3872422</v>
          </cell>
          <cell r="E8">
            <v>1214978</v>
          </cell>
          <cell r="F8">
            <v>3041626</v>
          </cell>
          <cell r="G8">
            <v>1239889</v>
          </cell>
          <cell r="H8">
            <v>2649678</v>
          </cell>
          <cell r="I8">
            <v>2975539</v>
          </cell>
          <cell r="J8">
            <v>2974350</v>
          </cell>
          <cell r="K8">
            <v>2963517</v>
          </cell>
          <cell r="L8">
            <v>5397781</v>
          </cell>
          <cell r="M8">
            <v>4993151</v>
          </cell>
          <cell r="N8">
            <v>974586</v>
          </cell>
          <cell r="O8">
            <v>3167900</v>
          </cell>
          <cell r="P8">
            <v>3761092</v>
          </cell>
          <cell r="Q8">
            <v>663811</v>
          </cell>
          <cell r="R8">
            <v>5726470</v>
          </cell>
          <cell r="S8">
            <v>8035940</v>
          </cell>
          <cell r="T8">
            <v>1270531</v>
          </cell>
          <cell r="U8">
            <v>510343</v>
          </cell>
          <cell r="V8">
            <v>726984</v>
          </cell>
          <cell r="W8">
            <v>123690101</v>
          </cell>
          <cell r="X8">
            <v>266242276</v>
          </cell>
          <cell r="Y8">
            <v>311316759</v>
          </cell>
          <cell r="Z8">
            <v>164221047</v>
          </cell>
          <cell r="AA8">
            <v>123306691</v>
          </cell>
        </row>
        <row r="9">
          <cell r="A9">
            <v>9</v>
          </cell>
          <cell r="C9" t="str">
            <v xml:space="preserve">   TOTAL UTILITY PLANT</v>
          </cell>
          <cell r="D9">
            <v>232688119</v>
          </cell>
          <cell r="E9">
            <v>251033593</v>
          </cell>
          <cell r="F9">
            <v>274320667</v>
          </cell>
          <cell r="G9">
            <v>293827474</v>
          </cell>
          <cell r="H9">
            <v>314572748</v>
          </cell>
          <cell r="I9">
            <v>335646273</v>
          </cell>
          <cell r="J9">
            <v>358788494</v>
          </cell>
          <cell r="K9">
            <v>391744417</v>
          </cell>
          <cell r="L9">
            <v>432419026</v>
          </cell>
          <cell r="M9">
            <v>478535335</v>
          </cell>
          <cell r="N9">
            <v>527273915</v>
          </cell>
          <cell r="O9">
            <v>587384053</v>
          </cell>
          <cell r="P9">
            <v>666346163</v>
          </cell>
          <cell r="Q9">
            <v>743341963</v>
          </cell>
          <cell r="R9">
            <v>827295521</v>
          </cell>
          <cell r="S9">
            <v>909488227</v>
          </cell>
          <cell r="T9">
            <v>988802375</v>
          </cell>
          <cell r="U9">
            <v>1069372242</v>
          </cell>
          <cell r="V9">
            <v>1148971459</v>
          </cell>
          <cell r="W9">
            <v>4860867654</v>
          </cell>
          <cell r="X9">
            <v>5149114207</v>
          </cell>
          <cell r="Y9">
            <v>5649597228</v>
          </cell>
          <cell r="Z9">
            <v>5861849658</v>
          </cell>
          <cell r="AA9">
            <v>6078788520</v>
          </cell>
        </row>
        <row r="10">
          <cell r="A10">
            <v>10</v>
          </cell>
          <cell r="C10" t="str">
            <v>LESS ACCUM. PROV. FOR DEPR.AMORT. &amp; DEPL.</v>
          </cell>
          <cell r="D10">
            <v>48291454</v>
          </cell>
          <cell r="E10">
            <v>53711832</v>
          </cell>
          <cell r="F10">
            <v>59571587</v>
          </cell>
          <cell r="G10">
            <v>64903656</v>
          </cell>
          <cell r="H10">
            <v>72818260</v>
          </cell>
          <cell r="I10">
            <v>80299340</v>
          </cell>
          <cell r="J10">
            <v>89004329</v>
          </cell>
          <cell r="K10">
            <v>100157044</v>
          </cell>
          <cell r="L10">
            <v>111646622</v>
          </cell>
          <cell r="M10">
            <v>123196802</v>
          </cell>
          <cell r="N10">
            <v>137136456</v>
          </cell>
          <cell r="O10">
            <v>152397307</v>
          </cell>
          <cell r="P10">
            <v>168375103</v>
          </cell>
          <cell r="Q10">
            <v>183185967</v>
          </cell>
          <cell r="R10">
            <v>201240466</v>
          </cell>
          <cell r="S10">
            <v>223193457</v>
          </cell>
          <cell r="T10">
            <v>247079394</v>
          </cell>
          <cell r="U10">
            <v>271558940</v>
          </cell>
          <cell r="V10">
            <v>301766072</v>
          </cell>
          <cell r="W10">
            <v>1613272376</v>
          </cell>
          <cell r="X10">
            <v>1721095781</v>
          </cell>
          <cell r="Y10">
            <v>1901658295</v>
          </cell>
          <cell r="Z10">
            <v>2026681480</v>
          </cell>
          <cell r="AA10">
            <v>2194048225</v>
          </cell>
        </row>
        <row r="11">
          <cell r="A11">
            <v>11</v>
          </cell>
          <cell r="C11" t="str">
            <v xml:space="preserve">   NET UTILITY PLANT</v>
          </cell>
          <cell r="D11">
            <v>184396665</v>
          </cell>
          <cell r="E11">
            <v>197321761</v>
          </cell>
          <cell r="F11">
            <v>214749080</v>
          </cell>
          <cell r="G11">
            <v>228923818</v>
          </cell>
          <cell r="H11">
            <v>241754488</v>
          </cell>
          <cell r="I11">
            <v>255346933</v>
          </cell>
          <cell r="J11">
            <v>269784165</v>
          </cell>
          <cell r="K11">
            <v>291587373</v>
          </cell>
          <cell r="L11">
            <v>320772404</v>
          </cell>
          <cell r="M11">
            <v>355338533</v>
          </cell>
          <cell r="N11">
            <v>390137459</v>
          </cell>
          <cell r="O11">
            <v>434986746</v>
          </cell>
          <cell r="P11">
            <v>497971060</v>
          </cell>
          <cell r="Q11">
            <v>560155996</v>
          </cell>
          <cell r="R11">
            <v>626055055</v>
          </cell>
          <cell r="S11">
            <v>686294770</v>
          </cell>
          <cell r="T11">
            <v>741722981</v>
          </cell>
          <cell r="U11">
            <v>797813302</v>
          </cell>
          <cell r="V11">
            <v>847205387</v>
          </cell>
          <cell r="W11">
            <v>3247595278</v>
          </cell>
          <cell r="X11">
            <v>3428018426</v>
          </cell>
          <cell r="Y11">
            <v>3747938933</v>
          </cell>
          <cell r="Z11">
            <v>3835168178</v>
          </cell>
          <cell r="AA11">
            <v>3884740295</v>
          </cell>
        </row>
        <row r="12">
          <cell r="A12">
            <v>12</v>
          </cell>
        </row>
        <row r="13">
          <cell r="A13">
            <v>13</v>
          </cell>
          <cell r="C13" t="str">
            <v>GAS STORED UNDERGROUND - NONCURRENT</v>
          </cell>
          <cell r="D13">
            <v>2741291</v>
          </cell>
          <cell r="E13">
            <v>3847849</v>
          </cell>
          <cell r="F13">
            <v>4218770</v>
          </cell>
          <cell r="G13">
            <v>4312973</v>
          </cell>
          <cell r="H13">
            <v>4370786</v>
          </cell>
          <cell r="I13">
            <v>4866791</v>
          </cell>
          <cell r="J13">
            <v>4866791</v>
          </cell>
          <cell r="K13">
            <v>4866895</v>
          </cell>
          <cell r="L13">
            <v>4866895</v>
          </cell>
          <cell r="M13">
            <v>4866895</v>
          </cell>
          <cell r="N13">
            <v>4866895</v>
          </cell>
          <cell r="O13">
            <v>4866895</v>
          </cell>
          <cell r="P13">
            <v>4866895</v>
          </cell>
          <cell r="Q13">
            <v>2893614</v>
          </cell>
          <cell r="R13">
            <v>2893614</v>
          </cell>
          <cell r="S13">
            <v>2893614</v>
          </cell>
          <cell r="T13">
            <v>2893614</v>
          </cell>
          <cell r="U13">
            <v>2893614</v>
          </cell>
          <cell r="V13">
            <v>2893614</v>
          </cell>
          <cell r="W13">
            <v>2893614</v>
          </cell>
          <cell r="X13">
            <v>2893614</v>
          </cell>
          <cell r="Y13">
            <v>2982023</v>
          </cell>
          <cell r="Z13">
            <v>3241171</v>
          </cell>
          <cell r="AA13">
            <v>3241171</v>
          </cell>
        </row>
        <row r="14">
          <cell r="A14">
            <v>14</v>
          </cell>
          <cell r="C14" t="str">
            <v>UTILITY PLANT ADJUSTMENTS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A15">
            <v>15</v>
          </cell>
        </row>
        <row r="16">
          <cell r="A16">
            <v>16</v>
          </cell>
          <cell r="C16" t="str">
            <v>OTHER PROPERTY AND INVESTMENTS</v>
          </cell>
        </row>
        <row r="17">
          <cell r="A17">
            <v>17</v>
          </cell>
        </row>
        <row r="18">
          <cell r="A18">
            <v>18</v>
          </cell>
          <cell r="C18" t="str">
            <v>NONUTIL. PROP.(LESS ACCUM. DEPR.&amp; AMORT.)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4140754</v>
          </cell>
          <cell r="X18">
            <v>2655161</v>
          </cell>
          <cell r="Y18">
            <v>2158719</v>
          </cell>
          <cell r="Z18">
            <v>3278571</v>
          </cell>
          <cell r="AA18">
            <v>1105453</v>
          </cell>
        </row>
        <row r="19">
          <cell r="A19">
            <v>19</v>
          </cell>
          <cell r="C19" t="str">
            <v>INVESTMENT IN ASSOCIATED COMPANIES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A20">
            <v>20</v>
          </cell>
          <cell r="C20" t="str">
            <v>INVESTMENT IN SUBSIDIARY COMPANIES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54333985</v>
          </cell>
          <cell r="X20">
            <v>84030270</v>
          </cell>
          <cell r="Y20">
            <v>111653443</v>
          </cell>
          <cell r="Z20">
            <v>176113695</v>
          </cell>
          <cell r="AA20">
            <v>116975228</v>
          </cell>
        </row>
        <row r="21">
          <cell r="A21">
            <v>21</v>
          </cell>
          <cell r="C21" t="str">
            <v>OTHER INVESTMENTS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108529210</v>
          </cell>
          <cell r="X21">
            <v>104143172</v>
          </cell>
          <cell r="Y21">
            <v>111832519</v>
          </cell>
          <cell r="Z21">
            <v>86171440</v>
          </cell>
          <cell r="AA21">
            <v>33372539</v>
          </cell>
        </row>
        <row r="22">
          <cell r="A22">
            <v>22</v>
          </cell>
          <cell r="C22" t="str">
            <v>SPECIAL FUNDS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>
            <v>23</v>
          </cell>
          <cell r="C23" t="str">
            <v xml:space="preserve">   TOTAL OTHER PROPERTY AND INVESTMENTS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167003949</v>
          </cell>
          <cell r="X23">
            <v>190828603</v>
          </cell>
          <cell r="Y23">
            <v>225644681</v>
          </cell>
          <cell r="Z23">
            <v>265563706</v>
          </cell>
          <cell r="AA23">
            <v>151453220</v>
          </cell>
        </row>
        <row r="24">
          <cell r="A24">
            <v>24</v>
          </cell>
        </row>
        <row r="25">
          <cell r="A25">
            <v>25</v>
          </cell>
          <cell r="C25" t="str">
            <v>CURRENT AND ACCRUED ASSETS</v>
          </cell>
        </row>
        <row r="26">
          <cell r="A26">
            <v>26</v>
          </cell>
        </row>
        <row r="27">
          <cell r="A27">
            <v>27</v>
          </cell>
          <cell r="C27" t="str">
            <v>CASH</v>
          </cell>
          <cell r="D27">
            <v>3842251</v>
          </cell>
          <cell r="E27">
            <v>5146429</v>
          </cell>
          <cell r="F27">
            <v>6557300</v>
          </cell>
          <cell r="G27">
            <v>4078051</v>
          </cell>
          <cell r="H27">
            <v>1499872</v>
          </cell>
          <cell r="I27">
            <v>2039924</v>
          </cell>
          <cell r="J27">
            <v>2544722</v>
          </cell>
          <cell r="K27">
            <v>5222185</v>
          </cell>
          <cell r="L27">
            <v>3986833</v>
          </cell>
          <cell r="M27">
            <v>4185440</v>
          </cell>
          <cell r="N27">
            <v>1863588</v>
          </cell>
          <cell r="O27">
            <v>1932853</v>
          </cell>
          <cell r="P27">
            <v>1835737</v>
          </cell>
          <cell r="Q27">
            <v>1812020</v>
          </cell>
          <cell r="R27">
            <v>2666575</v>
          </cell>
          <cell r="S27">
            <v>807750</v>
          </cell>
          <cell r="T27">
            <v>13559</v>
          </cell>
          <cell r="U27">
            <v>2321590</v>
          </cell>
          <cell r="V27">
            <v>119405</v>
          </cell>
          <cell r="W27">
            <v>-11019849</v>
          </cell>
          <cell r="X27">
            <v>240959</v>
          </cell>
          <cell r="Y27">
            <v>4537473</v>
          </cell>
          <cell r="Z27">
            <v>4698513</v>
          </cell>
          <cell r="AA27">
            <v>-2959692</v>
          </cell>
        </row>
        <row r="28">
          <cell r="A28">
            <v>28</v>
          </cell>
          <cell r="C28" t="str">
            <v>SPECIAL DEPOSITS</v>
          </cell>
          <cell r="D28">
            <v>0</v>
          </cell>
          <cell r="E28">
            <v>2402770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25000</v>
          </cell>
          <cell r="T28">
            <v>25000</v>
          </cell>
          <cell r="U28">
            <v>35000</v>
          </cell>
          <cell r="V28">
            <v>50000</v>
          </cell>
          <cell r="W28">
            <v>76387</v>
          </cell>
          <cell r="X28">
            <v>39512</v>
          </cell>
          <cell r="Y28">
            <v>2619885</v>
          </cell>
          <cell r="Z28">
            <v>55598</v>
          </cell>
          <cell r="AA28">
            <v>215757</v>
          </cell>
        </row>
        <row r="29">
          <cell r="A29">
            <v>29</v>
          </cell>
          <cell r="C29" t="str">
            <v>WORKING FUNDS</v>
          </cell>
          <cell r="D29">
            <v>25435</v>
          </cell>
          <cell r="E29">
            <v>31894</v>
          </cell>
          <cell r="F29">
            <v>30095</v>
          </cell>
          <cell r="G29">
            <v>42295</v>
          </cell>
          <cell r="H29">
            <v>38695</v>
          </cell>
          <cell r="I29">
            <v>38870</v>
          </cell>
          <cell r="J29">
            <v>41520</v>
          </cell>
          <cell r="K29">
            <v>43163</v>
          </cell>
          <cell r="L29">
            <v>53495</v>
          </cell>
          <cell r="M29">
            <v>54305</v>
          </cell>
          <cell r="N29">
            <v>65870</v>
          </cell>
          <cell r="O29">
            <v>86324</v>
          </cell>
          <cell r="P29">
            <v>83410</v>
          </cell>
          <cell r="Q29">
            <v>121010</v>
          </cell>
          <cell r="R29">
            <v>146800</v>
          </cell>
          <cell r="S29">
            <v>132100</v>
          </cell>
          <cell r="T29">
            <v>230627</v>
          </cell>
          <cell r="U29">
            <v>232260</v>
          </cell>
          <cell r="V29">
            <v>223168</v>
          </cell>
          <cell r="W29">
            <v>1834898</v>
          </cell>
          <cell r="X29">
            <v>1472606</v>
          </cell>
          <cell r="Y29">
            <v>1544062</v>
          </cell>
          <cell r="Z29">
            <v>1112630</v>
          </cell>
          <cell r="AA29">
            <v>1551631</v>
          </cell>
        </row>
        <row r="30">
          <cell r="A30">
            <v>30</v>
          </cell>
          <cell r="C30" t="str">
            <v>TEMPORARY CASH INVESTMENTS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14041899</v>
          </cell>
          <cell r="X30">
            <v>17000000</v>
          </cell>
          <cell r="Y30">
            <v>32501094</v>
          </cell>
          <cell r="Z30">
            <v>2319276</v>
          </cell>
          <cell r="AA30">
            <v>20011715</v>
          </cell>
        </row>
        <row r="31">
          <cell r="A31">
            <v>31</v>
          </cell>
          <cell r="C31" t="str">
            <v>NOTES &amp; ACCTS. REC.(LESS PROV. FOR UNCOLL. ACCTS.)</v>
          </cell>
          <cell r="D31">
            <v>27542743</v>
          </cell>
          <cell r="E31">
            <v>33299857</v>
          </cell>
          <cell r="F31">
            <v>37309839</v>
          </cell>
          <cell r="G31">
            <v>49288910</v>
          </cell>
          <cell r="H31">
            <v>55079139</v>
          </cell>
          <cell r="I31">
            <v>53206281</v>
          </cell>
          <cell r="J31">
            <v>54764173</v>
          </cell>
          <cell r="K31">
            <v>65502508</v>
          </cell>
          <cell r="L31">
            <v>50483217</v>
          </cell>
          <cell r="M31">
            <v>57646286</v>
          </cell>
          <cell r="N31">
            <v>67175981</v>
          </cell>
          <cell r="O31">
            <v>34092777</v>
          </cell>
          <cell r="P31">
            <v>38424826</v>
          </cell>
          <cell r="Q31">
            <v>33998679</v>
          </cell>
          <cell r="R31">
            <v>35972349</v>
          </cell>
          <cell r="S31">
            <v>26055756</v>
          </cell>
          <cell r="T31">
            <v>16360599</v>
          </cell>
          <cell r="U31">
            <v>6588690</v>
          </cell>
          <cell r="V31">
            <v>12243480</v>
          </cell>
          <cell r="W31">
            <v>147259306</v>
          </cell>
          <cell r="X31">
            <v>196216390</v>
          </cell>
          <cell r="Y31">
            <v>210695438</v>
          </cell>
          <cell r="Z31">
            <v>310598248</v>
          </cell>
          <cell r="AA31">
            <v>234007151</v>
          </cell>
        </row>
        <row r="32">
          <cell r="A32">
            <v>32</v>
          </cell>
          <cell r="C32" t="str">
            <v>RECEIVABLES FROM ASSOC. COMPANIES</v>
          </cell>
          <cell r="D32">
            <v>10857172</v>
          </cell>
          <cell r="E32">
            <v>10573855</v>
          </cell>
          <cell r="F32">
            <v>20492954</v>
          </cell>
          <cell r="G32">
            <v>11080522</v>
          </cell>
          <cell r="H32">
            <v>9202527</v>
          </cell>
          <cell r="I32">
            <v>6623188</v>
          </cell>
          <cell r="J32">
            <v>5153279</v>
          </cell>
          <cell r="K32">
            <v>4963912</v>
          </cell>
          <cell r="L32">
            <v>3566403</v>
          </cell>
          <cell r="M32">
            <v>1919992</v>
          </cell>
          <cell r="N32">
            <v>812402</v>
          </cell>
          <cell r="O32">
            <v>1598273</v>
          </cell>
          <cell r="P32">
            <v>1730268</v>
          </cell>
          <cell r="Q32">
            <v>2728408</v>
          </cell>
          <cell r="R32">
            <v>3071254</v>
          </cell>
          <cell r="S32">
            <v>10587813</v>
          </cell>
          <cell r="T32">
            <v>1638740</v>
          </cell>
          <cell r="U32">
            <v>217974</v>
          </cell>
          <cell r="V32">
            <v>6547198</v>
          </cell>
          <cell r="W32">
            <v>24005339</v>
          </cell>
          <cell r="X32">
            <v>-645549</v>
          </cell>
          <cell r="Y32">
            <v>4957741</v>
          </cell>
          <cell r="Z32">
            <v>6735745</v>
          </cell>
          <cell r="AA32">
            <v>9421041</v>
          </cell>
        </row>
        <row r="33">
          <cell r="A33">
            <v>33</v>
          </cell>
          <cell r="C33" t="str">
            <v>MATERIALS AND SUPPLIES</v>
          </cell>
          <cell r="D33">
            <v>2952770</v>
          </cell>
          <cell r="E33">
            <v>4227659</v>
          </cell>
          <cell r="F33">
            <v>4653434</v>
          </cell>
          <cell r="G33">
            <v>3995968</v>
          </cell>
          <cell r="H33">
            <v>4090445</v>
          </cell>
          <cell r="I33">
            <v>4331230</v>
          </cell>
          <cell r="J33">
            <v>4655597</v>
          </cell>
          <cell r="K33">
            <v>3749932</v>
          </cell>
          <cell r="L33">
            <v>6758748</v>
          </cell>
          <cell r="M33">
            <v>9445851</v>
          </cell>
          <cell r="N33">
            <v>10459559</v>
          </cell>
          <cell r="O33">
            <v>15876161</v>
          </cell>
          <cell r="P33">
            <v>18862793</v>
          </cell>
          <cell r="Q33">
            <v>18608730</v>
          </cell>
          <cell r="R33">
            <v>16984800</v>
          </cell>
          <cell r="S33">
            <v>13747386</v>
          </cell>
          <cell r="T33">
            <v>9872034</v>
          </cell>
          <cell r="U33">
            <v>11003131</v>
          </cell>
          <cell r="V33">
            <v>11106544</v>
          </cell>
          <cell r="W33">
            <v>39817793</v>
          </cell>
          <cell r="X33">
            <v>43605239</v>
          </cell>
          <cell r="Y33">
            <v>48527041</v>
          </cell>
          <cell r="Z33">
            <v>36591530</v>
          </cell>
          <cell r="AA33">
            <v>39630456</v>
          </cell>
        </row>
        <row r="34">
          <cell r="A34">
            <v>34</v>
          </cell>
          <cell r="C34" t="str">
            <v>GAS STORED UNDERGROUND - CURRENT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4283933</v>
          </cell>
          <cell r="P34">
            <v>6004842</v>
          </cell>
          <cell r="Q34">
            <v>13620118</v>
          </cell>
          <cell r="R34">
            <v>19808910</v>
          </cell>
          <cell r="S34">
            <v>18092629</v>
          </cell>
          <cell r="T34">
            <v>10635287</v>
          </cell>
          <cell r="U34">
            <v>12618932</v>
          </cell>
          <cell r="V34">
            <v>7596161</v>
          </cell>
          <cell r="W34">
            <v>12181457</v>
          </cell>
          <cell r="X34">
            <v>11745553</v>
          </cell>
          <cell r="Y34">
            <v>18524857</v>
          </cell>
          <cell r="Z34">
            <v>56610727</v>
          </cell>
          <cell r="AA34">
            <v>45111544</v>
          </cell>
        </row>
        <row r="35">
          <cell r="A35">
            <v>35</v>
          </cell>
          <cell r="C35" t="str">
            <v>LIQUEFIED NATURAL GAS STORED</v>
          </cell>
          <cell r="D35">
            <v>192715</v>
          </cell>
          <cell r="E35">
            <v>367956</v>
          </cell>
          <cell r="F35">
            <v>626879</v>
          </cell>
          <cell r="G35">
            <v>626879</v>
          </cell>
          <cell r="H35">
            <v>626879</v>
          </cell>
          <cell r="I35">
            <v>641700</v>
          </cell>
          <cell r="J35">
            <v>641700</v>
          </cell>
          <cell r="K35">
            <v>641700</v>
          </cell>
          <cell r="L35">
            <v>641700</v>
          </cell>
          <cell r="M35">
            <v>641700</v>
          </cell>
          <cell r="N35">
            <v>641700</v>
          </cell>
          <cell r="O35">
            <v>529198</v>
          </cell>
          <cell r="P35">
            <v>525942</v>
          </cell>
          <cell r="Q35">
            <v>601186</v>
          </cell>
          <cell r="R35">
            <v>601186</v>
          </cell>
          <cell r="S35">
            <v>564937</v>
          </cell>
          <cell r="T35">
            <v>581783</v>
          </cell>
          <cell r="U35">
            <v>581783</v>
          </cell>
          <cell r="V35">
            <v>581779</v>
          </cell>
          <cell r="W35">
            <v>581779</v>
          </cell>
          <cell r="X35">
            <v>543869</v>
          </cell>
          <cell r="Y35">
            <v>576201</v>
          </cell>
          <cell r="Z35">
            <v>576201</v>
          </cell>
          <cell r="AA35">
            <v>576201</v>
          </cell>
        </row>
        <row r="36">
          <cell r="A36">
            <v>36</v>
          </cell>
          <cell r="C36" t="str">
            <v>PREPAYMENTS</v>
          </cell>
          <cell r="D36">
            <v>267883</v>
          </cell>
          <cell r="E36">
            <v>-7007</v>
          </cell>
          <cell r="F36">
            <v>99391</v>
          </cell>
          <cell r="G36">
            <v>160002</v>
          </cell>
          <cell r="H36">
            <v>34856</v>
          </cell>
          <cell r="I36">
            <v>682251</v>
          </cell>
          <cell r="J36">
            <v>887067</v>
          </cell>
          <cell r="K36">
            <v>1645268</v>
          </cell>
          <cell r="L36">
            <v>1684903</v>
          </cell>
          <cell r="M36">
            <v>1740494</v>
          </cell>
          <cell r="N36">
            <v>1896966</v>
          </cell>
          <cell r="O36">
            <v>1989147</v>
          </cell>
          <cell r="P36">
            <v>2712656</v>
          </cell>
          <cell r="Q36">
            <v>2334626</v>
          </cell>
          <cell r="R36">
            <v>1417955</v>
          </cell>
          <cell r="S36">
            <v>1119055</v>
          </cell>
          <cell r="T36">
            <v>756928</v>
          </cell>
          <cell r="U36">
            <v>311627</v>
          </cell>
          <cell r="V36">
            <v>907089</v>
          </cell>
          <cell r="W36">
            <v>5420011</v>
          </cell>
          <cell r="X36">
            <v>7232510</v>
          </cell>
          <cell r="Y36">
            <v>8144383</v>
          </cell>
          <cell r="Z36">
            <v>9235469</v>
          </cell>
          <cell r="AA36">
            <v>7142777</v>
          </cell>
        </row>
        <row r="37">
          <cell r="A37">
            <v>37</v>
          </cell>
          <cell r="C37" t="str">
            <v>ADVANCES FOR GAS EXPLORATION, DEV. &amp; PRODUCTION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>
            <v>38</v>
          </cell>
          <cell r="C38" t="str">
            <v>OTHER ADVANCES FOR GAS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>
            <v>39</v>
          </cell>
          <cell r="C39" t="str">
            <v>INTEREST AND DIVIDENDS RECEIVABLE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70222</v>
          </cell>
          <cell r="X39">
            <v>21750</v>
          </cell>
          <cell r="Y39">
            <v>14484</v>
          </cell>
          <cell r="Z39">
            <v>647885</v>
          </cell>
          <cell r="AA39">
            <v>203206</v>
          </cell>
        </row>
        <row r="40">
          <cell r="A40">
            <v>40</v>
          </cell>
          <cell r="C40" t="str">
            <v>RENTS RECEIVABLE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>
            <v>41</v>
          </cell>
          <cell r="C41" t="str">
            <v>ACCRUED UTILITY REVENUES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18347000</v>
          </cell>
          <cell r="M41">
            <v>24167000</v>
          </cell>
          <cell r="N41">
            <v>22721000</v>
          </cell>
          <cell r="O41">
            <v>21240000</v>
          </cell>
          <cell r="P41">
            <v>31315000</v>
          </cell>
          <cell r="Q41">
            <v>20812000</v>
          </cell>
          <cell r="R41">
            <v>27487000</v>
          </cell>
          <cell r="S41">
            <v>30012031</v>
          </cell>
          <cell r="T41">
            <v>30366937</v>
          </cell>
          <cell r="U41">
            <v>25495425</v>
          </cell>
          <cell r="V41">
            <v>29554562</v>
          </cell>
          <cell r="W41">
            <v>122830549</v>
          </cell>
          <cell r="X41">
            <v>126739692</v>
          </cell>
          <cell r="Y41">
            <v>121303367</v>
          </cell>
          <cell r="Z41">
            <v>211783486</v>
          </cell>
          <cell r="AA41">
            <v>147008022</v>
          </cell>
        </row>
        <row r="42">
          <cell r="A42">
            <v>42</v>
          </cell>
          <cell r="C42" t="str">
            <v>MISC. CURRENT AND ACCRUED ASSETS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231187</v>
          </cell>
        </row>
        <row r="43">
          <cell r="A43">
            <v>43</v>
          </cell>
          <cell r="C43" t="str">
            <v xml:space="preserve">   TOTAL CURRENT AND ACCRUED ASSETS</v>
          </cell>
          <cell r="D43">
            <v>45680969</v>
          </cell>
          <cell r="E43">
            <v>56043413</v>
          </cell>
          <cell r="F43">
            <v>69769892</v>
          </cell>
          <cell r="G43">
            <v>69272627</v>
          </cell>
          <cell r="H43">
            <v>70572413</v>
          </cell>
          <cell r="I43">
            <v>67563444</v>
          </cell>
          <cell r="J43">
            <v>68688058</v>
          </cell>
          <cell r="K43">
            <v>81768668</v>
          </cell>
          <cell r="L43">
            <v>85522299</v>
          </cell>
          <cell r="M43">
            <v>99801068</v>
          </cell>
          <cell r="N43">
            <v>105637066</v>
          </cell>
          <cell r="O43">
            <v>81628666</v>
          </cell>
          <cell r="P43">
            <v>101495474</v>
          </cell>
          <cell r="Q43">
            <v>94636777</v>
          </cell>
          <cell r="R43">
            <v>108156829</v>
          </cell>
          <cell r="S43">
            <v>101144457</v>
          </cell>
          <cell r="T43">
            <v>70481494</v>
          </cell>
          <cell r="U43">
            <v>59406412</v>
          </cell>
          <cell r="V43">
            <v>68929386</v>
          </cell>
          <cell r="W43">
            <v>357099791</v>
          </cell>
          <cell r="X43">
            <v>404212531</v>
          </cell>
          <cell r="Y43">
            <v>453946026</v>
          </cell>
          <cell r="Z43">
            <v>640965308</v>
          </cell>
          <cell r="AA43">
            <v>502150996</v>
          </cell>
        </row>
        <row r="44">
          <cell r="A44">
            <v>44</v>
          </cell>
        </row>
        <row r="45">
          <cell r="A45">
            <v>45</v>
          </cell>
          <cell r="C45" t="str">
            <v>DEFERRED DEBITS</v>
          </cell>
        </row>
        <row r="46">
          <cell r="A46">
            <v>46</v>
          </cell>
        </row>
        <row r="47">
          <cell r="A47">
            <v>47</v>
          </cell>
          <cell r="C47" t="str">
            <v>UNAMORTIZED DEBT EXPENSE</v>
          </cell>
          <cell r="D47">
            <v>999420</v>
          </cell>
          <cell r="E47">
            <v>1006048</v>
          </cell>
          <cell r="F47">
            <v>896679</v>
          </cell>
          <cell r="G47">
            <v>775595</v>
          </cell>
          <cell r="H47">
            <v>691799</v>
          </cell>
          <cell r="I47">
            <v>781001</v>
          </cell>
          <cell r="J47">
            <v>657770</v>
          </cell>
          <cell r="K47">
            <v>553026</v>
          </cell>
          <cell r="L47">
            <v>725747</v>
          </cell>
          <cell r="M47">
            <v>708307</v>
          </cell>
          <cell r="N47">
            <v>910946</v>
          </cell>
          <cell r="O47">
            <v>763969</v>
          </cell>
          <cell r="P47">
            <v>890533</v>
          </cell>
          <cell r="Q47">
            <v>1260235</v>
          </cell>
          <cell r="R47">
            <v>1619918</v>
          </cell>
          <cell r="S47">
            <v>2150872</v>
          </cell>
          <cell r="T47">
            <v>1891412</v>
          </cell>
          <cell r="U47">
            <v>2619778</v>
          </cell>
          <cell r="V47">
            <v>2391420</v>
          </cell>
          <cell r="W47">
            <v>12153643</v>
          </cell>
          <cell r="X47">
            <v>15418799</v>
          </cell>
          <cell r="Y47">
            <v>15709039</v>
          </cell>
          <cell r="Z47">
            <v>17715914</v>
          </cell>
          <cell r="AA47">
            <v>22488513</v>
          </cell>
        </row>
        <row r="48">
          <cell r="A48">
            <v>48</v>
          </cell>
          <cell r="C48" t="str">
            <v>EXTRAORDINARY PROPERTY LOSSES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33421271</v>
          </cell>
          <cell r="X48">
            <v>34589712</v>
          </cell>
          <cell r="Y48">
            <v>31195958</v>
          </cell>
          <cell r="Z48">
            <v>30101680</v>
          </cell>
          <cell r="AA48">
            <v>26601680</v>
          </cell>
        </row>
        <row r="49">
          <cell r="A49">
            <v>49</v>
          </cell>
          <cell r="C49" t="str">
            <v>PRELIM. SURVEY &amp; INVESTIGATION CHARGES</v>
          </cell>
          <cell r="D49">
            <v>6613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4346477</v>
          </cell>
          <cell r="X49">
            <v>142565</v>
          </cell>
          <cell r="Y49">
            <v>0</v>
          </cell>
          <cell r="Z49">
            <v>0</v>
          </cell>
          <cell r="AA49">
            <v>0</v>
          </cell>
        </row>
        <row r="50">
          <cell r="A50">
            <v>50</v>
          </cell>
          <cell r="C50" t="str">
            <v>CLEARING ACCOUNTS</v>
          </cell>
          <cell r="D50">
            <v>258234</v>
          </cell>
          <cell r="E50">
            <v>230159</v>
          </cell>
          <cell r="F50">
            <v>300073</v>
          </cell>
          <cell r="G50">
            <v>65740</v>
          </cell>
          <cell r="H50">
            <v>59427</v>
          </cell>
          <cell r="I50">
            <v>-10924</v>
          </cell>
          <cell r="J50">
            <v>173051</v>
          </cell>
          <cell r="K50">
            <v>457906</v>
          </cell>
          <cell r="L50">
            <v>715204</v>
          </cell>
          <cell r="M50">
            <v>114930</v>
          </cell>
          <cell r="N50">
            <v>222259</v>
          </cell>
          <cell r="O50">
            <v>-134564</v>
          </cell>
          <cell r="P50">
            <v>452281</v>
          </cell>
          <cell r="Q50">
            <v>-148415</v>
          </cell>
          <cell r="R50">
            <v>-2026694</v>
          </cell>
          <cell r="S50">
            <v>-1234927</v>
          </cell>
          <cell r="T50">
            <v>582268</v>
          </cell>
          <cell r="U50">
            <v>808417</v>
          </cell>
          <cell r="V50">
            <v>587753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>
            <v>51</v>
          </cell>
          <cell r="C51" t="str">
            <v>TEMPORARY FACILITIES</v>
          </cell>
          <cell r="D51">
            <v>0</v>
          </cell>
          <cell r="E51">
            <v>0</v>
          </cell>
          <cell r="F51">
            <v>22038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96915</v>
          </cell>
          <cell r="X51">
            <v>195213</v>
          </cell>
          <cell r="Y51">
            <v>191445</v>
          </cell>
          <cell r="Z51">
            <v>221367</v>
          </cell>
          <cell r="AA51">
            <v>145972</v>
          </cell>
        </row>
        <row r="52">
          <cell r="A52">
            <v>52</v>
          </cell>
          <cell r="C52" t="str">
            <v>MISCELLANEOUS DEFERRED DEBITS</v>
          </cell>
          <cell r="D52">
            <v>676017</v>
          </cell>
          <cell r="E52">
            <v>912712</v>
          </cell>
          <cell r="F52">
            <v>1396103</v>
          </cell>
          <cell r="G52">
            <v>843543</v>
          </cell>
          <cell r="H52">
            <v>1245477</v>
          </cell>
          <cell r="I52">
            <v>995312</v>
          </cell>
          <cell r="J52">
            <v>988128</v>
          </cell>
          <cell r="K52">
            <v>730891</v>
          </cell>
          <cell r="L52">
            <v>1756902</v>
          </cell>
          <cell r="M52">
            <v>1718986</v>
          </cell>
          <cell r="N52">
            <v>22630330</v>
          </cell>
          <cell r="O52">
            <v>22051711</v>
          </cell>
          <cell r="P52">
            <v>23833199</v>
          </cell>
          <cell r="Q52">
            <v>32533517</v>
          </cell>
          <cell r="R52">
            <v>37106156</v>
          </cell>
          <cell r="S52">
            <v>61203041</v>
          </cell>
          <cell r="T52">
            <v>65997473</v>
          </cell>
          <cell r="U52">
            <v>42040451</v>
          </cell>
          <cell r="V52">
            <v>57007615</v>
          </cell>
          <cell r="W52">
            <v>628110075</v>
          </cell>
          <cell r="X52">
            <v>611791000</v>
          </cell>
          <cell r="Y52">
            <v>628241941</v>
          </cell>
          <cell r="Z52">
            <v>632802535</v>
          </cell>
          <cell r="AA52">
            <v>681324319</v>
          </cell>
        </row>
        <row r="53">
          <cell r="A53">
            <v>53</v>
          </cell>
          <cell r="C53" t="str">
            <v>DEFERRED LOSSES FROM DISP. OF UTILITY PLANT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2951453</v>
          </cell>
          <cell r="X53">
            <v>3138712</v>
          </cell>
          <cell r="Y53">
            <v>3123455</v>
          </cell>
          <cell r="Z53">
            <v>3271036</v>
          </cell>
          <cell r="AA53">
            <v>4645837</v>
          </cell>
        </row>
        <row r="54">
          <cell r="A54">
            <v>54</v>
          </cell>
          <cell r="C54" t="str">
            <v>RESEARCH, DEVELOPMENT &amp; DEMO. EXPENDITURES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>
            <v>55</v>
          </cell>
          <cell r="C55" t="str">
            <v>UNAMORTIZED LOSS ON REACQUIRED DEBT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960153</v>
          </cell>
          <cell r="S55">
            <v>869260</v>
          </cell>
          <cell r="T55">
            <v>770741</v>
          </cell>
          <cell r="U55">
            <v>1047255</v>
          </cell>
          <cell r="V55">
            <v>927983</v>
          </cell>
          <cell r="W55">
            <v>14400825</v>
          </cell>
          <cell r="X55">
            <v>12443845</v>
          </cell>
          <cell r="Y55">
            <v>10495297</v>
          </cell>
          <cell r="Z55">
            <v>9125061</v>
          </cell>
          <cell r="AA55">
            <v>7876225</v>
          </cell>
        </row>
        <row r="56">
          <cell r="A56">
            <v>56</v>
          </cell>
          <cell r="C56" t="str">
            <v>ACCUMULATED DEFERRED INCOME TAXES</v>
          </cell>
          <cell r="D56">
            <v>2008833</v>
          </cell>
          <cell r="E56">
            <v>2322706</v>
          </cell>
          <cell r="F56">
            <v>2225211</v>
          </cell>
          <cell r="G56">
            <v>2061527</v>
          </cell>
          <cell r="H56">
            <v>1906839</v>
          </cell>
          <cell r="I56">
            <v>1760354</v>
          </cell>
          <cell r="J56">
            <v>1300295</v>
          </cell>
          <cell r="K56">
            <v>1118810</v>
          </cell>
          <cell r="L56">
            <v>773050</v>
          </cell>
          <cell r="M56">
            <v>646368</v>
          </cell>
          <cell r="N56">
            <v>320055</v>
          </cell>
          <cell r="O56">
            <v>-80023</v>
          </cell>
          <cell r="P56">
            <v>-111822</v>
          </cell>
          <cell r="Q56">
            <v>-1705725</v>
          </cell>
          <cell r="R56">
            <v>-1705401</v>
          </cell>
          <cell r="S56">
            <v>-1755633</v>
          </cell>
          <cell r="T56">
            <v>-1024871</v>
          </cell>
          <cell r="U56">
            <v>0</v>
          </cell>
          <cell r="V56">
            <v>2210286</v>
          </cell>
          <cell r="W56">
            <v>71131003</v>
          </cell>
          <cell r="X56">
            <v>73828107</v>
          </cell>
          <cell r="Y56">
            <v>75769202</v>
          </cell>
          <cell r="Z56">
            <v>103824655</v>
          </cell>
          <cell r="AA56">
            <v>112200706</v>
          </cell>
        </row>
        <row r="57">
          <cell r="A57">
            <v>57</v>
          </cell>
          <cell r="C57" t="str">
            <v>UNRECOVERED PURCHASED GAS COSTS</v>
          </cell>
          <cell r="D57">
            <v>10453000</v>
          </cell>
          <cell r="E57">
            <v>10934000</v>
          </cell>
          <cell r="F57">
            <v>10402000</v>
          </cell>
          <cell r="G57">
            <v>13780000</v>
          </cell>
          <cell r="H57">
            <v>13671000</v>
          </cell>
          <cell r="I57">
            <v>18737000</v>
          </cell>
          <cell r="J57">
            <v>16888000</v>
          </cell>
          <cell r="K57">
            <v>15677000</v>
          </cell>
          <cell r="L57">
            <v>0</v>
          </cell>
          <cell r="M57">
            <v>0</v>
          </cell>
          <cell r="N57">
            <v>0</v>
          </cell>
          <cell r="O57">
            <v>98000</v>
          </cell>
          <cell r="P57">
            <v>-9048714</v>
          </cell>
          <cell r="Q57">
            <v>13820245</v>
          </cell>
          <cell r="R57">
            <v>23688740</v>
          </cell>
          <cell r="S57">
            <v>17248341</v>
          </cell>
          <cell r="T57">
            <v>506004</v>
          </cell>
          <cell r="U57">
            <v>-25933086</v>
          </cell>
          <cell r="V57">
            <v>-35841842</v>
          </cell>
          <cell r="W57">
            <v>-875755</v>
          </cell>
          <cell r="X57">
            <v>5491996</v>
          </cell>
          <cell r="Y57">
            <v>33699646</v>
          </cell>
          <cell r="Z57">
            <v>96050072</v>
          </cell>
          <cell r="AA57">
            <v>37228034</v>
          </cell>
        </row>
        <row r="58">
          <cell r="A58">
            <v>58</v>
          </cell>
          <cell r="C58" t="str">
            <v xml:space="preserve">   TOTAL DEFERRED DEBITS</v>
          </cell>
          <cell r="D58">
            <v>14402117</v>
          </cell>
          <cell r="E58">
            <v>15405625</v>
          </cell>
          <cell r="F58">
            <v>15242104</v>
          </cell>
          <cell r="G58">
            <v>17526405</v>
          </cell>
          <cell r="H58">
            <v>17574542</v>
          </cell>
          <cell r="I58">
            <v>22262743</v>
          </cell>
          <cell r="J58">
            <v>20007244</v>
          </cell>
          <cell r="K58">
            <v>18537633</v>
          </cell>
          <cell r="L58">
            <v>3970903</v>
          </cell>
          <cell r="M58">
            <v>3188591</v>
          </cell>
          <cell r="N58">
            <v>24083590</v>
          </cell>
          <cell r="O58">
            <v>22699093</v>
          </cell>
          <cell r="P58">
            <v>16015477</v>
          </cell>
          <cell r="Q58">
            <v>45759857</v>
          </cell>
          <cell r="R58">
            <v>59642872</v>
          </cell>
          <cell r="S58">
            <v>78480954</v>
          </cell>
          <cell r="T58">
            <v>68723027</v>
          </cell>
          <cell r="U58">
            <v>20582815</v>
          </cell>
          <cell r="V58">
            <v>27283215</v>
          </cell>
          <cell r="W58">
            <v>765735907</v>
          </cell>
          <cell r="X58">
            <v>757039949</v>
          </cell>
          <cell r="Y58">
            <v>798425983</v>
          </cell>
          <cell r="Z58">
            <v>893112320</v>
          </cell>
          <cell r="AA58">
            <v>892511286</v>
          </cell>
        </row>
        <row r="59">
          <cell r="A59">
            <v>59</v>
          </cell>
        </row>
        <row r="60">
          <cell r="A60">
            <v>60</v>
          </cell>
          <cell r="C60" t="str">
            <v xml:space="preserve">       TOTAL ASSETS AND OTHER DEBITS</v>
          </cell>
          <cell r="D60">
            <v>247221042</v>
          </cell>
          <cell r="E60">
            <v>272618648</v>
          </cell>
          <cell r="F60">
            <v>303979846</v>
          </cell>
          <cell r="G60">
            <v>320035823</v>
          </cell>
          <cell r="H60">
            <v>334272229</v>
          </cell>
          <cell r="I60">
            <v>350039911</v>
          </cell>
          <cell r="J60">
            <v>363346258</v>
          </cell>
          <cell r="K60">
            <v>396760569</v>
          </cell>
          <cell r="L60">
            <v>415132501</v>
          </cell>
          <cell r="M60">
            <v>463195087</v>
          </cell>
          <cell r="N60">
            <v>524725010</v>
          </cell>
          <cell r="O60">
            <v>544181400</v>
          </cell>
          <cell r="P60">
            <v>620348906</v>
          </cell>
          <cell r="Q60">
            <v>703446244</v>
          </cell>
          <cell r="R60">
            <v>796748370</v>
          </cell>
          <cell r="S60">
            <v>868813795</v>
          </cell>
          <cell r="T60">
            <v>883821116</v>
          </cell>
          <cell r="U60">
            <v>880696143</v>
          </cell>
          <cell r="V60">
            <v>946311602</v>
          </cell>
          <cell r="W60">
            <v>4540328539</v>
          </cell>
          <cell r="X60">
            <v>4782993123</v>
          </cell>
          <cell r="Y60">
            <v>5228937646</v>
          </cell>
          <cell r="Z60">
            <v>5638050683</v>
          </cell>
          <cell r="AA60">
            <v>5434096968</v>
          </cell>
        </row>
        <row r="61">
          <cell r="A61">
            <v>61</v>
          </cell>
        </row>
        <row r="62">
          <cell r="A62">
            <v>62</v>
          </cell>
          <cell r="C62" t="str">
            <v>Note: As of 1997 Balance Sheet accounts represent electric and gas operations.</v>
          </cell>
        </row>
        <row r="63">
          <cell r="A63">
            <v>1</v>
          </cell>
          <cell r="C63" t="str">
            <v>PSE:  TABLE 2</v>
          </cell>
          <cell r="Q63" t="str">
            <v>PUGET SOUND ENERGY  **  TOTAL COMPANY OPERATIONS  **</v>
          </cell>
        </row>
        <row r="64">
          <cell r="A64">
            <v>2</v>
          </cell>
          <cell r="Q64" t="str">
            <v>BALANCE SHEET  -- LIABILITIES AND OTHER CREDITS</v>
          </cell>
        </row>
        <row r="65">
          <cell r="A65">
            <v>3</v>
          </cell>
          <cell r="C65" t="str">
            <v>PROPRIETARY CAPITAL</v>
          </cell>
          <cell r="D65">
            <v>1978</v>
          </cell>
          <cell r="E65">
            <v>1979</v>
          </cell>
          <cell r="F65">
            <v>1980</v>
          </cell>
          <cell r="G65">
            <v>1981</v>
          </cell>
          <cell r="H65">
            <v>1982</v>
          </cell>
          <cell r="I65">
            <v>1983</v>
          </cell>
          <cell r="J65">
            <v>1984</v>
          </cell>
          <cell r="K65" t="str">
            <v>1985</v>
          </cell>
          <cell r="L65">
            <v>1986</v>
          </cell>
          <cell r="M65">
            <v>1987</v>
          </cell>
          <cell r="N65">
            <v>1988</v>
          </cell>
          <cell r="O65">
            <v>1989</v>
          </cell>
          <cell r="P65">
            <v>1990</v>
          </cell>
          <cell r="Q65">
            <v>1991</v>
          </cell>
          <cell r="R65">
            <v>1992</v>
          </cell>
          <cell r="S65">
            <v>1993</v>
          </cell>
          <cell r="T65">
            <v>1994</v>
          </cell>
          <cell r="U65">
            <v>1995</v>
          </cell>
          <cell r="V65">
            <v>1996</v>
          </cell>
          <cell r="W65" t="str">
            <v>1997 (Note)</v>
          </cell>
          <cell r="X65">
            <v>1998</v>
          </cell>
          <cell r="Y65">
            <v>1999</v>
          </cell>
          <cell r="Z65">
            <v>2000</v>
          </cell>
          <cell r="AA65">
            <v>2001</v>
          </cell>
        </row>
        <row r="66">
          <cell r="A66">
            <v>4</v>
          </cell>
        </row>
        <row r="67">
          <cell r="A67">
            <v>5</v>
          </cell>
          <cell r="C67" t="str">
            <v>COMMON STOCK ISSUED</v>
          </cell>
          <cell r="D67">
            <v>16632470</v>
          </cell>
          <cell r="E67">
            <v>19022420</v>
          </cell>
          <cell r="F67">
            <v>20723920</v>
          </cell>
          <cell r="G67">
            <v>22963515</v>
          </cell>
          <cell r="H67">
            <v>23130860</v>
          </cell>
          <cell r="I67">
            <v>23210290</v>
          </cell>
          <cell r="J67">
            <v>25291020</v>
          </cell>
          <cell r="K67">
            <v>26009295</v>
          </cell>
          <cell r="L67">
            <v>26652275</v>
          </cell>
          <cell r="M67">
            <v>28626745</v>
          </cell>
          <cell r="N67">
            <v>28693400</v>
          </cell>
          <cell r="O67">
            <v>29589095</v>
          </cell>
          <cell r="P67">
            <v>35985415</v>
          </cell>
          <cell r="Q67">
            <v>41491910</v>
          </cell>
          <cell r="R67">
            <v>51655675</v>
          </cell>
          <cell r="S67">
            <v>52939605</v>
          </cell>
          <cell r="T67">
            <v>54211060</v>
          </cell>
          <cell r="U67">
            <v>55100585</v>
          </cell>
          <cell r="V67">
            <v>55719010</v>
          </cell>
          <cell r="W67">
            <v>845606450</v>
          </cell>
          <cell r="X67">
            <v>845605620</v>
          </cell>
          <cell r="Y67">
            <v>849224050</v>
          </cell>
          <cell r="Z67">
            <v>859037900</v>
          </cell>
          <cell r="AA67">
            <v>859037900</v>
          </cell>
        </row>
        <row r="68">
          <cell r="A68">
            <v>6</v>
          </cell>
          <cell r="C68" t="str">
            <v>PREFERRED STOCK ISSUED</v>
          </cell>
          <cell r="D68">
            <v>12100000</v>
          </cell>
          <cell r="E68">
            <v>11800000</v>
          </cell>
          <cell r="F68">
            <v>11500000</v>
          </cell>
          <cell r="G68">
            <v>21200000</v>
          </cell>
          <cell r="H68">
            <v>20900000</v>
          </cell>
          <cell r="I68">
            <v>20600000</v>
          </cell>
          <cell r="J68">
            <v>30300000</v>
          </cell>
          <cell r="K68">
            <v>30000000</v>
          </cell>
          <cell r="L68">
            <v>29700000</v>
          </cell>
          <cell r="M68">
            <v>34400000</v>
          </cell>
          <cell r="N68">
            <v>34100000</v>
          </cell>
          <cell r="O68">
            <v>33800000</v>
          </cell>
          <cell r="P68">
            <v>33500000</v>
          </cell>
          <cell r="Q68">
            <v>33200000</v>
          </cell>
          <cell r="R68">
            <v>32900000</v>
          </cell>
          <cell r="S68">
            <v>60000000</v>
          </cell>
          <cell r="T68">
            <v>90000000</v>
          </cell>
          <cell r="U68">
            <v>90000000</v>
          </cell>
          <cell r="V68">
            <v>90000000</v>
          </cell>
          <cell r="W68">
            <v>173621950</v>
          </cell>
          <cell r="X68">
            <v>168237050</v>
          </cell>
          <cell r="Y68">
            <v>125661900</v>
          </cell>
          <cell r="Z68">
            <v>118161900</v>
          </cell>
          <cell r="AA68">
            <v>110661900</v>
          </cell>
        </row>
        <row r="69">
          <cell r="A69">
            <v>7</v>
          </cell>
          <cell r="C69" t="str">
            <v>CAPITAL STOCK SUBSCRIBED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100000000</v>
          </cell>
          <cell r="X69">
            <v>100000000</v>
          </cell>
          <cell r="Y69">
            <v>100000000</v>
          </cell>
          <cell r="Z69">
            <v>100000000</v>
          </cell>
          <cell r="AA69">
            <v>300000000</v>
          </cell>
        </row>
        <row r="70">
          <cell r="A70">
            <v>8</v>
          </cell>
          <cell r="C70" t="str">
            <v>STOCK LIABILITY FOR CONVERSION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A71">
            <v>9</v>
          </cell>
          <cell r="C71" t="str">
            <v>PREMIUM ON CAPITAL STOCK</v>
          </cell>
          <cell r="D71">
            <v>13141353</v>
          </cell>
          <cell r="E71">
            <v>17391198</v>
          </cell>
          <cell r="F71">
            <v>21560860</v>
          </cell>
          <cell r="G71">
            <v>24488901</v>
          </cell>
          <cell r="H71">
            <v>25231578</v>
          </cell>
          <cell r="I71">
            <v>25360311</v>
          </cell>
          <cell r="J71">
            <v>29039610</v>
          </cell>
          <cell r="K71">
            <v>31302942</v>
          </cell>
          <cell r="L71">
            <v>33901840</v>
          </cell>
          <cell r="M71">
            <v>41822080</v>
          </cell>
          <cell r="N71">
            <v>42022101</v>
          </cell>
          <cell r="O71">
            <v>45722349</v>
          </cell>
          <cell r="P71">
            <v>76174687</v>
          </cell>
          <cell r="Q71">
            <v>104468840</v>
          </cell>
          <cell r="R71">
            <v>157188454</v>
          </cell>
          <cell r="S71">
            <v>163876790</v>
          </cell>
          <cell r="T71">
            <v>168577045</v>
          </cell>
          <cell r="U71">
            <v>172117213</v>
          </cell>
          <cell r="V71">
            <v>175046350</v>
          </cell>
          <cell r="W71">
            <v>461151197</v>
          </cell>
          <cell r="X71">
            <v>461051633</v>
          </cell>
          <cell r="Y71">
            <v>465159497</v>
          </cell>
          <cell r="Z71">
            <v>478144995</v>
          </cell>
          <cell r="AA71">
            <v>478145250</v>
          </cell>
        </row>
        <row r="72">
          <cell r="A72">
            <v>10</v>
          </cell>
          <cell r="C72" t="str">
            <v>OTHER PAID-IN CAPITAL</v>
          </cell>
          <cell r="D72">
            <v>838978</v>
          </cell>
          <cell r="E72">
            <v>883192</v>
          </cell>
          <cell r="F72">
            <v>885992</v>
          </cell>
          <cell r="G72">
            <v>913412</v>
          </cell>
          <cell r="H72">
            <v>927762</v>
          </cell>
          <cell r="I72">
            <v>927762</v>
          </cell>
          <cell r="J72">
            <v>927762</v>
          </cell>
          <cell r="K72">
            <v>927762</v>
          </cell>
          <cell r="L72">
            <v>927762</v>
          </cell>
          <cell r="M72">
            <v>927762</v>
          </cell>
          <cell r="N72">
            <v>928062</v>
          </cell>
          <cell r="O72">
            <v>928062</v>
          </cell>
          <cell r="P72">
            <v>961012</v>
          </cell>
          <cell r="Q72">
            <v>961012</v>
          </cell>
          <cell r="R72">
            <v>961012</v>
          </cell>
          <cell r="S72">
            <v>630402</v>
          </cell>
          <cell r="T72">
            <v>630402</v>
          </cell>
          <cell r="U72">
            <v>630402</v>
          </cell>
          <cell r="V72">
            <v>630402</v>
          </cell>
          <cell r="W72">
            <v>595846</v>
          </cell>
          <cell r="X72">
            <v>574427</v>
          </cell>
          <cell r="Y72">
            <v>574427</v>
          </cell>
          <cell r="Z72">
            <v>574427</v>
          </cell>
          <cell r="AA72">
            <v>-115303195</v>
          </cell>
        </row>
        <row r="73">
          <cell r="A73">
            <v>11</v>
          </cell>
          <cell r="C73" t="str">
            <v>INSTALLMENTS RECEIVED ON CAPITAL STOCK</v>
          </cell>
          <cell r="D73">
            <v>-45500</v>
          </cell>
          <cell r="E73">
            <v>-96100</v>
          </cell>
          <cell r="F73">
            <v>-3100</v>
          </cell>
          <cell r="G73">
            <v>-9800</v>
          </cell>
          <cell r="H73">
            <v>-36200</v>
          </cell>
          <cell r="I73">
            <v>-9700</v>
          </cell>
          <cell r="J73">
            <v>-9700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A74">
            <v>12</v>
          </cell>
          <cell r="C74" t="str">
            <v>DISCOUNT ON CAPITAL STOCK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A75">
            <v>13</v>
          </cell>
          <cell r="C75" t="str">
            <v>CAPITAL STOCK EXPENSE</v>
          </cell>
          <cell r="D75">
            <v>-404181</v>
          </cell>
          <cell r="E75">
            <v>-513945</v>
          </cell>
          <cell r="F75">
            <v>-587725</v>
          </cell>
          <cell r="G75">
            <v>-693142</v>
          </cell>
          <cell r="H75">
            <v>-815223</v>
          </cell>
          <cell r="I75">
            <v>-815223</v>
          </cell>
          <cell r="J75">
            <v>-975730</v>
          </cell>
          <cell r="K75">
            <v>-1010868</v>
          </cell>
          <cell r="L75">
            <v>-1010868</v>
          </cell>
          <cell r="M75">
            <v>-1241861</v>
          </cell>
          <cell r="N75">
            <v>-1257971</v>
          </cell>
          <cell r="O75">
            <v>-1274220</v>
          </cell>
          <cell r="P75">
            <v>-1321320</v>
          </cell>
          <cell r="Q75">
            <v>-1498735</v>
          </cell>
          <cell r="R75">
            <v>-1665393</v>
          </cell>
          <cell r="S75">
            <v>-2911237</v>
          </cell>
          <cell r="T75">
            <v>-4127775</v>
          </cell>
          <cell r="U75">
            <v>-4171199</v>
          </cell>
          <cell r="V75">
            <v>-4210166</v>
          </cell>
          <cell r="W75">
            <v>-10902017</v>
          </cell>
          <cell r="X75">
            <v>-10902017</v>
          </cell>
          <cell r="Y75">
            <v>-10752276</v>
          </cell>
          <cell r="Z75">
            <v>-9571316</v>
          </cell>
          <cell r="AA75">
            <v>-9571316</v>
          </cell>
        </row>
        <row r="76">
          <cell r="A76">
            <v>14</v>
          </cell>
          <cell r="C76" t="str">
            <v>RETAINED EARNINGS</v>
          </cell>
          <cell r="D76">
            <v>27934578</v>
          </cell>
          <cell r="E76">
            <v>28856203</v>
          </cell>
          <cell r="F76">
            <v>29268505</v>
          </cell>
          <cell r="G76">
            <v>34775774</v>
          </cell>
          <cell r="H76">
            <v>36137002</v>
          </cell>
          <cell r="I76">
            <v>37200301</v>
          </cell>
          <cell r="J76">
            <v>40799487</v>
          </cell>
          <cell r="K76">
            <v>49015825</v>
          </cell>
          <cell r="L76">
            <v>53960337</v>
          </cell>
          <cell r="M76">
            <v>54633737</v>
          </cell>
          <cell r="N76">
            <v>58003918</v>
          </cell>
          <cell r="O76">
            <v>64975417</v>
          </cell>
          <cell r="P76">
            <v>67958141</v>
          </cell>
          <cell r="Q76">
            <v>70122115</v>
          </cell>
          <cell r="R76">
            <v>58262343</v>
          </cell>
          <cell r="S76">
            <v>47456462</v>
          </cell>
          <cell r="T76">
            <v>32417290</v>
          </cell>
          <cell r="U76">
            <v>39226809</v>
          </cell>
          <cell r="V76">
            <v>60591949</v>
          </cell>
          <cell r="W76">
            <v>54836203</v>
          </cell>
          <cell r="X76">
            <v>39470890</v>
          </cell>
          <cell r="Y76">
            <v>59606035</v>
          </cell>
          <cell r="Z76">
            <v>99370927</v>
          </cell>
          <cell r="AA76">
            <v>32503911</v>
          </cell>
        </row>
        <row r="77">
          <cell r="A77">
            <v>15</v>
          </cell>
          <cell r="C77" t="str">
            <v>UNAPP. UNDISTRIBUTED SUBSIDIARY EARNINGS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6789412</v>
          </cell>
          <cell r="X77">
            <v>16879757</v>
          </cell>
          <cell r="Y77">
            <v>15260964</v>
          </cell>
          <cell r="Z77">
            <v>-1947286</v>
          </cell>
          <cell r="AA77">
            <v>22841201</v>
          </cell>
        </row>
        <row r="78">
          <cell r="A78">
            <v>16</v>
          </cell>
          <cell r="C78" t="str">
            <v>REACQUIRED CAPITAL STOCK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-99000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A79">
            <v>17</v>
          </cell>
          <cell r="C79" t="str">
            <v xml:space="preserve">   TOTAL PROPRIETARY CAPITAL</v>
          </cell>
          <cell r="D79">
            <v>70197698</v>
          </cell>
          <cell r="E79">
            <v>77342968</v>
          </cell>
          <cell r="F79">
            <v>83348452</v>
          </cell>
          <cell r="G79">
            <v>103638660</v>
          </cell>
          <cell r="H79">
            <v>105475779</v>
          </cell>
          <cell r="I79">
            <v>106473741</v>
          </cell>
          <cell r="J79">
            <v>125372449</v>
          </cell>
          <cell r="K79">
            <v>136244956</v>
          </cell>
          <cell r="L79">
            <v>144131346</v>
          </cell>
          <cell r="M79">
            <v>159168463</v>
          </cell>
          <cell r="N79">
            <v>162489510</v>
          </cell>
          <cell r="O79">
            <v>173740703</v>
          </cell>
          <cell r="P79">
            <v>213158935</v>
          </cell>
          <cell r="Q79">
            <v>248745142</v>
          </cell>
          <cell r="R79">
            <v>299302091</v>
          </cell>
          <cell r="S79">
            <v>321992022</v>
          </cell>
          <cell r="T79">
            <v>341708022</v>
          </cell>
          <cell r="U79">
            <v>352903810</v>
          </cell>
          <cell r="V79">
            <v>377777545</v>
          </cell>
          <cell r="W79">
            <v>1631699041</v>
          </cell>
          <cell r="X79">
            <v>1620917360</v>
          </cell>
          <cell r="Y79">
            <v>1604734597</v>
          </cell>
          <cell r="Z79">
            <v>1643771547</v>
          </cell>
          <cell r="AA79">
            <v>1678315651</v>
          </cell>
        </row>
        <row r="80">
          <cell r="A80">
            <v>18</v>
          </cell>
        </row>
        <row r="81">
          <cell r="A81">
            <v>19</v>
          </cell>
          <cell r="C81" t="str">
            <v>LONG TERM DEBT</v>
          </cell>
        </row>
        <row r="82">
          <cell r="A82">
            <v>20</v>
          </cell>
        </row>
        <row r="83">
          <cell r="A83">
            <v>21</v>
          </cell>
          <cell r="C83" t="str">
            <v>BONDS</v>
          </cell>
          <cell r="D83">
            <v>94722000</v>
          </cell>
          <cell r="E83">
            <v>109847000</v>
          </cell>
          <cell r="F83">
            <v>107556000</v>
          </cell>
          <cell r="G83">
            <v>102845000</v>
          </cell>
          <cell r="H83">
            <v>109200000</v>
          </cell>
          <cell r="I83">
            <v>125714000</v>
          </cell>
          <cell r="J83">
            <v>121020000</v>
          </cell>
          <cell r="K83">
            <v>117395000</v>
          </cell>
          <cell r="L83">
            <v>157489000</v>
          </cell>
          <cell r="M83">
            <v>172848000</v>
          </cell>
          <cell r="N83">
            <v>187300000</v>
          </cell>
          <cell r="O83">
            <v>183303000</v>
          </cell>
          <cell r="P83">
            <v>220965000</v>
          </cell>
          <cell r="Q83">
            <v>237684000</v>
          </cell>
          <cell r="R83">
            <v>285800000</v>
          </cell>
          <cell r="S83">
            <v>353540000</v>
          </cell>
          <cell r="T83">
            <v>350200000</v>
          </cell>
          <cell r="U83">
            <v>345060000</v>
          </cell>
          <cell r="V83">
            <v>344920000</v>
          </cell>
          <cell r="W83">
            <v>1462860000</v>
          </cell>
          <cell r="X83">
            <v>1581860000</v>
          </cell>
          <cell r="Y83">
            <v>1724860000</v>
          </cell>
          <cell r="Z83">
            <v>2189860000</v>
          </cell>
          <cell r="AA83">
            <v>2170860000</v>
          </cell>
        </row>
        <row r="84">
          <cell r="A84">
            <v>22</v>
          </cell>
          <cell r="C84" t="str">
            <v>ADVANCES FROM ASSOCIATED COMPANIES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4560578</v>
          </cell>
        </row>
        <row r="85">
          <cell r="A85">
            <v>23</v>
          </cell>
          <cell r="C85" t="str">
            <v>OTHER LONG-TERM DEBT</v>
          </cell>
          <cell r="D85">
            <v>2700000</v>
          </cell>
          <cell r="E85">
            <v>2400000</v>
          </cell>
          <cell r="F85">
            <v>2200000</v>
          </cell>
          <cell r="G85">
            <v>2000000</v>
          </cell>
          <cell r="H85">
            <v>23675000</v>
          </cell>
          <cell r="I85">
            <v>17225000</v>
          </cell>
          <cell r="J85">
            <v>9375000</v>
          </cell>
          <cell r="K85">
            <v>3125000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16832</v>
          </cell>
          <cell r="X85">
            <v>12436</v>
          </cell>
          <cell r="Y85">
            <v>93360000</v>
          </cell>
          <cell r="Z85">
            <v>0</v>
          </cell>
          <cell r="AA85">
            <v>0</v>
          </cell>
        </row>
        <row r="86">
          <cell r="A86">
            <v>24</v>
          </cell>
          <cell r="C86" t="str">
            <v>UNAMORTIZED PREMIUM ON LONG-TERM DEBT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-169522</v>
          </cell>
          <cell r="X86">
            <v>-124178</v>
          </cell>
          <cell r="Y86">
            <v>-81124</v>
          </cell>
          <cell r="Z86">
            <v>-63247</v>
          </cell>
          <cell r="AA86">
            <v>-45371</v>
          </cell>
        </row>
        <row r="87">
          <cell r="A87">
            <v>25</v>
          </cell>
          <cell r="C87" t="str">
            <v>UNAMORTIZED DISCOUNT ON LONG-TERM DEBT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A88">
            <v>26</v>
          </cell>
          <cell r="C88" t="str">
            <v xml:space="preserve">   TOTAL LONG-TERM DEBT</v>
          </cell>
          <cell r="D88">
            <v>97422000</v>
          </cell>
          <cell r="E88">
            <v>112247000</v>
          </cell>
          <cell r="F88">
            <v>109756000</v>
          </cell>
          <cell r="G88">
            <v>104845000</v>
          </cell>
          <cell r="H88">
            <v>132875000</v>
          </cell>
          <cell r="I88">
            <v>142939000</v>
          </cell>
          <cell r="J88">
            <v>130395000</v>
          </cell>
          <cell r="K88">
            <v>120520000</v>
          </cell>
          <cell r="L88">
            <v>157489000</v>
          </cell>
          <cell r="M88">
            <v>172848000</v>
          </cell>
          <cell r="N88">
            <v>187300000</v>
          </cell>
          <cell r="O88">
            <v>183303000</v>
          </cell>
          <cell r="P88">
            <v>220965000</v>
          </cell>
          <cell r="Q88">
            <v>237684000</v>
          </cell>
          <cell r="R88">
            <v>285800000</v>
          </cell>
          <cell r="S88">
            <v>353540000</v>
          </cell>
          <cell r="T88">
            <v>350200000</v>
          </cell>
          <cell r="U88">
            <v>345060000</v>
          </cell>
          <cell r="V88">
            <v>344920000</v>
          </cell>
          <cell r="W88">
            <v>1462707310</v>
          </cell>
          <cell r="X88">
            <v>1581748258</v>
          </cell>
          <cell r="Y88">
            <v>1818138876</v>
          </cell>
          <cell r="Z88">
            <v>2189796753</v>
          </cell>
          <cell r="AA88">
            <v>2175375207</v>
          </cell>
        </row>
        <row r="89">
          <cell r="A89">
            <v>27</v>
          </cell>
        </row>
        <row r="90">
          <cell r="A90">
            <v>28</v>
          </cell>
          <cell r="C90" t="str">
            <v>OTHER NONCURRENT LIABILITIES</v>
          </cell>
        </row>
        <row r="91">
          <cell r="A91">
            <v>29</v>
          </cell>
        </row>
        <row r="92">
          <cell r="A92">
            <v>30</v>
          </cell>
          <cell r="C92" t="str">
            <v>OBLIGATIONS UNDER CAPITAL LEASES--NONCURRENT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A93">
            <v>31</v>
          </cell>
          <cell r="C93" t="str">
            <v>ACCUMULATED OPERATING RESERVES</v>
          </cell>
          <cell r="D93">
            <v>4190777</v>
          </cell>
          <cell r="E93">
            <v>4866000</v>
          </cell>
          <cell r="F93">
            <v>4654053</v>
          </cell>
          <cell r="G93">
            <v>4298220</v>
          </cell>
          <cell r="H93">
            <v>3964464</v>
          </cell>
          <cell r="I93">
            <v>3519100</v>
          </cell>
          <cell r="J93">
            <v>2645826</v>
          </cell>
          <cell r="K93">
            <v>2250268</v>
          </cell>
          <cell r="L93">
            <v>1493677</v>
          </cell>
          <cell r="M93">
            <v>1235136</v>
          </cell>
          <cell r="N93">
            <v>254924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1075000</v>
          </cell>
          <cell r="X93">
            <v>732500</v>
          </cell>
          <cell r="Y93">
            <v>910000</v>
          </cell>
          <cell r="Z93">
            <v>1065000</v>
          </cell>
          <cell r="AA93">
            <v>650000</v>
          </cell>
        </row>
        <row r="94">
          <cell r="A94">
            <v>32</v>
          </cell>
          <cell r="C94" t="str">
            <v>ACCUMULATED PROVISIONS FOR RATE REFUNDS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9534204</v>
          </cell>
          <cell r="X94">
            <v>8748858</v>
          </cell>
          <cell r="Y94">
            <v>9476889</v>
          </cell>
          <cell r="Z94">
            <v>10173523</v>
          </cell>
          <cell r="AA94">
            <v>15868490</v>
          </cell>
        </row>
        <row r="95">
          <cell r="A95">
            <v>33</v>
          </cell>
          <cell r="C95" t="str">
            <v xml:space="preserve">    TOTAL OTHER NONCURRENT LIABILITIES</v>
          </cell>
          <cell r="D95">
            <v>4190777</v>
          </cell>
          <cell r="E95">
            <v>4866000</v>
          </cell>
          <cell r="F95">
            <v>4654053</v>
          </cell>
          <cell r="G95">
            <v>4298220</v>
          </cell>
          <cell r="H95">
            <v>3964464</v>
          </cell>
          <cell r="I95">
            <v>3519100</v>
          </cell>
          <cell r="J95">
            <v>2645826</v>
          </cell>
          <cell r="K95">
            <v>2250268</v>
          </cell>
          <cell r="L95">
            <v>1493677</v>
          </cell>
          <cell r="M95">
            <v>1235136</v>
          </cell>
          <cell r="N95">
            <v>254924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10609204</v>
          </cell>
          <cell r="X95">
            <v>9481358</v>
          </cell>
          <cell r="Y95">
            <v>10386889</v>
          </cell>
          <cell r="Z95">
            <v>11238523</v>
          </cell>
          <cell r="AA95">
            <v>16518490</v>
          </cell>
        </row>
        <row r="96">
          <cell r="A96">
            <v>34</v>
          </cell>
        </row>
        <row r="97">
          <cell r="A97">
            <v>35</v>
          </cell>
          <cell r="C97" t="str">
            <v>CURRENT AND ACCRUED LIABILITIES</v>
          </cell>
        </row>
        <row r="98">
          <cell r="A98">
            <v>36</v>
          </cell>
        </row>
        <row r="99">
          <cell r="A99">
            <v>37</v>
          </cell>
          <cell r="C99" t="str">
            <v>NOTES PAYABLE</v>
          </cell>
          <cell r="D99">
            <v>24000000</v>
          </cell>
          <cell r="E99">
            <v>22000000</v>
          </cell>
          <cell r="F99">
            <v>34500000</v>
          </cell>
          <cell r="G99">
            <v>35000000</v>
          </cell>
          <cell r="H99">
            <v>16000000</v>
          </cell>
          <cell r="I99">
            <v>7000000</v>
          </cell>
          <cell r="J99">
            <v>4500000</v>
          </cell>
          <cell r="K99">
            <v>22000000</v>
          </cell>
          <cell r="L99">
            <v>15500000</v>
          </cell>
          <cell r="M99">
            <v>15000000</v>
          </cell>
          <cell r="N99">
            <v>33000000</v>
          </cell>
          <cell r="O99">
            <v>41500000</v>
          </cell>
          <cell r="P99">
            <v>12400000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-19</v>
          </cell>
          <cell r="W99">
            <v>372537979</v>
          </cell>
          <cell r="X99">
            <v>450904598</v>
          </cell>
          <cell r="Y99">
            <v>617332000</v>
          </cell>
          <cell r="Z99">
            <v>375939502</v>
          </cell>
          <cell r="AA99">
            <v>338168000</v>
          </cell>
        </row>
        <row r="100">
          <cell r="A100">
            <v>38</v>
          </cell>
          <cell r="C100" t="str">
            <v>ACCOUNTS PAYABLE</v>
          </cell>
          <cell r="D100">
            <v>20129181</v>
          </cell>
          <cell r="E100">
            <v>25627518</v>
          </cell>
          <cell r="F100">
            <v>26850912</v>
          </cell>
          <cell r="G100">
            <v>30792412</v>
          </cell>
          <cell r="H100">
            <v>31674836</v>
          </cell>
          <cell r="I100">
            <v>40951710</v>
          </cell>
          <cell r="J100">
            <v>36720000</v>
          </cell>
          <cell r="K100">
            <v>37130412</v>
          </cell>
          <cell r="L100">
            <v>24496262</v>
          </cell>
          <cell r="M100">
            <v>28357941</v>
          </cell>
          <cell r="N100">
            <v>34323062</v>
          </cell>
          <cell r="O100">
            <v>40702858</v>
          </cell>
          <cell r="P100">
            <v>36096790</v>
          </cell>
          <cell r="Q100">
            <v>38251592</v>
          </cell>
          <cell r="R100">
            <v>46545987</v>
          </cell>
          <cell r="S100">
            <v>33350009</v>
          </cell>
          <cell r="T100">
            <v>32022896</v>
          </cell>
          <cell r="U100">
            <v>24973053</v>
          </cell>
          <cell r="V100">
            <v>50274335</v>
          </cell>
          <cell r="W100">
            <v>141682062</v>
          </cell>
          <cell r="X100">
            <v>190310434</v>
          </cell>
          <cell r="Y100">
            <v>187967067</v>
          </cell>
          <cell r="Z100">
            <v>408669882</v>
          </cell>
          <cell r="AA100">
            <v>168148964</v>
          </cell>
        </row>
        <row r="101">
          <cell r="A101">
            <v>39</v>
          </cell>
          <cell r="C101" t="str">
            <v>PAYABLES TO ASSOCIATED COMPANIES</v>
          </cell>
          <cell r="D101">
            <v>1636387</v>
          </cell>
          <cell r="E101">
            <v>-12399</v>
          </cell>
          <cell r="F101">
            <v>10701555</v>
          </cell>
          <cell r="G101">
            <v>1667238</v>
          </cell>
          <cell r="H101">
            <v>0</v>
          </cell>
          <cell r="I101">
            <v>103430</v>
          </cell>
          <cell r="J101">
            <v>5024407</v>
          </cell>
          <cell r="K101">
            <v>10031217</v>
          </cell>
          <cell r="L101">
            <v>262670</v>
          </cell>
          <cell r="M101">
            <v>12065636</v>
          </cell>
          <cell r="N101">
            <v>11000000</v>
          </cell>
          <cell r="O101">
            <v>11324422</v>
          </cell>
          <cell r="P101">
            <v>41340532</v>
          </cell>
          <cell r="Q101">
            <v>77789691</v>
          </cell>
          <cell r="R101">
            <v>57010399</v>
          </cell>
          <cell r="S101">
            <v>44851636</v>
          </cell>
          <cell r="T101">
            <v>28096344</v>
          </cell>
          <cell r="U101">
            <v>6907796</v>
          </cell>
          <cell r="V101">
            <v>0</v>
          </cell>
          <cell r="W101">
            <v>-5081485</v>
          </cell>
          <cell r="X101">
            <v>-7232876</v>
          </cell>
          <cell r="Y101">
            <v>8654269</v>
          </cell>
          <cell r="Z101">
            <v>6130101</v>
          </cell>
          <cell r="AA101">
            <v>15204211</v>
          </cell>
        </row>
        <row r="102">
          <cell r="A102">
            <v>40</v>
          </cell>
          <cell r="C102" t="str">
            <v>CUSTOMER DEPOSITS</v>
          </cell>
          <cell r="D102">
            <v>1215794</v>
          </cell>
          <cell r="E102">
            <v>1369729</v>
          </cell>
          <cell r="F102">
            <v>1570177</v>
          </cell>
          <cell r="G102">
            <v>1070338</v>
          </cell>
          <cell r="H102">
            <v>1198341</v>
          </cell>
          <cell r="I102">
            <v>1305793</v>
          </cell>
          <cell r="J102">
            <v>1385135</v>
          </cell>
          <cell r="K102">
            <v>1633791</v>
          </cell>
          <cell r="L102">
            <v>1804691</v>
          </cell>
          <cell r="M102">
            <v>1740555</v>
          </cell>
          <cell r="N102">
            <v>1748103</v>
          </cell>
          <cell r="O102">
            <v>1733500</v>
          </cell>
          <cell r="P102">
            <v>1847348</v>
          </cell>
          <cell r="Q102">
            <v>1767858</v>
          </cell>
          <cell r="R102">
            <v>1714982</v>
          </cell>
          <cell r="S102">
            <v>1857038</v>
          </cell>
          <cell r="T102">
            <v>1945782</v>
          </cell>
          <cell r="U102">
            <v>1991258</v>
          </cell>
          <cell r="V102">
            <v>1954436</v>
          </cell>
          <cell r="W102">
            <v>8900398</v>
          </cell>
          <cell r="X102">
            <v>8820707</v>
          </cell>
          <cell r="Y102">
            <v>9161734</v>
          </cell>
          <cell r="Z102">
            <v>9153409</v>
          </cell>
          <cell r="AA102">
            <v>8573828</v>
          </cell>
        </row>
        <row r="103">
          <cell r="A103">
            <v>41</v>
          </cell>
          <cell r="C103" t="str">
            <v>TAXES ACCRUED</v>
          </cell>
          <cell r="D103">
            <v>6832106</v>
          </cell>
          <cell r="E103">
            <v>3421456</v>
          </cell>
          <cell r="F103">
            <v>2215430</v>
          </cell>
          <cell r="G103">
            <v>3228680</v>
          </cell>
          <cell r="H103">
            <v>2828806</v>
          </cell>
          <cell r="I103">
            <v>-1205671</v>
          </cell>
          <cell r="J103">
            <v>4507239</v>
          </cell>
          <cell r="K103">
            <v>8860082</v>
          </cell>
          <cell r="L103">
            <v>6016904</v>
          </cell>
          <cell r="M103">
            <v>10212616</v>
          </cell>
          <cell r="N103">
            <v>11246751</v>
          </cell>
          <cell r="O103">
            <v>9010034</v>
          </cell>
          <cell r="P103">
            <v>7617198</v>
          </cell>
          <cell r="Q103">
            <v>5307309</v>
          </cell>
          <cell r="R103">
            <v>5362687</v>
          </cell>
          <cell r="S103">
            <v>3050520</v>
          </cell>
          <cell r="T103">
            <v>1267460</v>
          </cell>
          <cell r="U103">
            <v>10414699</v>
          </cell>
          <cell r="V103">
            <v>24189159</v>
          </cell>
          <cell r="W103">
            <v>52299184</v>
          </cell>
          <cell r="X103">
            <v>54744239</v>
          </cell>
          <cell r="Y103">
            <v>77175628</v>
          </cell>
          <cell r="Z103">
            <v>106416440</v>
          </cell>
          <cell r="AA103">
            <v>58180964</v>
          </cell>
        </row>
        <row r="104">
          <cell r="A104">
            <v>42</v>
          </cell>
          <cell r="C104" t="str">
            <v>INTEREST ACCRUED</v>
          </cell>
          <cell r="D104">
            <v>2538806</v>
          </cell>
          <cell r="E104">
            <v>3092056</v>
          </cell>
          <cell r="F104">
            <v>3817205</v>
          </cell>
          <cell r="G104">
            <v>3308481</v>
          </cell>
          <cell r="H104">
            <v>3642543</v>
          </cell>
          <cell r="I104">
            <v>4385879</v>
          </cell>
          <cell r="J104">
            <v>4076968</v>
          </cell>
          <cell r="K104">
            <v>4100149</v>
          </cell>
          <cell r="L104">
            <v>5460194</v>
          </cell>
          <cell r="M104">
            <v>4614030</v>
          </cell>
          <cell r="N104">
            <v>5853648</v>
          </cell>
          <cell r="O104">
            <v>6007779</v>
          </cell>
          <cell r="P104">
            <v>7359005</v>
          </cell>
          <cell r="Q104">
            <v>7856698</v>
          </cell>
          <cell r="R104">
            <v>9698216</v>
          </cell>
          <cell r="S104">
            <v>7351497</v>
          </cell>
          <cell r="T104">
            <v>7976477</v>
          </cell>
          <cell r="U104">
            <v>5411657</v>
          </cell>
          <cell r="V104">
            <v>5384441</v>
          </cell>
          <cell r="W104">
            <v>27297243</v>
          </cell>
          <cell r="X104">
            <v>39062249</v>
          </cell>
          <cell r="Y104">
            <v>43955577</v>
          </cell>
          <cell r="Z104">
            <v>43955144</v>
          </cell>
          <cell r="AA104">
            <v>42505301</v>
          </cell>
        </row>
        <row r="105">
          <cell r="A105">
            <v>43</v>
          </cell>
          <cell r="C105" t="str">
            <v>DIVIDENDS DECLARED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715332</v>
          </cell>
          <cell r="R105">
            <v>712826</v>
          </cell>
          <cell r="S105">
            <v>471833</v>
          </cell>
          <cell r="T105">
            <v>1861250</v>
          </cell>
          <cell r="U105">
            <v>3510000</v>
          </cell>
          <cell r="V105">
            <v>1755000</v>
          </cell>
          <cell r="W105">
            <v>1755000</v>
          </cell>
          <cell r="X105">
            <v>2723100</v>
          </cell>
          <cell r="Y105">
            <v>1117500</v>
          </cell>
          <cell r="Z105">
            <v>1117500</v>
          </cell>
          <cell r="AA105">
            <v>1101252</v>
          </cell>
        </row>
        <row r="106">
          <cell r="A106">
            <v>44</v>
          </cell>
          <cell r="C106" t="str">
            <v>MATURED LONG TERM DEBT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A107">
            <v>45</v>
          </cell>
          <cell r="C107" t="str">
            <v>MATURED INTEREST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>
            <v>46</v>
          </cell>
          <cell r="C108" t="str">
            <v>TAX COLLECTIONS PAYABLE</v>
          </cell>
          <cell r="D108">
            <v>236971</v>
          </cell>
          <cell r="E108">
            <v>168075</v>
          </cell>
          <cell r="F108">
            <v>186789</v>
          </cell>
          <cell r="G108">
            <v>97858</v>
          </cell>
          <cell r="H108">
            <v>109947</v>
          </cell>
          <cell r="I108">
            <v>238476</v>
          </cell>
          <cell r="J108">
            <v>196801</v>
          </cell>
          <cell r="K108">
            <v>272201</v>
          </cell>
          <cell r="L108">
            <v>255398</v>
          </cell>
          <cell r="M108">
            <v>490573</v>
          </cell>
          <cell r="N108">
            <v>670626</v>
          </cell>
          <cell r="O108">
            <v>654624</v>
          </cell>
          <cell r="P108">
            <v>1160462</v>
          </cell>
          <cell r="Q108">
            <v>693940</v>
          </cell>
          <cell r="R108">
            <v>535109</v>
          </cell>
          <cell r="S108">
            <v>128928</v>
          </cell>
          <cell r="T108">
            <v>106595</v>
          </cell>
          <cell r="U108">
            <v>316344</v>
          </cell>
          <cell r="V108">
            <v>334758</v>
          </cell>
          <cell r="W108">
            <v>352244</v>
          </cell>
          <cell r="X108">
            <v>1001889</v>
          </cell>
          <cell r="Y108">
            <v>62265</v>
          </cell>
          <cell r="Z108">
            <v>1054623</v>
          </cell>
          <cell r="AA108">
            <v>-40512</v>
          </cell>
        </row>
        <row r="109">
          <cell r="A109">
            <v>47</v>
          </cell>
          <cell r="C109" t="str">
            <v>MISC. CURRENT &amp; ACCRUED LIABILITIES</v>
          </cell>
          <cell r="D109">
            <v>271162</v>
          </cell>
          <cell r="E109">
            <v>486166</v>
          </cell>
          <cell r="F109">
            <v>537440</v>
          </cell>
          <cell r="G109">
            <v>746860</v>
          </cell>
          <cell r="H109">
            <v>735351</v>
          </cell>
          <cell r="I109">
            <v>849407</v>
          </cell>
          <cell r="J109">
            <v>1324184</v>
          </cell>
          <cell r="K109">
            <v>1630852</v>
          </cell>
          <cell r="L109">
            <v>1811018</v>
          </cell>
          <cell r="M109">
            <v>1743373</v>
          </cell>
          <cell r="N109">
            <v>1986767</v>
          </cell>
          <cell r="O109">
            <v>2403078</v>
          </cell>
          <cell r="P109">
            <v>2374682</v>
          </cell>
          <cell r="Q109">
            <v>2686625</v>
          </cell>
          <cell r="R109">
            <v>2722790</v>
          </cell>
          <cell r="S109">
            <v>3870597</v>
          </cell>
          <cell r="T109">
            <v>17562114</v>
          </cell>
          <cell r="U109">
            <v>18584368</v>
          </cell>
          <cell r="V109">
            <v>20166119</v>
          </cell>
          <cell r="W109">
            <v>13262442</v>
          </cell>
          <cell r="X109">
            <v>12331699</v>
          </cell>
          <cell r="Y109">
            <v>13487355</v>
          </cell>
          <cell r="Z109">
            <v>12928369</v>
          </cell>
          <cell r="AA109">
            <v>11475746</v>
          </cell>
        </row>
        <row r="110">
          <cell r="A110">
            <v>48</v>
          </cell>
          <cell r="C110" t="str">
            <v>OBLIGATIONS UNDER CAPITAL LEASES--CURRENT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A111">
            <v>49</v>
          </cell>
          <cell r="C111" t="str">
            <v xml:space="preserve">   TOTAL CURRENT AND ACCRUED LIABILITIES</v>
          </cell>
          <cell r="D111">
            <v>56860407</v>
          </cell>
          <cell r="E111">
            <v>56152601</v>
          </cell>
          <cell r="F111">
            <v>80379508</v>
          </cell>
          <cell r="G111">
            <v>75911867</v>
          </cell>
          <cell r="H111">
            <v>56189824</v>
          </cell>
          <cell r="I111">
            <v>53629024</v>
          </cell>
          <cell r="J111">
            <v>57734734</v>
          </cell>
          <cell r="K111">
            <v>85658704</v>
          </cell>
          <cell r="L111">
            <v>55607137</v>
          </cell>
          <cell r="M111">
            <v>74224724</v>
          </cell>
          <cell r="N111">
            <v>99828957</v>
          </cell>
          <cell r="O111">
            <v>113336295</v>
          </cell>
          <cell r="P111">
            <v>110196017</v>
          </cell>
          <cell r="Q111">
            <v>135069045</v>
          </cell>
          <cell r="R111">
            <v>124302996</v>
          </cell>
          <cell r="S111">
            <v>94932058</v>
          </cell>
          <cell r="T111">
            <v>90838918</v>
          </cell>
          <cell r="U111">
            <v>72109175</v>
          </cell>
          <cell r="V111">
            <v>104058229</v>
          </cell>
          <cell r="W111">
            <v>613005067</v>
          </cell>
          <cell r="X111">
            <v>752666039</v>
          </cell>
          <cell r="Y111">
            <v>958913395</v>
          </cell>
          <cell r="Z111">
            <v>965364970</v>
          </cell>
          <cell r="AA111">
            <v>643317754</v>
          </cell>
        </row>
        <row r="112">
          <cell r="A112">
            <v>50</v>
          </cell>
        </row>
        <row r="113">
          <cell r="A113">
            <v>51</v>
          </cell>
          <cell r="C113" t="str">
            <v>DEFERRED CREDITS</v>
          </cell>
        </row>
        <row r="114">
          <cell r="A114">
            <v>52</v>
          </cell>
        </row>
        <row r="115">
          <cell r="A115">
            <v>53</v>
          </cell>
          <cell r="C115" t="str">
            <v>CUSTOMER ADVANCES FOR CONSTRUCTION</v>
          </cell>
          <cell r="D115">
            <v>132131</v>
          </cell>
          <cell r="E115">
            <v>85052</v>
          </cell>
          <cell r="F115">
            <v>143234</v>
          </cell>
          <cell r="G115">
            <v>187462</v>
          </cell>
          <cell r="H115">
            <v>267061</v>
          </cell>
          <cell r="I115">
            <v>308511</v>
          </cell>
          <cell r="J115">
            <v>374717</v>
          </cell>
          <cell r="K115">
            <v>483492</v>
          </cell>
          <cell r="L115">
            <v>623101</v>
          </cell>
          <cell r="M115">
            <v>722841</v>
          </cell>
          <cell r="N115">
            <v>737559</v>
          </cell>
          <cell r="O115">
            <v>644749</v>
          </cell>
          <cell r="P115">
            <v>907051</v>
          </cell>
          <cell r="Q115">
            <v>991593</v>
          </cell>
          <cell r="R115">
            <v>1222136</v>
          </cell>
          <cell r="S115">
            <v>1361280</v>
          </cell>
          <cell r="T115">
            <v>2517407</v>
          </cell>
          <cell r="U115">
            <v>3790727</v>
          </cell>
          <cell r="V115">
            <v>5608703</v>
          </cell>
          <cell r="W115">
            <v>26343448</v>
          </cell>
          <cell r="X115">
            <v>26405019</v>
          </cell>
          <cell r="Y115">
            <v>28037268</v>
          </cell>
          <cell r="Z115">
            <v>29346474</v>
          </cell>
          <cell r="AA115">
            <v>32888868</v>
          </cell>
        </row>
        <row r="116">
          <cell r="A116">
            <v>54</v>
          </cell>
          <cell r="C116" t="str">
            <v>ACCUMULATED DEFERRED INVESTMENT TAX CREDITS</v>
          </cell>
          <cell r="D116">
            <v>4936089</v>
          </cell>
          <cell r="E116">
            <v>6805574</v>
          </cell>
          <cell r="F116">
            <v>8921306</v>
          </cell>
          <cell r="G116">
            <v>10407327</v>
          </cell>
          <cell r="H116">
            <v>11914354</v>
          </cell>
          <cell r="I116">
            <v>13587254</v>
          </cell>
          <cell r="J116">
            <v>14959625</v>
          </cell>
          <cell r="K116">
            <v>16917038</v>
          </cell>
          <cell r="L116">
            <v>16209712</v>
          </cell>
          <cell r="M116">
            <v>15639604</v>
          </cell>
          <cell r="N116">
            <v>14703358</v>
          </cell>
          <cell r="O116">
            <v>13894808</v>
          </cell>
          <cell r="P116">
            <v>13098361</v>
          </cell>
          <cell r="Q116">
            <v>12287446</v>
          </cell>
          <cell r="R116">
            <v>11511136</v>
          </cell>
          <cell r="S116">
            <v>10715159</v>
          </cell>
          <cell r="T116">
            <v>9937280</v>
          </cell>
          <cell r="U116">
            <v>9157280</v>
          </cell>
          <cell r="V116">
            <v>8796695</v>
          </cell>
          <cell r="W116">
            <v>7541368</v>
          </cell>
          <cell r="X116">
            <v>6800990</v>
          </cell>
          <cell r="Y116">
            <v>6076439</v>
          </cell>
          <cell r="Z116">
            <v>5371972</v>
          </cell>
          <cell r="AA116">
            <v>4683272</v>
          </cell>
        </row>
        <row r="117">
          <cell r="A117">
            <v>55</v>
          </cell>
          <cell r="C117" t="str">
            <v>DEFERRED GAINS FROM DISP.OF UTILITY PLANT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17491625</v>
          </cell>
          <cell r="X117">
            <v>17159833</v>
          </cell>
          <cell r="Y117">
            <v>17066049</v>
          </cell>
          <cell r="Z117">
            <v>17870155</v>
          </cell>
          <cell r="AA117">
            <v>17277076</v>
          </cell>
        </row>
        <row r="118">
          <cell r="A118">
            <v>56</v>
          </cell>
          <cell r="C118" t="str">
            <v>OTHER DEFERRED CREDITS</v>
          </cell>
          <cell r="D118">
            <v>1486483</v>
          </cell>
          <cell r="E118">
            <v>1579754</v>
          </cell>
          <cell r="F118">
            <v>1716452</v>
          </cell>
          <cell r="G118">
            <v>1861522</v>
          </cell>
          <cell r="H118">
            <v>2301408</v>
          </cell>
          <cell r="I118">
            <v>2966328</v>
          </cell>
          <cell r="J118">
            <v>3922865</v>
          </cell>
          <cell r="K118">
            <v>4296727</v>
          </cell>
          <cell r="L118">
            <v>4842526</v>
          </cell>
          <cell r="M118">
            <v>5056010</v>
          </cell>
          <cell r="N118">
            <v>24685670</v>
          </cell>
          <cell r="O118">
            <v>23640716</v>
          </cell>
          <cell r="P118">
            <v>23452784</v>
          </cell>
          <cell r="Q118">
            <v>23710880</v>
          </cell>
          <cell r="R118">
            <v>24514402</v>
          </cell>
          <cell r="S118">
            <v>22428747</v>
          </cell>
          <cell r="T118">
            <v>23001197</v>
          </cell>
          <cell r="U118">
            <v>21858866</v>
          </cell>
          <cell r="V118">
            <v>15041111</v>
          </cell>
          <cell r="W118">
            <v>73645968</v>
          </cell>
          <cell r="X118">
            <v>69225294</v>
          </cell>
          <cell r="Y118">
            <v>80182327</v>
          </cell>
          <cell r="Z118">
            <v>72927508</v>
          </cell>
          <cell r="AA118">
            <v>159289538</v>
          </cell>
        </row>
        <row r="119">
          <cell r="A119">
            <v>57</v>
          </cell>
          <cell r="C119" t="str">
            <v>UNAMORTIZED GAIN ON REACQUIRED DEBT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54469</v>
          </cell>
          <cell r="X119">
            <v>52021</v>
          </cell>
          <cell r="Y119">
            <v>49573</v>
          </cell>
          <cell r="Z119">
            <v>1267181</v>
          </cell>
          <cell r="AA119">
            <v>1143736</v>
          </cell>
        </row>
        <row r="120">
          <cell r="A120">
            <v>58</v>
          </cell>
          <cell r="C120" t="str">
            <v>ACCUMULATED DEFERRED INCOME TAXES</v>
          </cell>
          <cell r="D120">
            <v>11995457</v>
          </cell>
          <cell r="E120">
            <v>13539699</v>
          </cell>
          <cell r="F120">
            <v>15060841</v>
          </cell>
          <cell r="G120">
            <v>18885765</v>
          </cell>
          <cell r="H120">
            <v>21284339</v>
          </cell>
          <cell r="I120">
            <v>26616953</v>
          </cell>
          <cell r="J120">
            <v>27941042</v>
          </cell>
          <cell r="K120">
            <v>30389384</v>
          </cell>
          <cell r="L120">
            <v>34736002</v>
          </cell>
          <cell r="M120">
            <v>34300309</v>
          </cell>
          <cell r="N120">
            <v>34725032</v>
          </cell>
          <cell r="O120">
            <v>35621128</v>
          </cell>
          <cell r="P120">
            <v>38570758</v>
          </cell>
          <cell r="Q120">
            <v>44958138</v>
          </cell>
          <cell r="R120">
            <v>50095609</v>
          </cell>
          <cell r="S120">
            <v>63844529</v>
          </cell>
          <cell r="T120">
            <v>65618292</v>
          </cell>
          <cell r="U120">
            <v>75816286</v>
          </cell>
          <cell r="V120">
            <v>90109319</v>
          </cell>
          <cell r="W120">
            <v>697231039</v>
          </cell>
          <cell r="X120">
            <v>698536951</v>
          </cell>
          <cell r="Y120">
            <v>705352233</v>
          </cell>
          <cell r="Z120">
            <v>701095600</v>
          </cell>
          <cell r="AA120">
            <v>705287376</v>
          </cell>
        </row>
        <row r="121">
          <cell r="A121">
            <v>59</v>
          </cell>
          <cell r="C121" t="str">
            <v xml:space="preserve">   TOTAL DEFERRED CREDITS</v>
          </cell>
          <cell r="D121">
            <v>18550160</v>
          </cell>
          <cell r="E121">
            <v>22010079</v>
          </cell>
          <cell r="F121">
            <v>25841833</v>
          </cell>
          <cell r="G121">
            <v>31342076</v>
          </cell>
          <cell r="H121">
            <v>35767162</v>
          </cell>
          <cell r="I121">
            <v>43479046</v>
          </cell>
          <cell r="J121">
            <v>47198249</v>
          </cell>
          <cell r="K121">
            <v>52086641</v>
          </cell>
          <cell r="L121">
            <v>56411341</v>
          </cell>
          <cell r="M121">
            <v>55718764</v>
          </cell>
          <cell r="N121">
            <v>74851619</v>
          </cell>
          <cell r="O121">
            <v>73801401</v>
          </cell>
          <cell r="P121">
            <v>76028954</v>
          </cell>
          <cell r="Q121">
            <v>81948057</v>
          </cell>
          <cell r="R121">
            <v>87343283</v>
          </cell>
          <cell r="S121">
            <v>98349715</v>
          </cell>
          <cell r="T121">
            <v>101074176</v>
          </cell>
          <cell r="U121">
            <v>110623159</v>
          </cell>
          <cell r="V121">
            <v>119555828</v>
          </cell>
          <cell r="W121">
            <v>822307917</v>
          </cell>
          <cell r="X121">
            <v>818180108</v>
          </cell>
          <cell r="Y121">
            <v>836763889</v>
          </cell>
          <cell r="Z121">
            <v>827878890</v>
          </cell>
          <cell r="AA121">
            <v>920569866</v>
          </cell>
        </row>
        <row r="122">
          <cell r="A122">
            <v>60</v>
          </cell>
        </row>
        <row r="123">
          <cell r="A123">
            <v>61</v>
          </cell>
          <cell r="C123" t="str">
            <v>TOTAL LIABILITIES AND OTHER CREDITS</v>
          </cell>
          <cell r="D123">
            <v>247221042</v>
          </cell>
          <cell r="E123">
            <v>272618648</v>
          </cell>
          <cell r="F123">
            <v>303979846</v>
          </cell>
          <cell r="G123">
            <v>320035823</v>
          </cell>
          <cell r="H123">
            <v>334272229</v>
          </cell>
          <cell r="I123">
            <v>350039911</v>
          </cell>
          <cell r="J123">
            <v>363346258</v>
          </cell>
          <cell r="K123">
            <v>396760569</v>
          </cell>
          <cell r="L123">
            <v>415132501</v>
          </cell>
          <cell r="M123">
            <v>463195087</v>
          </cell>
          <cell r="N123">
            <v>524725010</v>
          </cell>
          <cell r="O123">
            <v>544181399</v>
          </cell>
          <cell r="P123">
            <v>620348906</v>
          </cell>
          <cell r="Q123">
            <v>703446244</v>
          </cell>
          <cell r="R123">
            <v>796748370</v>
          </cell>
          <cell r="S123">
            <v>868813795</v>
          </cell>
          <cell r="T123">
            <v>883821116</v>
          </cell>
          <cell r="U123">
            <v>880696144</v>
          </cell>
          <cell r="V123">
            <v>946311602</v>
          </cell>
          <cell r="W123">
            <v>4540328539</v>
          </cell>
          <cell r="X123">
            <v>4782993123</v>
          </cell>
          <cell r="Y123">
            <v>5228937646</v>
          </cell>
          <cell r="Z123">
            <v>5638050683</v>
          </cell>
          <cell r="AA123">
            <v>5434096968</v>
          </cell>
        </row>
        <row r="124">
          <cell r="A124">
            <v>62</v>
          </cell>
          <cell r="C124" t="str">
            <v>Note: As of 1997 Balance Sheet accounts represent electric and gas operations.</v>
          </cell>
        </row>
        <row r="125">
          <cell r="A125">
            <v>1</v>
          </cell>
          <cell r="C125" t="str">
            <v>PSE:  TABLE 3</v>
          </cell>
          <cell r="Q125" t="str">
            <v>PUGET SOUND ENERGY  ** TOTAL COMPANY OPERATIONS  **</v>
          </cell>
        </row>
        <row r="126">
          <cell r="A126">
            <v>2</v>
          </cell>
          <cell r="Q126" t="str">
            <v>STATEMENT OF INCOME</v>
          </cell>
        </row>
        <row r="127">
          <cell r="A127">
            <v>3</v>
          </cell>
          <cell r="L127" t="str">
            <v xml:space="preserve"> </v>
          </cell>
          <cell r="W127" t="str">
            <v>Note</v>
          </cell>
        </row>
        <row r="128">
          <cell r="A128">
            <v>4</v>
          </cell>
          <cell r="D128">
            <v>1978</v>
          </cell>
          <cell r="E128">
            <v>1979</v>
          </cell>
          <cell r="F128">
            <v>1980</v>
          </cell>
          <cell r="G128">
            <v>1981</v>
          </cell>
          <cell r="H128">
            <v>1982</v>
          </cell>
          <cell r="I128">
            <v>1983</v>
          </cell>
          <cell r="J128">
            <v>1984</v>
          </cell>
          <cell r="K128" t="str">
            <v>1985</v>
          </cell>
          <cell r="L128">
            <v>1986</v>
          </cell>
          <cell r="M128">
            <v>1987</v>
          </cell>
          <cell r="N128">
            <v>1988</v>
          </cell>
          <cell r="O128">
            <v>1989</v>
          </cell>
          <cell r="P128">
            <v>1990</v>
          </cell>
          <cell r="Q128">
            <v>1991</v>
          </cell>
          <cell r="R128">
            <v>1992</v>
          </cell>
          <cell r="S128">
            <v>1993</v>
          </cell>
          <cell r="T128">
            <v>1994</v>
          </cell>
          <cell r="U128">
            <v>1995</v>
          </cell>
          <cell r="V128">
            <v>1996</v>
          </cell>
          <cell r="W128">
            <v>1997</v>
          </cell>
          <cell r="X128">
            <v>1998</v>
          </cell>
          <cell r="Y128">
            <v>1999</v>
          </cell>
          <cell r="Z128">
            <v>2000</v>
          </cell>
          <cell r="AA128">
            <v>2001</v>
          </cell>
        </row>
        <row r="129">
          <cell r="A129">
            <v>5</v>
          </cell>
          <cell r="C129" t="str">
            <v>UTILITY OPERATING INCOME</v>
          </cell>
        </row>
        <row r="130">
          <cell r="A130">
            <v>6</v>
          </cell>
        </row>
        <row r="131">
          <cell r="A131">
            <v>7</v>
          </cell>
          <cell r="C131" t="str">
            <v>OPERATING REVENUES</v>
          </cell>
          <cell r="D131">
            <v>197983944</v>
          </cell>
          <cell r="E131">
            <v>243314736</v>
          </cell>
          <cell r="F131">
            <v>292174248</v>
          </cell>
          <cell r="G131">
            <v>314539921</v>
          </cell>
          <cell r="H131">
            <v>347934346</v>
          </cell>
          <cell r="I131">
            <v>322397636</v>
          </cell>
          <cell r="J131">
            <v>369189777</v>
          </cell>
          <cell r="K131">
            <v>390605435</v>
          </cell>
          <cell r="L131">
            <v>314651852</v>
          </cell>
          <cell r="M131">
            <v>276092932</v>
          </cell>
          <cell r="N131">
            <v>307311917</v>
          </cell>
          <cell r="O131">
            <v>316921313</v>
          </cell>
          <cell r="P131">
            <v>308343726</v>
          </cell>
          <cell r="Q131">
            <v>301550427</v>
          </cell>
          <cell r="R131">
            <v>302819687</v>
          </cell>
          <cell r="S131">
            <v>388962258</v>
          </cell>
          <cell r="T131">
            <v>414184391</v>
          </cell>
          <cell r="U131">
            <v>390826351</v>
          </cell>
          <cell r="V131">
            <v>421874744</v>
          </cell>
          <cell r="W131">
            <v>1640870651</v>
          </cell>
          <cell r="X131">
            <v>1891759533</v>
          </cell>
          <cell r="Y131">
            <v>2043500501</v>
          </cell>
          <cell r="Z131">
            <v>3384005524</v>
          </cell>
          <cell r="AA131">
            <v>3167384241</v>
          </cell>
        </row>
        <row r="132">
          <cell r="A132">
            <v>8</v>
          </cell>
        </row>
        <row r="133">
          <cell r="A133">
            <v>9</v>
          </cell>
          <cell r="C133" t="str">
            <v>OPERATING EXPENSES:</v>
          </cell>
        </row>
        <row r="134">
          <cell r="A134">
            <v>10</v>
          </cell>
        </row>
        <row r="135">
          <cell r="A135">
            <v>11</v>
          </cell>
          <cell r="C135" t="str">
            <v>OPERATION EXPENSES</v>
          </cell>
          <cell r="D135">
            <v>151753476</v>
          </cell>
          <cell r="E135">
            <v>192987793</v>
          </cell>
          <cell r="F135">
            <v>235037269</v>
          </cell>
          <cell r="G135">
            <v>245093018</v>
          </cell>
          <cell r="H135">
            <v>271987658</v>
          </cell>
          <cell r="I135">
            <v>246767576</v>
          </cell>
          <cell r="J135">
            <v>277581688</v>
          </cell>
          <cell r="K135">
            <v>282185076</v>
          </cell>
          <cell r="L135">
            <v>219262349</v>
          </cell>
          <cell r="M135">
            <v>191170912</v>
          </cell>
          <cell r="N135">
            <v>209363917</v>
          </cell>
          <cell r="O135">
            <v>208648091</v>
          </cell>
          <cell r="P135">
            <v>196429784</v>
          </cell>
          <cell r="Q135">
            <v>192920477</v>
          </cell>
          <cell r="R135">
            <v>197633545</v>
          </cell>
          <cell r="S135">
            <v>265460110</v>
          </cell>
          <cell r="T135">
            <v>300979082</v>
          </cell>
          <cell r="U135">
            <v>254470986</v>
          </cell>
          <cell r="V135">
            <v>236968417</v>
          </cell>
          <cell r="W135">
            <v>1004986534</v>
          </cell>
          <cell r="X135">
            <v>1110026176</v>
          </cell>
          <cell r="Y135">
            <v>1200852648</v>
          </cell>
          <cell r="Z135">
            <v>2425400977</v>
          </cell>
          <cell r="AA135">
            <v>2328683650</v>
          </cell>
        </row>
        <row r="136">
          <cell r="A136">
            <v>12</v>
          </cell>
          <cell r="C136" t="str">
            <v>MAINTENANCE EXPENSES</v>
          </cell>
          <cell r="D136">
            <v>2225521</v>
          </cell>
          <cell r="E136">
            <v>2684630</v>
          </cell>
          <cell r="F136">
            <v>3775464</v>
          </cell>
          <cell r="G136">
            <v>3395932</v>
          </cell>
          <cell r="H136">
            <v>3705478</v>
          </cell>
          <cell r="I136">
            <v>3700130</v>
          </cell>
          <cell r="J136">
            <v>3691327</v>
          </cell>
          <cell r="K136">
            <v>4817495</v>
          </cell>
          <cell r="L136">
            <v>4060284</v>
          </cell>
          <cell r="M136">
            <v>3783872</v>
          </cell>
          <cell r="N136">
            <v>3518883</v>
          </cell>
          <cell r="O136">
            <v>5063511</v>
          </cell>
          <cell r="P136">
            <v>5088185</v>
          </cell>
          <cell r="Q136">
            <v>4997766</v>
          </cell>
          <cell r="R136">
            <v>6561681</v>
          </cell>
          <cell r="S136">
            <v>6479392</v>
          </cell>
          <cell r="T136">
            <v>8228846</v>
          </cell>
          <cell r="U136">
            <v>8114909</v>
          </cell>
          <cell r="V136">
            <v>7515851</v>
          </cell>
          <cell r="W136">
            <v>65067958</v>
          </cell>
          <cell r="X136">
            <v>57031747</v>
          </cell>
          <cell r="Y136">
            <v>68724131</v>
          </cell>
          <cell r="Z136">
            <v>67397566</v>
          </cell>
          <cell r="AA136">
            <v>74573076</v>
          </cell>
        </row>
        <row r="137">
          <cell r="A137">
            <v>13</v>
          </cell>
          <cell r="C137" t="str">
            <v>DEPRECIATION EXPENSE</v>
          </cell>
          <cell r="D137">
            <v>6629972</v>
          </cell>
          <cell r="E137">
            <v>7076845</v>
          </cell>
          <cell r="F137">
            <v>7715268</v>
          </cell>
          <cell r="G137">
            <v>8600784</v>
          </cell>
          <cell r="H137">
            <v>9949168</v>
          </cell>
          <cell r="I137">
            <v>10887817</v>
          </cell>
          <cell r="J137">
            <v>11498336</v>
          </cell>
          <cell r="K137">
            <v>13363128</v>
          </cell>
          <cell r="L137">
            <v>14647502</v>
          </cell>
          <cell r="M137">
            <v>16262215</v>
          </cell>
          <cell r="N137">
            <v>18184757</v>
          </cell>
          <cell r="O137">
            <v>18233618</v>
          </cell>
          <cell r="P137">
            <v>20664886</v>
          </cell>
          <cell r="Q137">
            <v>23279145</v>
          </cell>
          <cell r="R137">
            <v>26153003</v>
          </cell>
          <cell r="S137">
            <v>28280416</v>
          </cell>
          <cell r="T137">
            <v>32014292</v>
          </cell>
          <cell r="U137">
            <v>33183523</v>
          </cell>
          <cell r="V137">
            <v>36023217</v>
          </cell>
          <cell r="W137">
            <v>137055987</v>
          </cell>
          <cell r="X137">
            <v>145041526</v>
          </cell>
          <cell r="Y137">
            <v>151876789</v>
          </cell>
          <cell r="Z137">
            <v>160400393</v>
          </cell>
          <cell r="AA137">
            <v>169555400</v>
          </cell>
        </row>
        <row r="138">
          <cell r="A138">
            <v>14</v>
          </cell>
          <cell r="C138" t="str">
            <v>AMORT. &amp; DEPL. OF UTILITY PLANT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6627871</v>
          </cell>
          <cell r="X138">
            <v>10612317</v>
          </cell>
          <cell r="Y138">
            <v>12133924</v>
          </cell>
          <cell r="Z138">
            <v>20498249</v>
          </cell>
          <cell r="AA138">
            <v>25984085</v>
          </cell>
        </row>
        <row r="139">
          <cell r="A139">
            <v>15</v>
          </cell>
          <cell r="C139" t="str">
            <v>AMORT. OF UTILITY PLANT ACQ. ADJ.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6806840</v>
          </cell>
          <cell r="X139">
            <v>7154824</v>
          </cell>
          <cell r="Y139">
            <v>8472415</v>
          </cell>
          <cell r="Z139">
            <v>10275459</v>
          </cell>
          <cell r="AA139">
            <v>10282176</v>
          </cell>
        </row>
        <row r="140">
          <cell r="A140">
            <v>16</v>
          </cell>
          <cell r="C140" t="str">
            <v>AMORT. OF PROPERTY LOSSES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123200</v>
          </cell>
          <cell r="U140">
            <v>17600</v>
          </cell>
          <cell r="V140">
            <v>0</v>
          </cell>
          <cell r="W140">
            <v>11552044</v>
          </cell>
          <cell r="X140">
            <v>3377800</v>
          </cell>
          <cell r="Y140">
            <v>3936298</v>
          </cell>
          <cell r="Z140">
            <v>4051079</v>
          </cell>
          <cell r="AA140">
            <v>3578856</v>
          </cell>
        </row>
        <row r="141">
          <cell r="A141">
            <v>17</v>
          </cell>
          <cell r="C141" t="str">
            <v>AMORT. OF CONVERSION EXPENSES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-114787</v>
          </cell>
          <cell r="Z141">
            <v>-302468</v>
          </cell>
          <cell r="AA141">
            <v>0</v>
          </cell>
        </row>
        <row r="142">
          <cell r="A142">
            <v>18</v>
          </cell>
          <cell r="C142" t="str">
            <v>TAXES OTHER THAN INCOME TAXES</v>
          </cell>
          <cell r="D142">
            <v>18667014</v>
          </cell>
          <cell r="E142">
            <v>21341923</v>
          </cell>
          <cell r="F142">
            <v>25036194</v>
          </cell>
          <cell r="G142">
            <v>26736976</v>
          </cell>
          <cell r="H142">
            <v>31567511</v>
          </cell>
          <cell r="I142">
            <v>31007763</v>
          </cell>
          <cell r="J142">
            <v>35314308</v>
          </cell>
          <cell r="K142">
            <v>36401384</v>
          </cell>
          <cell r="L142">
            <v>31129175</v>
          </cell>
          <cell r="M142">
            <v>28838215</v>
          </cell>
          <cell r="N142">
            <v>32267349</v>
          </cell>
          <cell r="O142">
            <v>32304085</v>
          </cell>
          <cell r="P142">
            <v>30991195</v>
          </cell>
          <cell r="Q142">
            <v>31469614</v>
          </cell>
          <cell r="R142">
            <v>33152177</v>
          </cell>
          <cell r="S142">
            <v>39976854</v>
          </cell>
          <cell r="T142">
            <v>39988448</v>
          </cell>
          <cell r="U142">
            <v>40102778</v>
          </cell>
          <cell r="V142">
            <v>42814469</v>
          </cell>
          <cell r="W142">
            <v>159941657</v>
          </cell>
          <cell r="X142">
            <v>160086902</v>
          </cell>
          <cell r="Y142">
            <v>179806855</v>
          </cell>
          <cell r="Z142">
            <v>202991008</v>
          </cell>
          <cell r="AA142">
            <v>208466687</v>
          </cell>
        </row>
        <row r="143">
          <cell r="A143">
            <v>19</v>
          </cell>
          <cell r="C143" t="str">
            <v>INCOME TAXES - FEDERAL</v>
          </cell>
          <cell r="D143">
            <v>140229</v>
          </cell>
          <cell r="E143">
            <v>-374619</v>
          </cell>
          <cell r="F143">
            <v>-1122455</v>
          </cell>
          <cell r="G143">
            <v>544858</v>
          </cell>
          <cell r="H143">
            <v>2111167</v>
          </cell>
          <cell r="I143">
            <v>-823778</v>
          </cell>
          <cell r="J143">
            <v>8327856</v>
          </cell>
          <cell r="K143">
            <v>13126505</v>
          </cell>
          <cell r="L143">
            <v>11716038</v>
          </cell>
          <cell r="M143">
            <v>8138458</v>
          </cell>
          <cell r="N143">
            <v>6809380</v>
          </cell>
          <cell r="O143">
            <v>8406486</v>
          </cell>
          <cell r="P143">
            <v>7299008</v>
          </cell>
          <cell r="Q143">
            <v>5635318</v>
          </cell>
          <cell r="R143">
            <v>662993</v>
          </cell>
          <cell r="S143">
            <v>-1297537</v>
          </cell>
          <cell r="T143">
            <v>-717067</v>
          </cell>
          <cell r="U143">
            <v>-6494038</v>
          </cell>
          <cell r="V143">
            <v>19370194</v>
          </cell>
          <cell r="W143">
            <v>19411561</v>
          </cell>
          <cell r="X143">
            <v>93787004</v>
          </cell>
          <cell r="Y143">
            <v>95698840</v>
          </cell>
          <cell r="Z143">
            <v>135346000</v>
          </cell>
          <cell r="AA143">
            <v>47111312</v>
          </cell>
        </row>
        <row r="144">
          <cell r="A144">
            <v>20</v>
          </cell>
          <cell r="C144" t="str">
            <v xml:space="preserve">             - OTHER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A145">
            <v>21</v>
          </cell>
          <cell r="C145" t="str">
            <v>PROVISION FOR DEFERRED INCOME TAXES</v>
          </cell>
          <cell r="D145">
            <v>2817927</v>
          </cell>
          <cell r="E145">
            <v>1534483</v>
          </cell>
          <cell r="F145">
            <v>1618637</v>
          </cell>
          <cell r="G145">
            <v>3988607</v>
          </cell>
          <cell r="H145">
            <v>2553262</v>
          </cell>
          <cell r="I145">
            <v>5479128</v>
          </cell>
          <cell r="J145">
            <v>1492382</v>
          </cell>
          <cell r="K145">
            <v>2630299</v>
          </cell>
          <cell r="L145">
            <v>2414418</v>
          </cell>
          <cell r="M145">
            <v>-309011</v>
          </cell>
          <cell r="N145">
            <v>2373388</v>
          </cell>
          <cell r="O145">
            <v>2750134</v>
          </cell>
          <cell r="P145">
            <v>3166972</v>
          </cell>
          <cell r="Q145">
            <v>3767652</v>
          </cell>
          <cell r="R145">
            <v>3933092</v>
          </cell>
          <cell r="S145">
            <v>8141501</v>
          </cell>
          <cell r="T145">
            <v>1148793</v>
          </cell>
          <cell r="U145">
            <v>14409676</v>
          </cell>
          <cell r="V145">
            <v>4013159</v>
          </cell>
          <cell r="W145">
            <v>104598345</v>
          </cell>
          <cell r="X145">
            <v>54561185</v>
          </cell>
          <cell r="Y145">
            <v>47403000</v>
          </cell>
          <cell r="Z145">
            <v>46437000</v>
          </cell>
          <cell r="AA145">
            <v>60062999</v>
          </cell>
        </row>
        <row r="146">
          <cell r="A146">
            <v>22</v>
          </cell>
          <cell r="C146" t="str">
            <v>PROVISION FOR DEFERRED INCOME TAXES - CR.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-89155790</v>
          </cell>
          <cell r="X146">
            <v>-36980642</v>
          </cell>
          <cell r="Y146">
            <v>-34559641</v>
          </cell>
          <cell r="Z146">
            <v>-50648760</v>
          </cell>
          <cell r="AA146">
            <v>-39712081</v>
          </cell>
        </row>
        <row r="147">
          <cell r="A147">
            <v>23</v>
          </cell>
          <cell r="C147" t="str">
            <v>INVESTMENT TAX CREDIT ADJ. - NET</v>
          </cell>
          <cell r="D147">
            <v>1029599</v>
          </cell>
          <cell r="E147">
            <v>1869485</v>
          </cell>
          <cell r="F147">
            <v>2115732</v>
          </cell>
          <cell r="G147">
            <v>1486021</v>
          </cell>
          <cell r="H147">
            <v>1507027</v>
          </cell>
          <cell r="I147">
            <v>1672900</v>
          </cell>
          <cell r="J147">
            <v>1372371</v>
          </cell>
          <cell r="K147">
            <v>1957413</v>
          </cell>
          <cell r="L147">
            <v>-707326</v>
          </cell>
          <cell r="M147">
            <v>-570108</v>
          </cell>
          <cell r="N147">
            <v>-839728</v>
          </cell>
          <cell r="O147">
            <v>-808550</v>
          </cell>
          <cell r="P147">
            <v>-796447</v>
          </cell>
          <cell r="Q147">
            <v>-810915</v>
          </cell>
          <cell r="R147">
            <v>-776310</v>
          </cell>
          <cell r="S147">
            <v>-795977</v>
          </cell>
          <cell r="T147">
            <v>-775605</v>
          </cell>
          <cell r="U147">
            <v>-780000</v>
          </cell>
          <cell r="V147">
            <v>-868885</v>
          </cell>
          <cell r="W147">
            <v>-624441</v>
          </cell>
          <cell r="X147">
            <v>-740378</v>
          </cell>
          <cell r="Y147">
            <v>-724551</v>
          </cell>
          <cell r="Z147">
            <v>-704467</v>
          </cell>
          <cell r="AA147">
            <v>-688700</v>
          </cell>
        </row>
        <row r="148">
          <cell r="A148">
            <v>24</v>
          </cell>
          <cell r="C148" t="str">
            <v>GAINS FROM DISP. OF UTILITY PLANT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-649851</v>
          </cell>
          <cell r="X148">
            <v>-705288</v>
          </cell>
          <cell r="Y148">
            <v>-705288</v>
          </cell>
          <cell r="Z148">
            <v>-705288</v>
          </cell>
          <cell r="AA148">
            <v>-705288</v>
          </cell>
        </row>
        <row r="149">
          <cell r="A149">
            <v>25</v>
          </cell>
          <cell r="C149" t="str">
            <v>LOSSES FROM DISP. OF UTILITY PLANT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9295</v>
          </cell>
          <cell r="X149">
            <v>10140</v>
          </cell>
          <cell r="Y149">
            <v>10140</v>
          </cell>
          <cell r="Z149">
            <v>5591</v>
          </cell>
          <cell r="AA149">
            <v>-334654</v>
          </cell>
        </row>
        <row r="150">
          <cell r="A150">
            <v>26</v>
          </cell>
          <cell r="C150" t="str">
            <v xml:space="preserve">   TOTAL UTILITY OPERATING EXPENSES</v>
          </cell>
          <cell r="D150">
            <v>183263738</v>
          </cell>
          <cell r="E150">
            <v>227120540</v>
          </cell>
          <cell r="F150">
            <v>274176109</v>
          </cell>
          <cell r="G150">
            <v>289846196</v>
          </cell>
          <cell r="H150">
            <v>323381271</v>
          </cell>
          <cell r="I150">
            <v>298691536</v>
          </cell>
          <cell r="J150">
            <v>339278268</v>
          </cell>
          <cell r="K150">
            <v>354481300</v>
          </cell>
          <cell r="L150">
            <v>282522440</v>
          </cell>
          <cell r="M150">
            <v>247314553</v>
          </cell>
          <cell r="N150">
            <v>271677946</v>
          </cell>
          <cell r="O150">
            <v>274597375</v>
          </cell>
          <cell r="P150">
            <v>262843583</v>
          </cell>
          <cell r="Q150">
            <v>261259057</v>
          </cell>
          <cell r="R150">
            <v>267320181</v>
          </cell>
          <cell r="S150">
            <v>346244759</v>
          </cell>
          <cell r="T150">
            <v>380989989</v>
          </cell>
          <cell r="U150">
            <v>343025434</v>
          </cell>
          <cell r="V150">
            <v>345836422</v>
          </cell>
          <cell r="W150">
            <v>1425628010</v>
          </cell>
          <cell r="X150">
            <v>1603263313</v>
          </cell>
          <cell r="Y150">
            <v>1732810773</v>
          </cell>
          <cell r="Z150">
            <v>3020442339</v>
          </cell>
          <cell r="AA150">
            <v>2886857518</v>
          </cell>
        </row>
        <row r="151">
          <cell r="A151">
            <v>27</v>
          </cell>
        </row>
        <row r="152">
          <cell r="A152">
            <v>28</v>
          </cell>
          <cell r="C152" t="str">
            <v xml:space="preserve">   NET UTILITY OPERATING INCOME</v>
          </cell>
          <cell r="D152">
            <v>14720206</v>
          </cell>
          <cell r="E152">
            <v>16194196</v>
          </cell>
          <cell r="F152">
            <v>17998139</v>
          </cell>
          <cell r="G152">
            <v>24693725</v>
          </cell>
          <cell r="H152">
            <v>24553075</v>
          </cell>
          <cell r="I152">
            <v>23706100</v>
          </cell>
          <cell r="J152">
            <v>29911509</v>
          </cell>
          <cell r="K152">
            <v>36124135</v>
          </cell>
          <cell r="L152">
            <v>32129412</v>
          </cell>
          <cell r="M152">
            <v>28778379</v>
          </cell>
          <cell r="N152">
            <v>35633971</v>
          </cell>
          <cell r="O152">
            <v>42323938</v>
          </cell>
          <cell r="P152">
            <v>45500143</v>
          </cell>
          <cell r="Q152">
            <v>40291370</v>
          </cell>
          <cell r="R152">
            <v>35499506</v>
          </cell>
          <cell r="S152">
            <v>42717499</v>
          </cell>
          <cell r="T152">
            <v>33194402</v>
          </cell>
          <cell r="U152">
            <v>47800917</v>
          </cell>
          <cell r="V152">
            <v>76038322</v>
          </cell>
          <cell r="W152">
            <v>215242641</v>
          </cell>
          <cell r="X152">
            <v>288496220</v>
          </cell>
          <cell r="Y152">
            <v>310689728</v>
          </cell>
          <cell r="Z152">
            <v>363563185</v>
          </cell>
          <cell r="AA152">
            <v>280526723</v>
          </cell>
        </row>
        <row r="153">
          <cell r="A153">
            <v>29</v>
          </cell>
        </row>
        <row r="154">
          <cell r="A154">
            <v>30</v>
          </cell>
        </row>
        <row r="155">
          <cell r="A155">
            <v>31</v>
          </cell>
          <cell r="C155" t="str">
            <v>OTHER INCOME AND DEDUCTIONS</v>
          </cell>
        </row>
        <row r="156">
          <cell r="A156">
            <v>32</v>
          </cell>
        </row>
        <row r="157">
          <cell r="A157">
            <v>33</v>
          </cell>
          <cell r="C157" t="str">
            <v xml:space="preserve">     OTHER INCOME:</v>
          </cell>
        </row>
        <row r="158">
          <cell r="A158">
            <v>34</v>
          </cell>
          <cell r="C158" t="str">
            <v>NONUTILITY OPERATING INCOME</v>
          </cell>
          <cell r="D158">
            <v>1032118</v>
          </cell>
          <cell r="E158">
            <v>1750112</v>
          </cell>
          <cell r="F158">
            <v>3083778</v>
          </cell>
          <cell r="G158">
            <v>5044545</v>
          </cell>
          <cell r="H158">
            <v>4416971</v>
          </cell>
          <cell r="I158">
            <v>2804396</v>
          </cell>
          <cell r="J158">
            <v>3476983</v>
          </cell>
          <cell r="K158">
            <v>5362366</v>
          </cell>
          <cell r="L158">
            <v>5141182</v>
          </cell>
          <cell r="M158">
            <v>6471147</v>
          </cell>
          <cell r="N158">
            <v>7344895</v>
          </cell>
          <cell r="O158">
            <v>7467370</v>
          </cell>
          <cell r="P158">
            <v>6627324</v>
          </cell>
          <cell r="Q158">
            <v>9902390</v>
          </cell>
          <cell r="R158">
            <v>7348861</v>
          </cell>
          <cell r="S158">
            <v>5468137</v>
          </cell>
          <cell r="T158">
            <v>-4010090</v>
          </cell>
          <cell r="U158">
            <v>-425862</v>
          </cell>
          <cell r="V158">
            <v>-1075952</v>
          </cell>
          <cell r="W158">
            <v>-3188641</v>
          </cell>
          <cell r="X158">
            <v>2931938</v>
          </cell>
          <cell r="Y158">
            <v>15580423</v>
          </cell>
          <cell r="Z158">
            <v>-5458651</v>
          </cell>
          <cell r="AA158">
            <v>-7792940</v>
          </cell>
        </row>
        <row r="159">
          <cell r="A159">
            <v>35</v>
          </cell>
          <cell r="C159" t="str">
            <v>EQUITY IN EARNINGS OF SUBSIDIARY COMPANIES</v>
          </cell>
          <cell r="D159">
            <v>50213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-8308871</v>
          </cell>
          <cell r="X159">
            <v>-1178573</v>
          </cell>
          <cell r="Y159">
            <v>-1631358</v>
          </cell>
          <cell r="Z159">
            <v>-9660350</v>
          </cell>
          <cell r="AA159">
            <v>24245671</v>
          </cell>
        </row>
        <row r="160">
          <cell r="A160">
            <v>36</v>
          </cell>
          <cell r="C160" t="str">
            <v>INTEREST &amp; DIVIDEND INCOME</v>
          </cell>
          <cell r="D160">
            <v>81510</v>
          </cell>
          <cell r="E160">
            <v>751919</v>
          </cell>
          <cell r="F160">
            <v>810640</v>
          </cell>
          <cell r="G160">
            <v>2367055</v>
          </cell>
          <cell r="H160">
            <v>2101553</v>
          </cell>
          <cell r="I160">
            <v>656873</v>
          </cell>
          <cell r="J160">
            <v>801174</v>
          </cell>
          <cell r="K160">
            <v>508734</v>
          </cell>
          <cell r="L160">
            <v>314520</v>
          </cell>
          <cell r="M160">
            <v>103324</v>
          </cell>
          <cell r="N160">
            <v>136860</v>
          </cell>
          <cell r="O160">
            <v>139052</v>
          </cell>
          <cell r="P160">
            <v>242480</v>
          </cell>
          <cell r="Q160">
            <v>334018</v>
          </cell>
          <cell r="R160">
            <v>303976</v>
          </cell>
          <cell r="S160">
            <v>195482</v>
          </cell>
          <cell r="T160">
            <v>49586</v>
          </cell>
          <cell r="U160">
            <v>105142</v>
          </cell>
          <cell r="V160">
            <v>1004326</v>
          </cell>
          <cell r="W160">
            <v>48309579</v>
          </cell>
          <cell r="X160">
            <v>22297745</v>
          </cell>
          <cell r="Y160">
            <v>16953216</v>
          </cell>
          <cell r="Z160">
            <v>19513586</v>
          </cell>
          <cell r="AA160">
            <v>14958954</v>
          </cell>
        </row>
        <row r="161">
          <cell r="A161">
            <v>37</v>
          </cell>
          <cell r="C161" t="str">
            <v>ALLOWANCE FOR FUNDS USED DURING CONSTRUCTION</v>
          </cell>
          <cell r="D161">
            <v>123500</v>
          </cell>
          <cell r="E161">
            <v>115500</v>
          </cell>
          <cell r="F161">
            <v>120000</v>
          </cell>
          <cell r="G161">
            <v>120000</v>
          </cell>
          <cell r="H161">
            <v>120000</v>
          </cell>
          <cell r="I161">
            <v>120000</v>
          </cell>
          <cell r="J161">
            <v>-27000</v>
          </cell>
          <cell r="K161">
            <v>86012</v>
          </cell>
          <cell r="L161">
            <v>266000</v>
          </cell>
          <cell r="M161">
            <v>232900</v>
          </cell>
          <cell r="N161">
            <v>41100</v>
          </cell>
          <cell r="O161">
            <v>-11400</v>
          </cell>
          <cell r="P161">
            <v>42000</v>
          </cell>
          <cell r="Q161">
            <v>649512</v>
          </cell>
          <cell r="R161">
            <v>656000</v>
          </cell>
          <cell r="S161">
            <v>340000</v>
          </cell>
          <cell r="T161">
            <v>330573</v>
          </cell>
          <cell r="U161">
            <v>954786</v>
          </cell>
          <cell r="V161">
            <v>673456</v>
          </cell>
          <cell r="W161">
            <v>507352</v>
          </cell>
          <cell r="X161">
            <v>1781550</v>
          </cell>
          <cell r="Y161">
            <v>3691590</v>
          </cell>
          <cell r="Z161">
            <v>1264097</v>
          </cell>
          <cell r="AA161">
            <v>882724</v>
          </cell>
        </row>
        <row r="162">
          <cell r="A162">
            <v>38</v>
          </cell>
          <cell r="C162" t="str">
            <v>MISCELLANEOUS NONOPERATING INCOME</v>
          </cell>
          <cell r="D162">
            <v>67262</v>
          </cell>
          <cell r="E162">
            <v>31964</v>
          </cell>
          <cell r="F162">
            <v>473832</v>
          </cell>
          <cell r="G162">
            <v>331775</v>
          </cell>
          <cell r="H162">
            <v>441090</v>
          </cell>
          <cell r="I162">
            <v>221370</v>
          </cell>
          <cell r="J162">
            <v>277978</v>
          </cell>
          <cell r="K162">
            <v>99391</v>
          </cell>
          <cell r="L162">
            <v>322997</v>
          </cell>
          <cell r="M162">
            <v>106751</v>
          </cell>
          <cell r="N162">
            <v>130779</v>
          </cell>
          <cell r="O162">
            <v>483062</v>
          </cell>
          <cell r="P162">
            <v>182257</v>
          </cell>
          <cell r="Q162">
            <v>4690474</v>
          </cell>
          <cell r="R162">
            <v>111612</v>
          </cell>
          <cell r="S162">
            <v>77679</v>
          </cell>
          <cell r="T162">
            <v>288724</v>
          </cell>
          <cell r="U162">
            <v>67372</v>
          </cell>
          <cell r="V162">
            <v>-756358</v>
          </cell>
          <cell r="W162">
            <v>4114648</v>
          </cell>
          <cell r="X162">
            <v>4691436</v>
          </cell>
          <cell r="Y162">
            <v>4434189</v>
          </cell>
          <cell r="Z162">
            <v>2630029</v>
          </cell>
          <cell r="AA162">
            <v>2582781</v>
          </cell>
        </row>
        <row r="163">
          <cell r="A163">
            <v>39</v>
          </cell>
          <cell r="C163" t="str">
            <v>GAIN ON DISPOSITION OF PROPERTY</v>
          </cell>
          <cell r="D163">
            <v>5476</v>
          </cell>
          <cell r="E163">
            <v>1048734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12923</v>
          </cell>
          <cell r="V163">
            <v>0</v>
          </cell>
          <cell r="W163">
            <v>2703513</v>
          </cell>
          <cell r="Y163">
            <v>830173</v>
          </cell>
          <cell r="Z163">
            <v>2582228</v>
          </cell>
          <cell r="AA163">
            <v>148263</v>
          </cell>
        </row>
        <row r="164">
          <cell r="A164">
            <v>40</v>
          </cell>
          <cell r="C164" t="str">
            <v xml:space="preserve">   TOTAL OTHER INCOME</v>
          </cell>
          <cell r="D164">
            <v>1360079</v>
          </cell>
          <cell r="E164">
            <v>3698229</v>
          </cell>
          <cell r="F164">
            <v>4488250</v>
          </cell>
          <cell r="G164">
            <v>7863375</v>
          </cell>
          <cell r="H164">
            <v>7079614</v>
          </cell>
          <cell r="I164">
            <v>3802639</v>
          </cell>
          <cell r="J164">
            <v>4529135</v>
          </cell>
          <cell r="K164">
            <v>6056503</v>
          </cell>
          <cell r="L164">
            <v>6044699</v>
          </cell>
          <cell r="M164">
            <v>6914122</v>
          </cell>
          <cell r="N164">
            <v>7653634</v>
          </cell>
          <cell r="O164">
            <v>8078084</v>
          </cell>
          <cell r="P164">
            <v>7094061</v>
          </cell>
          <cell r="Q164">
            <v>15576394</v>
          </cell>
          <cell r="R164">
            <v>8420449</v>
          </cell>
          <cell r="S164">
            <v>6081298</v>
          </cell>
          <cell r="T164">
            <v>-3341207</v>
          </cell>
          <cell r="U164">
            <v>714361</v>
          </cell>
          <cell r="V164">
            <v>-154528</v>
          </cell>
          <cell r="W164">
            <v>44137580</v>
          </cell>
          <cell r="X164">
            <v>30524096</v>
          </cell>
          <cell r="Y164">
            <v>39858233</v>
          </cell>
          <cell r="Z164">
            <v>10870939</v>
          </cell>
          <cell r="AA164">
            <v>35025453</v>
          </cell>
        </row>
        <row r="165">
          <cell r="A165">
            <v>41</v>
          </cell>
        </row>
        <row r="166">
          <cell r="A166">
            <v>42</v>
          </cell>
          <cell r="C166" t="str">
            <v xml:space="preserve">     OTHER INCOME DEDUCTIONS:</v>
          </cell>
        </row>
        <row r="167">
          <cell r="A167">
            <v>43</v>
          </cell>
          <cell r="C167" t="str">
            <v>LOSS ON DISPOSITION OF PROPERTY</v>
          </cell>
          <cell r="D167">
            <v>0</v>
          </cell>
          <cell r="E167">
            <v>0</v>
          </cell>
          <cell r="F167">
            <v>24625</v>
          </cell>
          <cell r="G167">
            <v>0</v>
          </cell>
          <cell r="H167">
            <v>5301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125207</v>
          </cell>
          <cell r="S167">
            <v>0</v>
          </cell>
          <cell r="T167">
            <v>199065</v>
          </cell>
          <cell r="U167">
            <v>0</v>
          </cell>
          <cell r="V167">
            <v>0</v>
          </cell>
          <cell r="W167">
            <v>643</v>
          </cell>
          <cell r="X167">
            <v>738352</v>
          </cell>
          <cell r="Y167">
            <v>0</v>
          </cell>
          <cell r="Z167">
            <v>0</v>
          </cell>
          <cell r="AA167">
            <v>0</v>
          </cell>
        </row>
        <row r="168">
          <cell r="A168">
            <v>44</v>
          </cell>
          <cell r="C168" t="str">
            <v>MISCELLANEOUS AMORTIZATION</v>
          </cell>
          <cell r="D168">
            <v>31704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-176</v>
          </cell>
          <cell r="AA168">
            <v>735</v>
          </cell>
        </row>
        <row r="169">
          <cell r="A169">
            <v>45</v>
          </cell>
          <cell r="C169" t="str">
            <v>MISCELLANEOUS INCOME DEDUCTIONS</v>
          </cell>
          <cell r="D169">
            <v>114971</v>
          </cell>
          <cell r="E169">
            <v>111447</v>
          </cell>
          <cell r="F169">
            <v>127329</v>
          </cell>
          <cell r="G169">
            <v>136358</v>
          </cell>
          <cell r="H169">
            <v>168280</v>
          </cell>
          <cell r="I169">
            <v>123698</v>
          </cell>
          <cell r="J169">
            <v>278694</v>
          </cell>
          <cell r="K169">
            <v>281547</v>
          </cell>
          <cell r="L169">
            <v>260799</v>
          </cell>
          <cell r="M169">
            <v>311283</v>
          </cell>
          <cell r="N169">
            <v>387502</v>
          </cell>
          <cell r="O169">
            <v>776793</v>
          </cell>
          <cell r="P169">
            <v>5003791</v>
          </cell>
          <cell r="Q169">
            <v>1020791</v>
          </cell>
          <cell r="R169">
            <v>1671614</v>
          </cell>
          <cell r="S169">
            <v>1443077</v>
          </cell>
          <cell r="T169">
            <v>2267335</v>
          </cell>
          <cell r="U169">
            <v>1003848</v>
          </cell>
          <cell r="V169">
            <v>1438522</v>
          </cell>
          <cell r="W169">
            <v>4151674</v>
          </cell>
          <cell r="X169">
            <v>4580591</v>
          </cell>
          <cell r="Y169">
            <v>8774603</v>
          </cell>
          <cell r="Z169">
            <v>4242566</v>
          </cell>
          <cell r="AA169">
            <v>10255520</v>
          </cell>
        </row>
        <row r="170">
          <cell r="A170">
            <v>46</v>
          </cell>
          <cell r="C170" t="str">
            <v xml:space="preserve">   TOTAL OTHER INCOME DEDUCTIONS</v>
          </cell>
          <cell r="D170">
            <v>146675</v>
          </cell>
          <cell r="E170">
            <v>111447</v>
          </cell>
          <cell r="F170">
            <v>151954</v>
          </cell>
          <cell r="G170">
            <v>136358</v>
          </cell>
          <cell r="H170">
            <v>173581</v>
          </cell>
          <cell r="I170">
            <v>123698</v>
          </cell>
          <cell r="J170">
            <v>278694</v>
          </cell>
          <cell r="K170">
            <v>281547</v>
          </cell>
          <cell r="L170">
            <v>260799</v>
          </cell>
          <cell r="M170">
            <v>311283</v>
          </cell>
          <cell r="N170">
            <v>387502</v>
          </cell>
          <cell r="O170">
            <v>776793</v>
          </cell>
          <cell r="P170">
            <v>5003791</v>
          </cell>
          <cell r="Q170">
            <v>1020791</v>
          </cell>
          <cell r="R170">
            <v>1796821</v>
          </cell>
          <cell r="S170">
            <v>1443077</v>
          </cell>
          <cell r="T170">
            <v>2466400</v>
          </cell>
          <cell r="U170">
            <v>1003848</v>
          </cell>
          <cell r="V170">
            <v>1438522</v>
          </cell>
          <cell r="W170">
            <v>4152317</v>
          </cell>
          <cell r="X170">
            <v>5318943</v>
          </cell>
          <cell r="Y170">
            <v>8774603</v>
          </cell>
          <cell r="Z170">
            <v>4242390</v>
          </cell>
          <cell r="AA170">
            <v>10256255</v>
          </cell>
        </row>
        <row r="171">
          <cell r="A171">
            <v>47</v>
          </cell>
        </row>
        <row r="172">
          <cell r="A172">
            <v>48</v>
          </cell>
          <cell r="C172" t="str">
            <v>TAXES APPLICABLE TO OTHER INCOME AND DEDUCTIONS:</v>
          </cell>
        </row>
        <row r="173">
          <cell r="A173">
            <v>49</v>
          </cell>
        </row>
        <row r="174">
          <cell r="A174">
            <v>50</v>
          </cell>
          <cell r="C174" t="str">
            <v>TAXES OTHER THAN INCOME TAXES</v>
          </cell>
          <cell r="D174">
            <v>41260</v>
          </cell>
          <cell r="E174">
            <v>67711</v>
          </cell>
          <cell r="F174">
            <v>109150</v>
          </cell>
          <cell r="G174">
            <v>115514</v>
          </cell>
          <cell r="H174">
            <v>135672</v>
          </cell>
          <cell r="I174">
            <v>119896</v>
          </cell>
          <cell r="J174">
            <v>122341</v>
          </cell>
          <cell r="K174">
            <v>162542</v>
          </cell>
          <cell r="L174">
            <v>172158</v>
          </cell>
          <cell r="M174">
            <v>209912</v>
          </cell>
          <cell r="N174">
            <v>270896</v>
          </cell>
          <cell r="O174">
            <v>232244</v>
          </cell>
          <cell r="P174">
            <v>224271</v>
          </cell>
          <cell r="Q174">
            <v>504817</v>
          </cell>
          <cell r="R174">
            <v>502794</v>
          </cell>
          <cell r="S174">
            <v>525475</v>
          </cell>
          <cell r="T174">
            <v>135957</v>
          </cell>
          <cell r="U174">
            <v>58680</v>
          </cell>
          <cell r="V174">
            <v>46318</v>
          </cell>
          <cell r="W174">
            <v>55028</v>
          </cell>
          <cell r="X174">
            <v>67474</v>
          </cell>
          <cell r="Y174">
            <v>34535</v>
          </cell>
          <cell r="Z174">
            <v>36000</v>
          </cell>
          <cell r="AA174">
            <v>36000</v>
          </cell>
        </row>
        <row r="175">
          <cell r="A175">
            <v>51</v>
          </cell>
          <cell r="C175" t="str">
            <v>INCOME TAXES - FEDERAL</v>
          </cell>
          <cell r="D175">
            <v>446091</v>
          </cell>
          <cell r="E175">
            <v>1303995</v>
          </cell>
          <cell r="F175">
            <v>1460462</v>
          </cell>
          <cell r="G175">
            <v>3016087</v>
          </cell>
          <cell r="H175">
            <v>2806662</v>
          </cell>
          <cell r="I175">
            <v>1604156</v>
          </cell>
          <cell r="J175">
            <v>1757901</v>
          </cell>
          <cell r="K175">
            <v>2445964</v>
          </cell>
          <cell r="L175">
            <v>2080468</v>
          </cell>
          <cell r="M175">
            <v>1928804</v>
          </cell>
          <cell r="N175">
            <v>2030658</v>
          </cell>
          <cell r="O175">
            <v>2093991</v>
          </cell>
          <cell r="P175">
            <v>-425480</v>
          </cell>
          <cell r="Q175">
            <v>2440013</v>
          </cell>
          <cell r="R175">
            <v>1178479</v>
          </cell>
          <cell r="S175">
            <v>1632004</v>
          </cell>
          <cell r="T175">
            <v>-1541282</v>
          </cell>
          <cell r="U175">
            <v>-295228</v>
          </cell>
          <cell r="V175">
            <v>316403</v>
          </cell>
          <cell r="W175">
            <v>16740000</v>
          </cell>
          <cell r="X175">
            <v>5600000</v>
          </cell>
          <cell r="Y175">
            <v>1299000</v>
          </cell>
          <cell r="Z175">
            <v>11560000</v>
          </cell>
          <cell r="AA175">
            <v>1986191</v>
          </cell>
        </row>
        <row r="176">
          <cell r="A176">
            <v>52</v>
          </cell>
          <cell r="C176" t="str">
            <v xml:space="preserve">             - OTHER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53</v>
          </cell>
          <cell r="C177" t="str">
            <v>PROVISION FOR DEFERRED INCOME TAXES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1375389</v>
          </cell>
          <cell r="R177">
            <v>218620</v>
          </cell>
          <cell r="S177">
            <v>50159</v>
          </cell>
          <cell r="T177">
            <v>-730800</v>
          </cell>
          <cell r="U177">
            <v>0</v>
          </cell>
          <cell r="V177">
            <v>0</v>
          </cell>
          <cell r="W177">
            <v>1144014</v>
          </cell>
          <cell r="X177">
            <v>1205507</v>
          </cell>
          <cell r="Y177">
            <v>4814590</v>
          </cell>
          <cell r="Z177">
            <v>1440893</v>
          </cell>
          <cell r="AA177">
            <v>885694</v>
          </cell>
        </row>
        <row r="178">
          <cell r="A178">
            <v>54</v>
          </cell>
          <cell r="C178" t="str">
            <v>PROVISION FOR DEFERRED INCOME TAXES - CR.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-3045302</v>
          </cell>
          <cell r="X178">
            <v>-1854014</v>
          </cell>
          <cell r="Y178">
            <v>-325697</v>
          </cell>
          <cell r="Z178">
            <v>-11590206</v>
          </cell>
          <cell r="AA178">
            <v>-3145211</v>
          </cell>
        </row>
        <row r="179">
          <cell r="A179">
            <v>55</v>
          </cell>
          <cell r="C179" t="str">
            <v>INVESTMENT TAX CREDIT ADJ. - NET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A180">
            <v>56</v>
          </cell>
          <cell r="C180" t="str">
            <v>INVESTMENT TAX CREDITS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A181">
            <v>57</v>
          </cell>
          <cell r="C181" t="str">
            <v xml:space="preserve">   TOTAL TAXES ON OTHER INCOME &amp; DEDUCTIONS</v>
          </cell>
          <cell r="D181">
            <v>487351</v>
          </cell>
          <cell r="E181">
            <v>1371706</v>
          </cell>
          <cell r="F181">
            <v>1569612</v>
          </cell>
          <cell r="G181">
            <v>3131601</v>
          </cell>
          <cell r="H181">
            <v>2942334</v>
          </cell>
          <cell r="I181">
            <v>1724052</v>
          </cell>
          <cell r="J181">
            <v>1880242</v>
          </cell>
          <cell r="K181">
            <v>2608506</v>
          </cell>
          <cell r="L181">
            <v>2252626</v>
          </cell>
          <cell r="M181">
            <v>2138716</v>
          </cell>
          <cell r="N181">
            <v>2301554</v>
          </cell>
          <cell r="O181">
            <v>2326235</v>
          </cell>
          <cell r="P181">
            <v>-201209</v>
          </cell>
          <cell r="Q181">
            <v>4320219</v>
          </cell>
          <cell r="R181">
            <v>1899893</v>
          </cell>
          <cell r="S181">
            <v>2207638</v>
          </cell>
          <cell r="T181">
            <v>-2136125</v>
          </cell>
          <cell r="U181">
            <v>-236548</v>
          </cell>
          <cell r="V181">
            <v>362721</v>
          </cell>
          <cell r="W181">
            <v>14893740</v>
          </cell>
          <cell r="X181">
            <v>5018967</v>
          </cell>
          <cell r="Y181">
            <v>5822428</v>
          </cell>
          <cell r="Z181">
            <v>1446687</v>
          </cell>
          <cell r="AA181">
            <v>-237326</v>
          </cell>
        </row>
        <row r="182">
          <cell r="A182">
            <v>58</v>
          </cell>
        </row>
        <row r="183">
          <cell r="A183">
            <v>59</v>
          </cell>
          <cell r="C183" t="str">
            <v xml:space="preserve">   NET OTHER INCOME &amp; DEDUCTIONS</v>
          </cell>
          <cell r="D183">
            <v>726053</v>
          </cell>
          <cell r="E183">
            <v>2215076</v>
          </cell>
          <cell r="F183">
            <v>2766684</v>
          </cell>
          <cell r="G183">
            <v>4595416</v>
          </cell>
          <cell r="H183">
            <v>3963699</v>
          </cell>
          <cell r="I183">
            <v>1954889</v>
          </cell>
          <cell r="J183">
            <v>2370199</v>
          </cell>
          <cell r="K183">
            <v>3166450</v>
          </cell>
          <cell r="L183">
            <v>3531274</v>
          </cell>
          <cell r="M183">
            <v>4464123</v>
          </cell>
          <cell r="N183">
            <v>4964578</v>
          </cell>
          <cell r="O183">
            <v>4975056</v>
          </cell>
          <cell r="P183">
            <v>2291479</v>
          </cell>
          <cell r="Q183">
            <v>10235384</v>
          </cell>
          <cell r="R183">
            <v>4723735</v>
          </cell>
          <cell r="S183">
            <v>2430583</v>
          </cell>
          <cell r="T183">
            <v>-3671482</v>
          </cell>
          <cell r="U183">
            <v>-52939</v>
          </cell>
          <cell r="V183">
            <v>-1955771</v>
          </cell>
          <cell r="W183">
            <v>25091523</v>
          </cell>
          <cell r="X183">
            <v>20186186</v>
          </cell>
          <cell r="Y183">
            <v>25261202</v>
          </cell>
          <cell r="Z183">
            <v>5181862</v>
          </cell>
          <cell r="AA183">
            <v>25006524</v>
          </cell>
        </row>
        <row r="184">
          <cell r="A184">
            <v>60</v>
          </cell>
        </row>
        <row r="185">
          <cell r="A185">
            <v>61</v>
          </cell>
        </row>
        <row r="186">
          <cell r="A186">
            <v>62</v>
          </cell>
          <cell r="C186" t="str">
            <v>Note: As of 1997 Balance Sheet accounts represent electric and gas operations.</v>
          </cell>
        </row>
        <row r="187">
          <cell r="A187">
            <v>1</v>
          </cell>
          <cell r="C187" t="str">
            <v>PSE: TABLE 4</v>
          </cell>
          <cell r="Q187" t="str">
            <v>PUGET SOUND ENERGY  **  TOTAL COMPANY OPERATIONS  **</v>
          </cell>
        </row>
        <row r="188">
          <cell r="A188">
            <v>2</v>
          </cell>
          <cell r="Q188" t="str">
            <v>STATEMENT OF INCOME (CONTINUED)</v>
          </cell>
        </row>
        <row r="189">
          <cell r="A189">
            <v>3</v>
          </cell>
          <cell r="L189" t="str">
            <v xml:space="preserve"> </v>
          </cell>
        </row>
        <row r="190">
          <cell r="A190">
            <v>4</v>
          </cell>
        </row>
        <row r="191">
          <cell r="A191">
            <v>5</v>
          </cell>
          <cell r="D191">
            <v>1978</v>
          </cell>
          <cell r="E191">
            <v>1979</v>
          </cell>
          <cell r="F191">
            <v>1980</v>
          </cell>
          <cell r="G191">
            <v>1981</v>
          </cell>
          <cell r="H191">
            <v>1982</v>
          </cell>
          <cell r="I191">
            <v>1983</v>
          </cell>
          <cell r="J191">
            <v>1984</v>
          </cell>
          <cell r="K191">
            <v>1985</v>
          </cell>
          <cell r="L191">
            <v>1986</v>
          </cell>
          <cell r="M191">
            <v>1987</v>
          </cell>
          <cell r="N191">
            <v>1988</v>
          </cell>
          <cell r="O191">
            <v>1989</v>
          </cell>
          <cell r="P191">
            <v>1990</v>
          </cell>
          <cell r="Q191">
            <v>1991</v>
          </cell>
          <cell r="R191">
            <v>1992</v>
          </cell>
          <cell r="S191">
            <v>1993</v>
          </cell>
          <cell r="T191">
            <v>1994</v>
          </cell>
          <cell r="U191">
            <v>1995</v>
          </cell>
          <cell r="V191">
            <v>1996</v>
          </cell>
          <cell r="W191">
            <v>1997</v>
          </cell>
          <cell r="X191">
            <v>1998</v>
          </cell>
          <cell r="Y191">
            <v>1999</v>
          </cell>
          <cell r="Z191">
            <v>2000</v>
          </cell>
          <cell r="AA191">
            <v>2001</v>
          </cell>
        </row>
        <row r="192">
          <cell r="A192">
            <v>6</v>
          </cell>
        </row>
        <row r="193">
          <cell r="A193">
            <v>7</v>
          </cell>
        </row>
        <row r="194">
          <cell r="A194">
            <v>8</v>
          </cell>
        </row>
        <row r="195">
          <cell r="A195">
            <v>9</v>
          </cell>
          <cell r="C195" t="str">
            <v>INTEREST CHARGES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  <cell r="C198" t="str">
            <v>INTEREST ON LONG-TERM DEBT</v>
          </cell>
          <cell r="D198">
            <v>8176609</v>
          </cell>
          <cell r="E198">
            <v>8624032</v>
          </cell>
          <cell r="F198">
            <v>9768761</v>
          </cell>
          <cell r="G198">
            <v>9511068</v>
          </cell>
          <cell r="H198">
            <v>13792448</v>
          </cell>
          <cell r="I198">
            <v>13322259</v>
          </cell>
          <cell r="J198">
            <v>14260272</v>
          </cell>
          <cell r="K198">
            <v>12969847</v>
          </cell>
          <cell r="L198">
            <v>13672348</v>
          </cell>
          <cell r="M198">
            <v>14063054</v>
          </cell>
          <cell r="N198">
            <v>17167510</v>
          </cell>
          <cell r="O198">
            <v>17841116</v>
          </cell>
          <cell r="P198">
            <v>18581715</v>
          </cell>
          <cell r="Q198">
            <v>21279701</v>
          </cell>
          <cell r="R198">
            <v>23806253</v>
          </cell>
          <cell r="S198">
            <v>26476004</v>
          </cell>
          <cell r="T198">
            <v>29077381</v>
          </cell>
          <cell r="U198">
            <v>27014724</v>
          </cell>
          <cell r="V198">
            <v>26206049</v>
          </cell>
          <cell r="W198">
            <v>98433971</v>
          </cell>
          <cell r="X198">
            <v>120313692</v>
          </cell>
          <cell r="Y198">
            <v>134732384</v>
          </cell>
          <cell r="Z198">
            <v>149741604</v>
          </cell>
          <cell r="AA198">
            <v>178146978</v>
          </cell>
        </row>
        <row r="199">
          <cell r="A199">
            <v>13</v>
          </cell>
          <cell r="C199" t="str">
            <v>AMORT. OF DEBT DISC. AND EXPENSE</v>
          </cell>
          <cell r="D199">
            <v>123964</v>
          </cell>
          <cell r="E199">
            <v>122285</v>
          </cell>
          <cell r="F199">
            <v>119903</v>
          </cell>
          <cell r="G199">
            <v>115508</v>
          </cell>
          <cell r="H199">
            <v>133241</v>
          </cell>
          <cell r="I199">
            <v>126807</v>
          </cell>
          <cell r="J199">
            <v>115894</v>
          </cell>
          <cell r="K199">
            <v>104744</v>
          </cell>
          <cell r="L199">
            <v>114670</v>
          </cell>
          <cell r="M199">
            <v>131875</v>
          </cell>
          <cell r="N199">
            <v>140802</v>
          </cell>
          <cell r="O199">
            <v>146262</v>
          </cell>
          <cell r="P199">
            <v>150823</v>
          </cell>
          <cell r="Q199">
            <v>178776</v>
          </cell>
          <cell r="R199">
            <v>343938</v>
          </cell>
          <cell r="S199">
            <v>268012</v>
          </cell>
          <cell r="T199">
            <v>289759</v>
          </cell>
          <cell r="U199">
            <v>262795</v>
          </cell>
          <cell r="V199">
            <v>254876</v>
          </cell>
          <cell r="W199">
            <v>1324657</v>
          </cell>
          <cell r="X199">
            <v>1177314</v>
          </cell>
          <cell r="Y199">
            <v>1650806</v>
          </cell>
          <cell r="Z199">
            <v>1620062</v>
          </cell>
          <cell r="AA199">
            <v>1889073</v>
          </cell>
        </row>
        <row r="200">
          <cell r="A200">
            <v>14</v>
          </cell>
          <cell r="C200" t="str">
            <v>AMORT. OF LOSS IN REACQUIRED DEBT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90893</v>
          </cell>
          <cell r="T200">
            <v>112759</v>
          </cell>
          <cell r="U200">
            <v>107038</v>
          </cell>
          <cell r="V200">
            <v>119272</v>
          </cell>
          <cell r="W200">
            <v>2437523</v>
          </cell>
          <cell r="X200">
            <v>2646270</v>
          </cell>
          <cell r="Y200">
            <v>2105743</v>
          </cell>
          <cell r="Z200">
            <v>1527511</v>
          </cell>
          <cell r="AA200">
            <v>1428014</v>
          </cell>
        </row>
        <row r="201">
          <cell r="A201">
            <v>15</v>
          </cell>
          <cell r="C201" t="str">
            <v>AMORT. OF PREMIUM ON DEBT-CREDIT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</row>
        <row r="202">
          <cell r="A202">
            <v>16</v>
          </cell>
          <cell r="C202" t="str">
            <v>AMORT. OF GAIN ON REACQUIRED DEBT-CREDIT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-2448</v>
          </cell>
          <cell r="X202">
            <v>-2448</v>
          </cell>
          <cell r="Y202">
            <v>-2448</v>
          </cell>
          <cell r="Z202">
            <v>-19892</v>
          </cell>
          <cell r="AA202">
            <v>-123445</v>
          </cell>
        </row>
        <row r="203">
          <cell r="A203">
            <v>17</v>
          </cell>
          <cell r="C203" t="str">
            <v>INTEREST ON DEBT TO ASSOC. COMPANIES</v>
          </cell>
          <cell r="D203">
            <v>0</v>
          </cell>
          <cell r="E203">
            <v>120412</v>
          </cell>
          <cell r="F203">
            <v>738263</v>
          </cell>
          <cell r="G203">
            <v>668282</v>
          </cell>
          <cell r="H203">
            <v>508900</v>
          </cell>
          <cell r="I203">
            <v>7382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3912</v>
          </cell>
          <cell r="P203">
            <v>764378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36525</v>
          </cell>
        </row>
        <row r="204">
          <cell r="A204">
            <v>18</v>
          </cell>
          <cell r="C204" t="str">
            <v>OTHER INTEREST EXPENSE</v>
          </cell>
          <cell r="D204">
            <v>1075165</v>
          </cell>
          <cell r="E204">
            <v>2324988</v>
          </cell>
          <cell r="F204">
            <v>3252761</v>
          </cell>
          <cell r="G204">
            <v>6481011</v>
          </cell>
          <cell r="H204">
            <v>1444316</v>
          </cell>
          <cell r="I204">
            <v>1504149</v>
          </cell>
          <cell r="J204">
            <v>1007156</v>
          </cell>
          <cell r="K204">
            <v>1021066</v>
          </cell>
          <cell r="L204">
            <v>1554511</v>
          </cell>
          <cell r="M204">
            <v>3832740</v>
          </cell>
          <cell r="N204">
            <v>3727930</v>
          </cell>
          <cell r="O204">
            <v>4376387</v>
          </cell>
          <cell r="P204">
            <v>4649308</v>
          </cell>
          <cell r="Q204">
            <v>2842612</v>
          </cell>
          <cell r="R204">
            <v>2330946</v>
          </cell>
          <cell r="S204">
            <v>962408</v>
          </cell>
          <cell r="T204">
            <v>1350888</v>
          </cell>
          <cell r="U204">
            <v>4778901</v>
          </cell>
          <cell r="V204">
            <v>4295188</v>
          </cell>
          <cell r="W204">
            <v>20232941</v>
          </cell>
          <cell r="X204">
            <v>22515547</v>
          </cell>
          <cell r="Y204">
            <v>22479197</v>
          </cell>
          <cell r="Z204">
            <v>31348115</v>
          </cell>
          <cell r="AA204">
            <v>9508250</v>
          </cell>
        </row>
        <row r="205">
          <cell r="A205">
            <v>19</v>
          </cell>
          <cell r="C205" t="str">
            <v>ALLOW. FOR BORROWED FUNDS USED DURING CONSTN.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-5205284</v>
          </cell>
          <cell r="X205">
            <v>-7580372</v>
          </cell>
          <cell r="Y205">
            <v>-10582135</v>
          </cell>
          <cell r="Z205">
            <v>-9303497</v>
          </cell>
          <cell r="AA205">
            <v>-4445722</v>
          </cell>
        </row>
        <row r="206">
          <cell r="A206">
            <v>20</v>
          </cell>
          <cell r="C206" t="str">
            <v xml:space="preserve">   NET INTEREST CHARGES</v>
          </cell>
          <cell r="D206">
            <v>9375738</v>
          </cell>
          <cell r="E206">
            <v>11191717</v>
          </cell>
          <cell r="F206">
            <v>13879688</v>
          </cell>
          <cell r="G206">
            <v>16775869</v>
          </cell>
          <cell r="H206">
            <v>15878905</v>
          </cell>
          <cell r="I206">
            <v>14960597</v>
          </cell>
          <cell r="J206">
            <v>15383322</v>
          </cell>
          <cell r="K206">
            <v>14095657</v>
          </cell>
          <cell r="L206">
            <v>15341529</v>
          </cell>
          <cell r="M206">
            <v>18027669</v>
          </cell>
          <cell r="N206">
            <v>21036242</v>
          </cell>
          <cell r="O206">
            <v>22367677</v>
          </cell>
          <cell r="P206">
            <v>24146224</v>
          </cell>
          <cell r="Q206">
            <v>24301089</v>
          </cell>
          <cell r="R206">
            <v>26481137</v>
          </cell>
          <cell r="S206">
            <v>27797317</v>
          </cell>
          <cell r="T206">
            <v>30830787</v>
          </cell>
          <cell r="U206">
            <v>32163458</v>
          </cell>
          <cell r="V206">
            <v>30875385</v>
          </cell>
          <cell r="W206">
            <v>117257885</v>
          </cell>
          <cell r="X206">
            <v>139070003</v>
          </cell>
          <cell r="Y206">
            <v>150383547</v>
          </cell>
          <cell r="Z206">
            <v>174913903</v>
          </cell>
          <cell r="AA206">
            <v>186403148</v>
          </cell>
        </row>
        <row r="207">
          <cell r="A207">
            <v>21</v>
          </cell>
        </row>
        <row r="208">
          <cell r="A208">
            <v>22</v>
          </cell>
          <cell r="C208" t="str">
            <v xml:space="preserve">   INCOME BEFORE EXTRAORDINARY ITEMS</v>
          </cell>
          <cell r="D208">
            <v>6070521</v>
          </cell>
          <cell r="E208">
            <v>7217555</v>
          </cell>
          <cell r="F208">
            <v>6885135</v>
          </cell>
          <cell r="G208">
            <v>12513272</v>
          </cell>
          <cell r="H208">
            <v>12637869</v>
          </cell>
          <cell r="I208">
            <v>10700392</v>
          </cell>
          <cell r="J208">
            <v>16898386</v>
          </cell>
          <cell r="K208">
            <v>25194928</v>
          </cell>
          <cell r="L208">
            <v>20319157</v>
          </cell>
          <cell r="M208">
            <v>15214833</v>
          </cell>
          <cell r="N208">
            <v>19562307</v>
          </cell>
          <cell r="O208">
            <v>24931317</v>
          </cell>
          <cell r="P208">
            <v>23645398</v>
          </cell>
          <cell r="Q208">
            <v>26225665</v>
          </cell>
          <cell r="R208">
            <v>13742104</v>
          </cell>
          <cell r="S208">
            <v>17350765</v>
          </cell>
          <cell r="T208">
            <v>-1307867</v>
          </cell>
          <cell r="U208">
            <v>15584520</v>
          </cell>
          <cell r="V208">
            <v>43207166</v>
          </cell>
          <cell r="W208">
            <v>123076279</v>
          </cell>
          <cell r="X208">
            <v>169612403</v>
          </cell>
          <cell r="Y208">
            <v>185567383</v>
          </cell>
          <cell r="Z208">
            <v>193831144</v>
          </cell>
          <cell r="AA208">
            <v>119130099</v>
          </cell>
        </row>
        <row r="209">
          <cell r="A209">
            <v>23</v>
          </cell>
        </row>
        <row r="210">
          <cell r="A210">
            <v>24</v>
          </cell>
          <cell r="M210" t="str">
            <v xml:space="preserve"> </v>
          </cell>
          <cell r="N210" t="str">
            <v xml:space="preserve"> </v>
          </cell>
          <cell r="O210" t="str">
            <v xml:space="preserve"> </v>
          </cell>
          <cell r="P210" t="str">
            <v xml:space="preserve"> </v>
          </cell>
        </row>
        <row r="211">
          <cell r="A211">
            <v>25</v>
          </cell>
        </row>
        <row r="212">
          <cell r="A212">
            <v>26</v>
          </cell>
          <cell r="C212" t="str">
            <v>EXTRAORDINARY ITEMS</v>
          </cell>
        </row>
        <row r="213">
          <cell r="A213">
            <v>27</v>
          </cell>
        </row>
        <row r="214">
          <cell r="A214">
            <v>28</v>
          </cell>
        </row>
        <row r="215">
          <cell r="A215">
            <v>29</v>
          </cell>
          <cell r="C215" t="str">
            <v>NET EXTRAORDINARY ITEMS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5286000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-22690505</v>
          </cell>
        </row>
        <row r="216">
          <cell r="A216">
            <v>30</v>
          </cell>
          <cell r="C216" t="str">
            <v>LESS: INCOME TAXES - FEDERAL AND OTHER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2070960</v>
          </cell>
          <cell r="M216">
            <v>0</v>
          </cell>
          <cell r="N216">
            <v>-603057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-7941677</v>
          </cell>
        </row>
        <row r="217">
          <cell r="A217">
            <v>31</v>
          </cell>
        </row>
        <row r="218">
          <cell r="A218">
            <v>32</v>
          </cell>
          <cell r="C218" t="str">
            <v xml:space="preserve">   EXTRAORDINARY ITEMS AFTER TAXES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3215040</v>
          </cell>
          <cell r="M218">
            <v>0</v>
          </cell>
          <cell r="N218">
            <v>603057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-14748828</v>
          </cell>
        </row>
        <row r="219">
          <cell r="A219">
            <v>33</v>
          </cell>
        </row>
        <row r="220">
          <cell r="A220">
            <v>34</v>
          </cell>
          <cell r="C220" t="str">
            <v>NET INCOME</v>
          </cell>
          <cell r="D220">
            <v>6070521</v>
          </cell>
          <cell r="E220">
            <v>7217555</v>
          </cell>
          <cell r="F220">
            <v>6885135</v>
          </cell>
          <cell r="G220">
            <v>12513272</v>
          </cell>
          <cell r="H220">
            <v>12637869</v>
          </cell>
          <cell r="I220">
            <v>10700392</v>
          </cell>
          <cell r="J220">
            <v>16898386</v>
          </cell>
          <cell r="K220">
            <v>25194928</v>
          </cell>
          <cell r="L220">
            <v>23534197</v>
          </cell>
          <cell r="M220">
            <v>15214833</v>
          </cell>
          <cell r="N220">
            <v>20165364</v>
          </cell>
          <cell r="O220">
            <v>24931317</v>
          </cell>
          <cell r="P220">
            <v>23645398</v>
          </cell>
          <cell r="Q220">
            <v>26225665</v>
          </cell>
          <cell r="R220">
            <v>13742104</v>
          </cell>
          <cell r="S220">
            <v>17350765</v>
          </cell>
          <cell r="T220">
            <v>-1307867</v>
          </cell>
          <cell r="U220">
            <v>15584520</v>
          </cell>
          <cell r="V220">
            <v>43207166</v>
          </cell>
          <cell r="W220">
            <v>123076279</v>
          </cell>
          <cell r="X220">
            <v>169612403</v>
          </cell>
          <cell r="Y220">
            <v>185567383</v>
          </cell>
          <cell r="Z220">
            <v>193831144</v>
          </cell>
          <cell r="AA220">
            <v>104381271</v>
          </cell>
        </row>
        <row r="221">
          <cell r="A221">
            <v>35</v>
          </cell>
        </row>
        <row r="222">
          <cell r="A222">
            <v>36</v>
          </cell>
          <cell r="N222" t="str">
            <v xml:space="preserve"> </v>
          </cell>
          <cell r="O222" t="str">
            <v xml:space="preserve"> </v>
          </cell>
          <cell r="P222" t="str">
            <v xml:space="preserve"> </v>
          </cell>
        </row>
        <row r="223">
          <cell r="A223">
            <v>37</v>
          </cell>
        </row>
        <row r="224">
          <cell r="A224">
            <v>38</v>
          </cell>
        </row>
        <row r="225">
          <cell r="A225">
            <v>39</v>
          </cell>
        </row>
        <row r="226">
          <cell r="A226">
            <v>40</v>
          </cell>
          <cell r="C226" t="str">
            <v xml:space="preserve">                                       </v>
          </cell>
        </row>
        <row r="227">
          <cell r="A227">
            <v>41</v>
          </cell>
        </row>
        <row r="228">
          <cell r="A228">
            <v>42</v>
          </cell>
        </row>
        <row r="229">
          <cell r="A229">
            <v>43</v>
          </cell>
        </row>
        <row r="230">
          <cell r="A230">
            <v>44</v>
          </cell>
        </row>
        <row r="231">
          <cell r="A231">
            <v>45</v>
          </cell>
        </row>
        <row r="232">
          <cell r="A232">
            <v>46</v>
          </cell>
        </row>
        <row r="233">
          <cell r="A233">
            <v>47</v>
          </cell>
        </row>
        <row r="234">
          <cell r="A234">
            <v>48</v>
          </cell>
        </row>
        <row r="235">
          <cell r="A235">
            <v>49</v>
          </cell>
        </row>
        <row r="236">
          <cell r="A236">
            <v>50</v>
          </cell>
        </row>
        <row r="237">
          <cell r="A237">
            <v>51</v>
          </cell>
        </row>
        <row r="238">
          <cell r="A238">
            <v>52</v>
          </cell>
        </row>
        <row r="239">
          <cell r="A239">
            <v>53</v>
          </cell>
        </row>
        <row r="240">
          <cell r="A240">
            <v>54</v>
          </cell>
        </row>
        <row r="241">
          <cell r="A241">
            <v>55</v>
          </cell>
        </row>
        <row r="242">
          <cell r="A242">
            <v>56</v>
          </cell>
        </row>
        <row r="243">
          <cell r="A243">
            <v>57</v>
          </cell>
        </row>
        <row r="244">
          <cell r="A244">
            <v>58</v>
          </cell>
        </row>
        <row r="245">
          <cell r="A245">
            <v>59</v>
          </cell>
        </row>
        <row r="246">
          <cell r="A246">
            <v>60</v>
          </cell>
        </row>
        <row r="247">
          <cell r="A247">
            <v>61</v>
          </cell>
        </row>
        <row r="248">
          <cell r="A248">
            <v>62</v>
          </cell>
        </row>
        <row r="249">
          <cell r="A249">
            <v>1</v>
          </cell>
          <cell r="C249" t="str">
            <v>PSE: TABLE 5</v>
          </cell>
          <cell r="Q249" t="str">
            <v>PUGET SOUND ENERGY **  TOTAL COMPANY OPERATIONS  **</v>
          </cell>
        </row>
        <row r="250">
          <cell r="A250">
            <v>2</v>
          </cell>
          <cell r="Q250" t="str">
            <v>STATEMENT OF UNAPPROPRIATED RETAINED EARNINGS, AND UNAPPROPRIATED</v>
          </cell>
        </row>
        <row r="251">
          <cell r="A251">
            <v>3</v>
          </cell>
          <cell r="Q251" t="str">
            <v>UNDISTRIBUTED SUBSIDIARY EARNINGS</v>
          </cell>
        </row>
        <row r="252">
          <cell r="A252">
            <v>4</v>
          </cell>
        </row>
        <row r="253">
          <cell r="A253">
            <v>5</v>
          </cell>
          <cell r="D253">
            <v>1978</v>
          </cell>
          <cell r="E253">
            <v>1979</v>
          </cell>
          <cell r="F253">
            <v>1980</v>
          </cell>
          <cell r="G253">
            <v>1981</v>
          </cell>
          <cell r="H253">
            <v>1982</v>
          </cell>
          <cell r="I253">
            <v>1983</v>
          </cell>
          <cell r="J253">
            <v>1984</v>
          </cell>
          <cell r="K253">
            <v>1985</v>
          </cell>
          <cell r="L253">
            <v>1986</v>
          </cell>
          <cell r="M253">
            <v>1987</v>
          </cell>
          <cell r="N253">
            <v>1988</v>
          </cell>
          <cell r="O253">
            <v>1989</v>
          </cell>
          <cell r="P253">
            <v>1990</v>
          </cell>
          <cell r="Q253">
            <v>1991</v>
          </cell>
          <cell r="R253">
            <v>1992</v>
          </cell>
          <cell r="S253">
            <v>1993</v>
          </cell>
          <cell r="T253">
            <v>1994</v>
          </cell>
          <cell r="U253">
            <v>1995</v>
          </cell>
          <cell r="V253">
            <v>1996</v>
          </cell>
          <cell r="W253">
            <v>1997</v>
          </cell>
          <cell r="X253">
            <v>1998</v>
          </cell>
          <cell r="Y253">
            <v>1999</v>
          </cell>
          <cell r="Z253">
            <v>2000</v>
          </cell>
          <cell r="AA253">
            <v>2001</v>
          </cell>
        </row>
        <row r="254">
          <cell r="A254">
            <v>6</v>
          </cell>
        </row>
        <row r="255">
          <cell r="A255">
            <v>7</v>
          </cell>
        </row>
        <row r="256">
          <cell r="A256">
            <v>8</v>
          </cell>
          <cell r="C256" t="str">
            <v>STATEMENT OF UNAPPROPRIATED RET. EARNINGS</v>
          </cell>
        </row>
        <row r="257">
          <cell r="A257">
            <v>9</v>
          </cell>
        </row>
        <row r="258">
          <cell r="A258">
            <v>10</v>
          </cell>
        </row>
        <row r="259">
          <cell r="A259">
            <v>11</v>
          </cell>
          <cell r="C259" t="str">
            <v>BALANCE AT BEGINNING OF YEAR</v>
          </cell>
          <cell r="D259">
            <v>27061565</v>
          </cell>
          <cell r="E259">
            <v>27934578</v>
          </cell>
          <cell r="F259">
            <v>28856203</v>
          </cell>
          <cell r="G259">
            <v>29268505</v>
          </cell>
          <cell r="H259">
            <v>34775774</v>
          </cell>
          <cell r="I259">
            <v>36137002</v>
          </cell>
          <cell r="J259">
            <v>37200301</v>
          </cell>
          <cell r="K259">
            <v>40799487</v>
          </cell>
          <cell r="L259">
            <v>49015825</v>
          </cell>
          <cell r="M259">
            <v>53960337</v>
          </cell>
          <cell r="N259">
            <v>54633737</v>
          </cell>
          <cell r="O259">
            <v>58003918</v>
          </cell>
          <cell r="P259">
            <v>64975417</v>
          </cell>
          <cell r="Q259">
            <v>67958141</v>
          </cell>
          <cell r="R259">
            <v>70122115</v>
          </cell>
          <cell r="S259">
            <v>58262343</v>
          </cell>
          <cell r="T259">
            <v>47456462</v>
          </cell>
          <cell r="U259">
            <v>32417290</v>
          </cell>
          <cell r="V259">
            <v>39226809</v>
          </cell>
          <cell r="W259">
            <v>60591949</v>
          </cell>
          <cell r="X259">
            <v>50970955</v>
          </cell>
          <cell r="Y259">
            <v>35605642</v>
          </cell>
          <cell r="Z259">
            <v>46387061</v>
          </cell>
          <cell r="AA259">
            <v>90204311</v>
          </cell>
        </row>
        <row r="260">
          <cell r="A260">
            <v>12</v>
          </cell>
        </row>
        <row r="261">
          <cell r="A261">
            <v>13</v>
          </cell>
        </row>
        <row r="262">
          <cell r="A262">
            <v>14</v>
          </cell>
        </row>
        <row r="263">
          <cell r="A263">
            <v>15</v>
          </cell>
          <cell r="C263" t="str">
            <v>CREDITS:</v>
          </cell>
        </row>
        <row r="264">
          <cell r="A264">
            <v>16</v>
          </cell>
        </row>
        <row r="265">
          <cell r="A265">
            <v>17</v>
          </cell>
          <cell r="C265" t="str">
            <v>BALANCE TRANSFERRED FROM INCOME</v>
          </cell>
          <cell r="D265">
            <v>6070521</v>
          </cell>
          <cell r="E265">
            <v>7217555</v>
          </cell>
          <cell r="F265">
            <v>6885135</v>
          </cell>
          <cell r="G265">
            <v>12513272</v>
          </cell>
          <cell r="H265">
            <v>12637869</v>
          </cell>
          <cell r="I265">
            <v>10700392</v>
          </cell>
          <cell r="J265">
            <v>16898386</v>
          </cell>
          <cell r="K265">
            <v>25194928</v>
          </cell>
          <cell r="L265">
            <v>23534197</v>
          </cell>
          <cell r="M265">
            <v>15214833</v>
          </cell>
          <cell r="N265">
            <v>20165364</v>
          </cell>
          <cell r="O265">
            <v>24931319</v>
          </cell>
          <cell r="P265">
            <v>23645398</v>
          </cell>
          <cell r="Q265">
            <v>26225665</v>
          </cell>
          <cell r="R265">
            <v>13742104</v>
          </cell>
          <cell r="S265">
            <v>17350765</v>
          </cell>
          <cell r="T265">
            <v>-1307867</v>
          </cell>
          <cell r="U265">
            <v>15584521</v>
          </cell>
          <cell r="V265">
            <v>43207166</v>
          </cell>
          <cell r="W265">
            <v>131385151</v>
          </cell>
          <cell r="X265">
            <v>170790976</v>
          </cell>
          <cell r="Y265">
            <v>187198741</v>
          </cell>
          <cell r="Z265">
            <v>203491494</v>
          </cell>
          <cell r="AA265">
            <v>80135600</v>
          </cell>
        </row>
        <row r="266">
          <cell r="A266">
            <v>18</v>
          </cell>
          <cell r="C266" t="str">
            <v>MISCELLANEOUS CREDITS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220787241</v>
          </cell>
          <cell r="X266">
            <v>0</v>
          </cell>
          <cell r="Y266">
            <v>0</v>
          </cell>
          <cell r="Z266">
            <v>7547900</v>
          </cell>
          <cell r="AA266">
            <v>-542816</v>
          </cell>
        </row>
        <row r="267">
          <cell r="A267">
            <v>19</v>
          </cell>
        </row>
        <row r="268">
          <cell r="A268">
            <v>20</v>
          </cell>
          <cell r="C268" t="str">
            <v xml:space="preserve">   TOTAL CREDITS</v>
          </cell>
          <cell r="D268">
            <v>6070521</v>
          </cell>
          <cell r="E268">
            <v>7217555</v>
          </cell>
          <cell r="F268">
            <v>6885135</v>
          </cell>
          <cell r="G268">
            <v>12513272</v>
          </cell>
          <cell r="H268">
            <v>12637869</v>
          </cell>
          <cell r="I268">
            <v>10700392</v>
          </cell>
          <cell r="J268">
            <v>16898386</v>
          </cell>
          <cell r="K268">
            <v>25194928</v>
          </cell>
          <cell r="L268">
            <v>23534197</v>
          </cell>
          <cell r="M268">
            <v>15214833</v>
          </cell>
          <cell r="N268">
            <v>20165364</v>
          </cell>
          <cell r="O268">
            <v>24931319</v>
          </cell>
          <cell r="P268">
            <v>23645398</v>
          </cell>
          <cell r="Q268">
            <v>26225665</v>
          </cell>
          <cell r="R268">
            <v>13742104</v>
          </cell>
          <cell r="S268">
            <v>17350765</v>
          </cell>
          <cell r="T268">
            <v>-1307867</v>
          </cell>
          <cell r="U268">
            <v>15584521</v>
          </cell>
          <cell r="V268">
            <v>43207166</v>
          </cell>
          <cell r="W268">
            <v>352172392</v>
          </cell>
          <cell r="X268">
            <v>170790976</v>
          </cell>
          <cell r="Y268">
            <v>187198741</v>
          </cell>
          <cell r="Z268">
            <v>211039394</v>
          </cell>
          <cell r="AA268">
            <v>79592784</v>
          </cell>
        </row>
        <row r="269">
          <cell r="A269">
            <v>21</v>
          </cell>
        </row>
        <row r="270">
          <cell r="A270">
            <v>22</v>
          </cell>
        </row>
        <row r="271">
          <cell r="A271">
            <v>23</v>
          </cell>
        </row>
        <row r="272">
          <cell r="A272">
            <v>24</v>
          </cell>
          <cell r="C272" t="str">
            <v>DEBITS:</v>
          </cell>
        </row>
        <row r="273">
          <cell r="A273">
            <v>25</v>
          </cell>
        </row>
        <row r="274">
          <cell r="A274">
            <v>26</v>
          </cell>
          <cell r="C274" t="str">
            <v>APPROPRIATIONS OF RETAINED EARNINGS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</row>
        <row r="275">
          <cell r="A275">
            <v>27</v>
          </cell>
          <cell r="C275" t="str">
            <v>DIVIDENDS DECLARED - COMMON STOCK</v>
          </cell>
          <cell r="D275">
            <v>4377381</v>
          </cell>
          <cell r="E275">
            <v>5496537</v>
          </cell>
          <cell r="F275">
            <v>5689925</v>
          </cell>
          <cell r="G275">
            <v>6140174</v>
          </cell>
          <cell r="H275">
            <v>9031035</v>
          </cell>
          <cell r="I275">
            <v>7412002</v>
          </cell>
          <cell r="J275">
            <v>10750149</v>
          </cell>
          <cell r="K275">
            <v>13504662</v>
          </cell>
          <cell r="L275">
            <v>15135341</v>
          </cell>
          <cell r="M275">
            <v>13189833</v>
          </cell>
          <cell r="N275">
            <v>13980604</v>
          </cell>
          <cell r="O275">
            <v>15165100</v>
          </cell>
          <cell r="P275">
            <v>17892778</v>
          </cell>
          <cell r="Q275">
            <v>21309691</v>
          </cell>
          <cell r="R275">
            <v>22866782</v>
          </cell>
          <cell r="S275">
            <v>24694191</v>
          </cell>
          <cell r="T275">
            <v>8517555</v>
          </cell>
          <cell r="U275">
            <v>0</v>
          </cell>
          <cell r="V275">
            <v>16577026</v>
          </cell>
          <cell r="W275">
            <v>150590954</v>
          </cell>
          <cell r="X275">
            <v>155591000</v>
          </cell>
          <cell r="Y275">
            <v>155591400</v>
          </cell>
          <cell r="Z275">
            <v>156929398</v>
          </cell>
          <cell r="AA275">
            <v>133224121</v>
          </cell>
        </row>
        <row r="276">
          <cell r="A276">
            <v>28</v>
          </cell>
          <cell r="C276" t="str">
            <v>DIVIDENDS DECLARED - PREFERRED STOCK</v>
          </cell>
          <cell r="D276">
            <v>820127</v>
          </cell>
          <cell r="E276">
            <v>799393</v>
          </cell>
          <cell r="F276">
            <v>782908</v>
          </cell>
          <cell r="G276">
            <v>865829</v>
          </cell>
          <cell r="H276">
            <v>2245606</v>
          </cell>
          <cell r="I276">
            <v>2225091</v>
          </cell>
          <cell r="J276">
            <v>2549051</v>
          </cell>
          <cell r="K276">
            <v>3473928</v>
          </cell>
          <cell r="L276">
            <v>3454344</v>
          </cell>
          <cell r="M276">
            <v>1351600</v>
          </cell>
          <cell r="N276">
            <v>2814579</v>
          </cell>
          <cell r="O276">
            <v>2794720</v>
          </cell>
          <cell r="P276">
            <v>2769896</v>
          </cell>
          <cell r="Q276">
            <v>2752000</v>
          </cell>
          <cell r="R276">
            <v>2735094</v>
          </cell>
          <cell r="S276">
            <v>2664125</v>
          </cell>
          <cell r="T276">
            <v>5213750</v>
          </cell>
          <cell r="U276">
            <v>8775002</v>
          </cell>
          <cell r="V276">
            <v>5265000</v>
          </cell>
          <cell r="W276">
            <v>19300895</v>
          </cell>
          <cell r="X276">
            <v>13075000</v>
          </cell>
          <cell r="Y276">
            <v>11386000</v>
          </cell>
          <cell r="Z276">
            <v>9066620</v>
          </cell>
          <cell r="AA276">
            <v>8485370</v>
          </cell>
        </row>
        <row r="277">
          <cell r="A277">
            <v>29</v>
          </cell>
          <cell r="C277" t="str">
            <v>MISCELLANEOUS DEBITS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798330</v>
          </cell>
          <cell r="T277">
            <v>0</v>
          </cell>
          <cell r="U277">
            <v>0</v>
          </cell>
          <cell r="V277">
            <v>0</v>
          </cell>
          <cell r="W277">
            <v>191901537</v>
          </cell>
          <cell r="X277">
            <v>17490289</v>
          </cell>
          <cell r="Y277">
            <v>9439922</v>
          </cell>
          <cell r="Z277">
            <v>1226126</v>
          </cell>
          <cell r="AA277">
            <v>1418786</v>
          </cell>
        </row>
        <row r="278">
          <cell r="A278">
            <v>30</v>
          </cell>
        </row>
        <row r="279">
          <cell r="A279">
            <v>31</v>
          </cell>
          <cell r="C279" t="str">
            <v xml:space="preserve">   TOTAL DEBITS</v>
          </cell>
          <cell r="D279">
            <v>5197508</v>
          </cell>
          <cell r="E279">
            <v>6295930</v>
          </cell>
          <cell r="F279">
            <v>6472833</v>
          </cell>
          <cell r="G279">
            <v>7006003</v>
          </cell>
          <cell r="H279">
            <v>11276641</v>
          </cell>
          <cell r="I279">
            <v>9637093</v>
          </cell>
          <cell r="J279">
            <v>13299200</v>
          </cell>
          <cell r="K279">
            <v>16978590</v>
          </cell>
          <cell r="L279">
            <v>18589685</v>
          </cell>
          <cell r="M279">
            <v>14541433</v>
          </cell>
          <cell r="N279">
            <v>16795183</v>
          </cell>
          <cell r="O279">
            <v>17959820</v>
          </cell>
          <cell r="P279">
            <v>20662674</v>
          </cell>
          <cell r="Q279">
            <v>24061691</v>
          </cell>
          <cell r="R279">
            <v>25601876</v>
          </cell>
          <cell r="S279">
            <v>28156646</v>
          </cell>
          <cell r="T279">
            <v>13731305</v>
          </cell>
          <cell r="U279">
            <v>8775002</v>
          </cell>
          <cell r="V279">
            <v>21842026</v>
          </cell>
          <cell r="W279">
            <v>361793386</v>
          </cell>
          <cell r="X279">
            <v>186156289</v>
          </cell>
          <cell r="Y279">
            <v>176417322</v>
          </cell>
          <cell r="Z279">
            <v>167222144</v>
          </cell>
          <cell r="AA279">
            <v>143128277</v>
          </cell>
        </row>
        <row r="280">
          <cell r="A280">
            <v>32</v>
          </cell>
        </row>
        <row r="281">
          <cell r="A281">
            <v>33</v>
          </cell>
          <cell r="C281" t="str">
            <v>BALANCE AT END OF YEAR</v>
          </cell>
          <cell r="D281">
            <v>27934578</v>
          </cell>
          <cell r="E281">
            <v>28856203</v>
          </cell>
          <cell r="F281">
            <v>29268505</v>
          </cell>
          <cell r="G281">
            <v>34775774</v>
          </cell>
          <cell r="H281">
            <v>36137002</v>
          </cell>
          <cell r="I281">
            <v>37200301</v>
          </cell>
          <cell r="J281">
            <v>40799487</v>
          </cell>
          <cell r="K281">
            <v>49015825</v>
          </cell>
          <cell r="L281">
            <v>53960337</v>
          </cell>
          <cell r="M281">
            <v>54633737</v>
          </cell>
          <cell r="N281">
            <v>58003918</v>
          </cell>
          <cell r="O281">
            <v>64975417</v>
          </cell>
          <cell r="P281">
            <v>67958141</v>
          </cell>
          <cell r="Q281">
            <v>70122115</v>
          </cell>
          <cell r="R281">
            <v>58262343</v>
          </cell>
          <cell r="S281">
            <v>47456462</v>
          </cell>
          <cell r="T281">
            <v>32417290</v>
          </cell>
          <cell r="U281">
            <v>39226809</v>
          </cell>
          <cell r="V281">
            <v>60591949</v>
          </cell>
          <cell r="W281">
            <v>50970955</v>
          </cell>
          <cell r="X281">
            <v>35605642</v>
          </cell>
          <cell r="Y281">
            <v>46387061</v>
          </cell>
          <cell r="Z281">
            <v>90204311</v>
          </cell>
          <cell r="AA281">
            <v>26668818</v>
          </cell>
        </row>
        <row r="282">
          <cell r="A282">
            <v>34</v>
          </cell>
        </row>
        <row r="283">
          <cell r="A283">
            <v>35</v>
          </cell>
        </row>
        <row r="284">
          <cell r="A284">
            <v>36</v>
          </cell>
          <cell r="C284" t="str">
            <v>UNAPPROPRIATED UNDISTRIBUTED SUBS. EARNINGS</v>
          </cell>
        </row>
        <row r="285">
          <cell r="A285">
            <v>37</v>
          </cell>
        </row>
        <row r="286">
          <cell r="A286">
            <v>38</v>
          </cell>
        </row>
        <row r="287">
          <cell r="A287">
            <v>39</v>
          </cell>
          <cell r="C287" t="str">
            <v>BALANCE AT BEGINNING OF YEAR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</row>
        <row r="288">
          <cell r="A288">
            <v>40</v>
          </cell>
          <cell r="C288" t="str">
            <v>EQUITY IN EARNINGS FOR YEAR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</row>
        <row r="289">
          <cell r="A289">
            <v>41</v>
          </cell>
          <cell r="C289" t="str">
            <v>DIVIDENDS RECEIVED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A290">
            <v>42</v>
          </cell>
          <cell r="C290" t="str">
            <v>OTHER CHANGES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A291">
            <v>43</v>
          </cell>
        </row>
        <row r="292">
          <cell r="A292">
            <v>44</v>
          </cell>
          <cell r="C292" t="str">
            <v>BALANCE AT END OF YEAR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</row>
        <row r="293">
          <cell r="A293">
            <v>45</v>
          </cell>
        </row>
        <row r="294">
          <cell r="A294">
            <v>46</v>
          </cell>
        </row>
        <row r="295">
          <cell r="A295">
            <v>47</v>
          </cell>
        </row>
        <row r="296">
          <cell r="A296">
            <v>48</v>
          </cell>
        </row>
        <row r="297">
          <cell r="A297">
            <v>49</v>
          </cell>
        </row>
        <row r="298">
          <cell r="A298">
            <v>50</v>
          </cell>
        </row>
        <row r="299">
          <cell r="A299">
            <v>51</v>
          </cell>
        </row>
        <row r="300">
          <cell r="A300">
            <v>52</v>
          </cell>
        </row>
        <row r="301">
          <cell r="A301">
            <v>53</v>
          </cell>
        </row>
        <row r="302">
          <cell r="A302">
            <v>54</v>
          </cell>
        </row>
        <row r="303">
          <cell r="A303">
            <v>55</v>
          </cell>
        </row>
        <row r="304">
          <cell r="A304">
            <v>56</v>
          </cell>
        </row>
        <row r="305">
          <cell r="A305">
            <v>57</v>
          </cell>
        </row>
        <row r="306">
          <cell r="A306">
            <v>58</v>
          </cell>
        </row>
        <row r="307">
          <cell r="A307">
            <v>59</v>
          </cell>
        </row>
        <row r="308">
          <cell r="A308">
            <v>60</v>
          </cell>
        </row>
        <row r="309">
          <cell r="A309">
            <v>61</v>
          </cell>
        </row>
        <row r="310">
          <cell r="A310">
            <v>62</v>
          </cell>
        </row>
        <row r="311">
          <cell r="A311">
            <v>1</v>
          </cell>
          <cell r="C311" t="str">
            <v>PSE: TABLE 6</v>
          </cell>
          <cell r="Q311" t="str">
            <v>PUGET SOUND ENERGY   **  TOTAL COMPANY OPERATIONS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  <cell r="L313" t="str">
            <v xml:space="preserve"> 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73363081</v>
          </cell>
          <cell r="E320">
            <v>85856399</v>
          </cell>
          <cell r="F320">
            <v>107130269</v>
          </cell>
          <cell r="G320">
            <v>112027469</v>
          </cell>
          <cell r="H320">
            <v>138617617</v>
          </cell>
          <cell r="I320">
            <v>124063497</v>
          </cell>
          <cell r="J320">
            <v>138250313</v>
          </cell>
          <cell r="K320">
            <v>153913883</v>
          </cell>
          <cell r="L320">
            <v>128940493</v>
          </cell>
          <cell r="M320">
            <v>116699723</v>
          </cell>
          <cell r="N320">
            <v>140560917</v>
          </cell>
          <cell r="O320">
            <v>154547080</v>
          </cell>
          <cell r="P320">
            <v>153472854</v>
          </cell>
          <cell r="Q320">
            <v>161637019</v>
          </cell>
          <cell r="R320">
            <v>160151354</v>
          </cell>
          <cell r="S320">
            <v>204593517</v>
          </cell>
          <cell r="T320">
            <v>219703338</v>
          </cell>
          <cell r="U320">
            <v>216947295</v>
          </cell>
          <cell r="V320">
            <v>257238976</v>
          </cell>
          <cell r="W320">
            <v>246746988</v>
          </cell>
          <cell r="X320">
            <v>253168883</v>
          </cell>
          <cell r="Y320">
            <v>296031811</v>
          </cell>
          <cell r="Z320">
            <v>372900261</v>
          </cell>
          <cell r="AA320">
            <v>486760991</v>
          </cell>
        </row>
        <row r="321">
          <cell r="A321">
            <v>11</v>
          </cell>
          <cell r="C321" t="str">
            <v>COMMERCIAL SALES</v>
          </cell>
          <cell r="D321">
            <v>55918289</v>
          </cell>
          <cell r="E321">
            <v>65349056</v>
          </cell>
          <cell r="F321">
            <v>85800107</v>
          </cell>
          <cell r="G321">
            <v>89321666</v>
          </cell>
          <cell r="H321">
            <v>109428731</v>
          </cell>
          <cell r="I321">
            <v>100170970</v>
          </cell>
          <cell r="J321">
            <v>114091305</v>
          </cell>
          <cell r="K321">
            <v>123425567</v>
          </cell>
          <cell r="L321">
            <v>98198560</v>
          </cell>
          <cell r="M321">
            <v>85382283</v>
          </cell>
          <cell r="N321">
            <v>99952755</v>
          </cell>
          <cell r="O321">
            <v>92708775</v>
          </cell>
          <cell r="P321">
            <v>81768770</v>
          </cell>
          <cell r="Q321">
            <v>97231499</v>
          </cell>
          <cell r="R321">
            <v>87416852</v>
          </cell>
          <cell r="S321">
            <v>117264000</v>
          </cell>
          <cell r="T321">
            <v>121919436</v>
          </cell>
          <cell r="U321">
            <v>112951870</v>
          </cell>
          <cell r="V321">
            <v>114961494</v>
          </cell>
          <cell r="W321">
            <v>112527634</v>
          </cell>
          <cell r="X321">
            <v>114283286</v>
          </cell>
          <cell r="Y321">
            <v>137326910</v>
          </cell>
          <cell r="Z321">
            <v>180203297</v>
          </cell>
          <cell r="AA321">
            <v>256859261</v>
          </cell>
        </row>
        <row r="322">
          <cell r="A322">
            <v>12</v>
          </cell>
          <cell r="C322" t="str">
            <v>INDUSTRIAL SALES</v>
          </cell>
          <cell r="D322">
            <v>66380548</v>
          </cell>
          <cell r="E322">
            <v>84300105</v>
          </cell>
          <cell r="F322">
            <v>96585364</v>
          </cell>
          <cell r="G322">
            <v>109884766</v>
          </cell>
          <cell r="H322">
            <v>95864184</v>
          </cell>
          <cell r="I322">
            <v>94381164</v>
          </cell>
          <cell r="J322">
            <v>112762841</v>
          </cell>
          <cell r="K322">
            <v>108713133</v>
          </cell>
          <cell r="L322">
            <v>73736625</v>
          </cell>
          <cell r="M322">
            <v>61281925</v>
          </cell>
          <cell r="N322">
            <v>62528377</v>
          </cell>
          <cell r="O322">
            <v>28231293</v>
          </cell>
          <cell r="P322">
            <v>24940309</v>
          </cell>
          <cell r="Q322">
            <v>36127378</v>
          </cell>
          <cell r="R322">
            <v>28077509</v>
          </cell>
          <cell r="S322">
            <v>47902000</v>
          </cell>
          <cell r="T322">
            <v>53481084</v>
          </cell>
          <cell r="U322">
            <v>39743254</v>
          </cell>
          <cell r="V322">
            <v>25180784</v>
          </cell>
          <cell r="W322">
            <v>24061214</v>
          </cell>
          <cell r="X322">
            <v>22579770</v>
          </cell>
          <cell r="Y322">
            <v>27858858</v>
          </cell>
          <cell r="Z322">
            <v>36158869</v>
          </cell>
          <cell r="AA322">
            <v>49453330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5463596</v>
          </cell>
          <cell r="F323">
            <v>63637</v>
          </cell>
          <cell r="G323">
            <v>0</v>
          </cell>
          <cell r="H323">
            <v>460619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36498660</v>
          </cell>
          <cell r="P324">
            <v>33651273</v>
          </cell>
          <cell r="Q324">
            <v>7926340</v>
          </cell>
          <cell r="R324">
            <v>12449053</v>
          </cell>
          <cell r="S324">
            <v>8267000</v>
          </cell>
          <cell r="T324">
            <v>9419716</v>
          </cell>
          <cell r="U324">
            <v>10662820</v>
          </cell>
          <cell r="V324">
            <v>13302873</v>
          </cell>
          <cell r="W324">
            <v>14630655</v>
          </cell>
          <cell r="X324">
            <v>14211018</v>
          </cell>
          <cell r="Y324">
            <v>13116942</v>
          </cell>
          <cell r="Z324">
            <v>12136954</v>
          </cell>
          <cell r="AA324">
            <v>11779574</v>
          </cell>
        </row>
        <row r="325">
          <cell r="A325">
            <v>15</v>
          </cell>
          <cell r="C325" t="str">
            <v>OTHER OPERATING REVENUES</v>
          </cell>
          <cell r="D325">
            <v>2322026</v>
          </cell>
          <cell r="E325">
            <v>2345580</v>
          </cell>
          <cell r="F325">
            <v>2594871</v>
          </cell>
          <cell r="G325">
            <v>3306020</v>
          </cell>
          <cell r="H325">
            <v>3563195</v>
          </cell>
          <cell r="I325">
            <v>3782005</v>
          </cell>
          <cell r="J325">
            <v>4085318</v>
          </cell>
          <cell r="K325">
            <v>4552852</v>
          </cell>
          <cell r="L325">
            <v>13776174</v>
          </cell>
          <cell r="M325">
            <v>12729001</v>
          </cell>
          <cell r="N325">
            <v>4269868</v>
          </cell>
          <cell r="O325">
            <v>4935509</v>
          </cell>
          <cell r="P325">
            <v>14510514</v>
          </cell>
          <cell r="Q325">
            <v>-1371812</v>
          </cell>
          <cell r="R325">
            <v>14724923</v>
          </cell>
          <cell r="S325">
            <v>10935741</v>
          </cell>
          <cell r="T325">
            <v>9660817</v>
          </cell>
          <cell r="U325">
            <v>10521112</v>
          </cell>
          <cell r="V325">
            <v>11190617</v>
          </cell>
          <cell r="W325">
            <v>11480277</v>
          </cell>
          <cell r="X325">
            <v>12308203</v>
          </cell>
          <cell r="Y325">
            <v>11153607</v>
          </cell>
          <cell r="Z325">
            <v>10911280</v>
          </cell>
          <cell r="AA325">
            <v>10218019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197983944</v>
          </cell>
          <cell r="E327">
            <v>243314736</v>
          </cell>
          <cell r="F327">
            <v>292174248</v>
          </cell>
          <cell r="G327">
            <v>314539921</v>
          </cell>
          <cell r="H327">
            <v>347934346</v>
          </cell>
          <cell r="I327">
            <v>322397636</v>
          </cell>
          <cell r="J327">
            <v>369189777</v>
          </cell>
          <cell r="K327">
            <v>390605435</v>
          </cell>
          <cell r="L327">
            <v>314651852</v>
          </cell>
          <cell r="M327">
            <v>276092932</v>
          </cell>
          <cell r="N327">
            <v>307311917</v>
          </cell>
          <cell r="O327">
            <v>316921317</v>
          </cell>
          <cell r="P327">
            <v>308343720</v>
          </cell>
          <cell r="Q327">
            <v>301550424</v>
          </cell>
          <cell r="R327">
            <v>302819691</v>
          </cell>
          <cell r="S327">
            <v>388962258</v>
          </cell>
          <cell r="T327">
            <v>414184391</v>
          </cell>
          <cell r="U327">
            <v>390826351</v>
          </cell>
          <cell r="V327">
            <v>421874744</v>
          </cell>
          <cell r="W327">
            <v>409446768</v>
          </cell>
          <cell r="X327">
            <v>416551160</v>
          </cell>
          <cell r="Y327">
            <v>485488128</v>
          </cell>
          <cell r="Z327">
            <v>612310661</v>
          </cell>
          <cell r="AA327">
            <v>815071175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30519</v>
          </cell>
          <cell r="E334">
            <v>32118</v>
          </cell>
          <cell r="F334">
            <v>35015</v>
          </cell>
          <cell r="G334">
            <v>63788</v>
          </cell>
          <cell r="H334">
            <v>39740</v>
          </cell>
          <cell r="I334">
            <v>44400</v>
          </cell>
          <cell r="J334">
            <v>74307</v>
          </cell>
          <cell r="K334">
            <v>120293</v>
          </cell>
          <cell r="L334">
            <v>99476</v>
          </cell>
          <cell r="M334">
            <v>75905</v>
          </cell>
          <cell r="N334">
            <v>63055</v>
          </cell>
          <cell r="O334">
            <v>69196</v>
          </cell>
          <cell r="P334">
            <v>97383</v>
          </cell>
          <cell r="Q334">
            <v>112062</v>
          </cell>
          <cell r="R334">
            <v>100396</v>
          </cell>
          <cell r="S334">
            <v>128799</v>
          </cell>
          <cell r="T334">
            <v>102326</v>
          </cell>
          <cell r="U334">
            <v>116856</v>
          </cell>
          <cell r="V334">
            <v>173431</v>
          </cell>
          <cell r="W334">
            <v>140776</v>
          </cell>
          <cell r="X334">
            <v>201056</v>
          </cell>
          <cell r="Y334">
            <v>130388</v>
          </cell>
          <cell r="Z334">
            <v>198065</v>
          </cell>
          <cell r="AA334">
            <v>265950</v>
          </cell>
        </row>
        <row r="335">
          <cell r="A335">
            <v>25</v>
          </cell>
          <cell r="C335" t="str">
            <v xml:space="preserve">   NATURAL GAS</v>
          </cell>
          <cell r="D335">
            <v>135786620</v>
          </cell>
          <cell r="E335">
            <v>173306728</v>
          </cell>
          <cell r="F335">
            <v>212739069</v>
          </cell>
          <cell r="G335">
            <v>221082702</v>
          </cell>
          <cell r="H335">
            <v>245400317</v>
          </cell>
          <cell r="I335">
            <v>218488375</v>
          </cell>
          <cell r="J335">
            <v>245481994</v>
          </cell>
          <cell r="K335">
            <v>245359694</v>
          </cell>
          <cell r="L335">
            <v>180670225</v>
          </cell>
          <cell r="M335">
            <v>150986906</v>
          </cell>
          <cell r="N335">
            <v>168844674</v>
          </cell>
          <cell r="O335">
            <v>162052166</v>
          </cell>
          <cell r="P335">
            <v>146371969</v>
          </cell>
          <cell r="Q335">
            <v>136816191</v>
          </cell>
          <cell r="R335">
            <v>140833363</v>
          </cell>
          <cell r="S335">
            <v>204475228</v>
          </cell>
          <cell r="T335">
            <v>231173777</v>
          </cell>
          <cell r="U335">
            <v>194098981</v>
          </cell>
          <cell r="V335">
            <v>188345031</v>
          </cell>
          <cell r="W335">
            <v>180264330</v>
          </cell>
          <cell r="X335">
            <v>176350047</v>
          </cell>
          <cell r="Y335">
            <v>220447967</v>
          </cell>
          <cell r="Z335">
            <v>333396287</v>
          </cell>
          <cell r="AA335">
            <v>537830294</v>
          </cell>
        </row>
        <row r="336">
          <cell r="A336">
            <v>26</v>
          </cell>
          <cell r="C336" t="str">
            <v>UNDERGROUND STORAGE</v>
          </cell>
          <cell r="D336">
            <v>186950</v>
          </cell>
          <cell r="E336">
            <v>204207</v>
          </cell>
          <cell r="F336">
            <v>301408</v>
          </cell>
          <cell r="G336">
            <v>251531</v>
          </cell>
          <cell r="H336">
            <v>249743</v>
          </cell>
          <cell r="I336">
            <v>253832</v>
          </cell>
          <cell r="J336">
            <v>347390</v>
          </cell>
          <cell r="K336">
            <v>279374</v>
          </cell>
          <cell r="L336">
            <v>263037</v>
          </cell>
          <cell r="M336">
            <v>280931</v>
          </cell>
          <cell r="N336">
            <v>276616</v>
          </cell>
          <cell r="O336">
            <v>272854</v>
          </cell>
          <cell r="P336">
            <v>331398</v>
          </cell>
          <cell r="Q336">
            <v>321841</v>
          </cell>
          <cell r="R336">
            <v>442499</v>
          </cell>
          <cell r="S336">
            <v>396426</v>
          </cell>
          <cell r="T336">
            <v>348163</v>
          </cell>
          <cell r="U336">
            <v>443267</v>
          </cell>
          <cell r="V336">
            <v>373579</v>
          </cell>
          <cell r="W336">
            <v>434948</v>
          </cell>
          <cell r="X336">
            <v>388514</v>
          </cell>
          <cell r="Y336">
            <v>373118</v>
          </cell>
          <cell r="Z336">
            <v>466328</v>
          </cell>
          <cell r="AA336">
            <v>503669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41832</v>
          </cell>
          <cell r="E338">
            <v>43603</v>
          </cell>
          <cell r="F338">
            <v>57624</v>
          </cell>
          <cell r="G338">
            <v>40339</v>
          </cell>
          <cell r="H338">
            <v>87005</v>
          </cell>
          <cell r="I338">
            <v>67913</v>
          </cell>
          <cell r="J338">
            <v>71394</v>
          </cell>
          <cell r="K338">
            <v>277653</v>
          </cell>
          <cell r="L338">
            <v>130325</v>
          </cell>
          <cell r="M338">
            <v>-156410</v>
          </cell>
          <cell r="N338">
            <v>95827</v>
          </cell>
          <cell r="O338">
            <v>118662</v>
          </cell>
          <cell r="P338">
            <v>132896</v>
          </cell>
          <cell r="Q338">
            <v>110553</v>
          </cell>
          <cell r="R338">
            <v>85290</v>
          </cell>
          <cell r="S338">
            <v>113590</v>
          </cell>
          <cell r="T338">
            <v>119945</v>
          </cell>
          <cell r="U338">
            <v>212044</v>
          </cell>
          <cell r="V338">
            <v>187405</v>
          </cell>
          <cell r="W338">
            <v>310100</v>
          </cell>
          <cell r="X338">
            <v>581618</v>
          </cell>
          <cell r="Y338">
            <v>127872</v>
          </cell>
          <cell r="Z338">
            <v>3685794</v>
          </cell>
          <cell r="AA338">
            <v>294180</v>
          </cell>
        </row>
        <row r="339">
          <cell r="A339">
            <v>29</v>
          </cell>
          <cell r="C339" t="str">
            <v>DISTRIBUTION</v>
          </cell>
          <cell r="D339">
            <v>6476759</v>
          </cell>
          <cell r="E339">
            <v>7870034</v>
          </cell>
          <cell r="F339">
            <v>9722092</v>
          </cell>
          <cell r="G339">
            <v>9450311</v>
          </cell>
          <cell r="H339">
            <v>10258793</v>
          </cell>
          <cell r="I339">
            <v>10795384</v>
          </cell>
          <cell r="J339">
            <v>11608050</v>
          </cell>
          <cell r="K339">
            <v>12995935</v>
          </cell>
          <cell r="L339">
            <v>12445263</v>
          </cell>
          <cell r="M339">
            <v>13211878</v>
          </cell>
          <cell r="N339">
            <v>13194020</v>
          </cell>
          <cell r="O339">
            <v>16409652</v>
          </cell>
          <cell r="P339">
            <v>17195280</v>
          </cell>
          <cell r="Q339">
            <v>16786054</v>
          </cell>
          <cell r="R339">
            <v>20030505</v>
          </cell>
          <cell r="S339">
            <v>23267486</v>
          </cell>
          <cell r="T339">
            <v>25680219</v>
          </cell>
          <cell r="U339">
            <v>24905621</v>
          </cell>
          <cell r="V339">
            <v>27764373</v>
          </cell>
          <cell r="W339">
            <v>27801486</v>
          </cell>
          <cell r="X339">
            <v>25628033</v>
          </cell>
          <cell r="Y339">
            <v>20361780</v>
          </cell>
          <cell r="Z339">
            <v>21591245</v>
          </cell>
          <cell r="AA339">
            <v>23801334</v>
          </cell>
        </row>
        <row r="340">
          <cell r="A340">
            <v>30</v>
          </cell>
          <cell r="C340" t="str">
            <v>CUSTOMER ACCOUNTS</v>
          </cell>
          <cell r="D340">
            <v>3912786</v>
          </cell>
          <cell r="E340">
            <v>4649376</v>
          </cell>
          <cell r="F340">
            <v>5262402</v>
          </cell>
          <cell r="G340">
            <v>6053694</v>
          </cell>
          <cell r="H340">
            <v>6904088</v>
          </cell>
          <cell r="I340">
            <v>7345678</v>
          </cell>
          <cell r="J340">
            <v>6973421</v>
          </cell>
          <cell r="K340">
            <v>7887484</v>
          </cell>
          <cell r="L340">
            <v>7622893</v>
          </cell>
          <cell r="M340">
            <v>7859634</v>
          </cell>
          <cell r="N340">
            <v>8101075</v>
          </cell>
          <cell r="O340">
            <v>8673556</v>
          </cell>
          <cell r="P340">
            <v>9054308</v>
          </cell>
          <cell r="Q340">
            <v>10761307</v>
          </cell>
          <cell r="R340">
            <v>11104622</v>
          </cell>
          <cell r="S340">
            <v>11322760</v>
          </cell>
          <cell r="T340">
            <v>11532365</v>
          </cell>
          <cell r="U340">
            <v>11528625</v>
          </cell>
          <cell r="V340">
            <v>11342899</v>
          </cell>
          <cell r="W340">
            <v>10213931</v>
          </cell>
          <cell r="X340">
            <v>10289122</v>
          </cell>
          <cell r="Y340">
            <v>12028677</v>
          </cell>
          <cell r="Z340">
            <v>14741517</v>
          </cell>
          <cell r="AA340">
            <v>17565189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384070</v>
          </cell>
          <cell r="L341">
            <v>4428804</v>
          </cell>
          <cell r="M341">
            <v>4838263</v>
          </cell>
          <cell r="N341">
            <v>5343606</v>
          </cell>
          <cell r="O341">
            <v>6138339</v>
          </cell>
          <cell r="P341">
            <v>6600493</v>
          </cell>
          <cell r="Q341">
            <v>7387534</v>
          </cell>
          <cell r="R341">
            <v>6853795</v>
          </cell>
          <cell r="S341">
            <v>6281799</v>
          </cell>
          <cell r="T341">
            <v>3978089</v>
          </cell>
          <cell r="U341">
            <v>2662648</v>
          </cell>
          <cell r="V341">
            <v>2120151</v>
          </cell>
          <cell r="W341">
            <v>1458675</v>
          </cell>
          <cell r="X341">
            <v>1856194</v>
          </cell>
          <cell r="Y341">
            <v>2408614</v>
          </cell>
          <cell r="Z341">
            <v>2226728</v>
          </cell>
          <cell r="AA341">
            <v>3209511</v>
          </cell>
        </row>
        <row r="342">
          <cell r="A342">
            <v>32</v>
          </cell>
          <cell r="C342" t="str">
            <v>SALES</v>
          </cell>
          <cell r="D342">
            <v>2306845</v>
          </cell>
          <cell r="E342">
            <v>3329484</v>
          </cell>
          <cell r="F342">
            <v>4080519</v>
          </cell>
          <cell r="G342">
            <v>4073027</v>
          </cell>
          <cell r="H342">
            <v>4470154</v>
          </cell>
          <cell r="I342">
            <v>4540827</v>
          </cell>
          <cell r="J342">
            <v>5468859</v>
          </cell>
          <cell r="K342">
            <v>6724193</v>
          </cell>
          <cell r="L342">
            <v>2831969</v>
          </cell>
          <cell r="M342">
            <v>2944459</v>
          </cell>
          <cell r="N342">
            <v>3339693</v>
          </cell>
          <cell r="O342">
            <v>3761617</v>
          </cell>
          <cell r="P342">
            <v>4075697</v>
          </cell>
          <cell r="Q342">
            <v>4644053</v>
          </cell>
          <cell r="R342">
            <v>4233668</v>
          </cell>
          <cell r="S342">
            <v>3506825</v>
          </cell>
          <cell r="T342">
            <v>785057</v>
          </cell>
          <cell r="U342">
            <v>200559</v>
          </cell>
          <cell r="V342">
            <v>501791</v>
          </cell>
          <cell r="W342">
            <v>247191</v>
          </cell>
          <cell r="X342">
            <v>442317</v>
          </cell>
          <cell r="Y342">
            <v>724817</v>
          </cell>
          <cell r="Z342">
            <v>788701</v>
          </cell>
          <cell r="AA342">
            <v>615472</v>
          </cell>
        </row>
        <row r="343">
          <cell r="A343">
            <v>33</v>
          </cell>
          <cell r="C343" t="str">
            <v>ADMINISTRATIVE AND GENERAL</v>
          </cell>
          <cell r="D343">
            <v>5236686</v>
          </cell>
          <cell r="E343">
            <v>6236873</v>
          </cell>
          <cell r="F343">
            <v>6614604</v>
          </cell>
          <cell r="G343">
            <v>7473558</v>
          </cell>
          <cell r="H343">
            <v>8283296</v>
          </cell>
          <cell r="I343">
            <v>8931297</v>
          </cell>
          <cell r="J343">
            <v>11247600</v>
          </cell>
          <cell r="K343">
            <v>12973875</v>
          </cell>
          <cell r="L343">
            <v>14830641</v>
          </cell>
          <cell r="M343">
            <v>14913218</v>
          </cell>
          <cell r="N343">
            <v>13624234</v>
          </cell>
          <cell r="O343">
            <v>16215560</v>
          </cell>
          <cell r="P343">
            <v>17658545</v>
          </cell>
          <cell r="Q343">
            <v>20978648</v>
          </cell>
          <cell r="R343">
            <v>20511088</v>
          </cell>
          <cell r="S343">
            <v>22446589</v>
          </cell>
          <cell r="T343">
            <v>35487987</v>
          </cell>
          <cell r="U343">
            <v>28417294</v>
          </cell>
          <cell r="V343">
            <v>13675609</v>
          </cell>
          <cell r="W343">
            <v>35066420</v>
          </cell>
          <cell r="X343">
            <v>22981287</v>
          </cell>
          <cell r="Y343">
            <v>22300027</v>
          </cell>
          <cell r="Z343">
            <v>21490698</v>
          </cell>
          <cell r="AA343">
            <v>20871084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153978997</v>
          </cell>
          <cell r="E346">
            <v>195672423</v>
          </cell>
          <cell r="F346">
            <v>238812733</v>
          </cell>
          <cell r="G346">
            <v>248488950</v>
          </cell>
          <cell r="H346">
            <v>275693136</v>
          </cell>
          <cell r="I346">
            <v>250467706</v>
          </cell>
          <cell r="J346">
            <v>281273015</v>
          </cell>
          <cell r="K346">
            <v>287002571</v>
          </cell>
          <cell r="L346">
            <v>223322633</v>
          </cell>
          <cell r="M346">
            <v>194954784</v>
          </cell>
          <cell r="N346">
            <v>212882800</v>
          </cell>
          <cell r="O346">
            <v>213711602</v>
          </cell>
          <cell r="P346">
            <v>201517969</v>
          </cell>
          <cell r="Q346">
            <v>197918243</v>
          </cell>
          <cell r="R346">
            <v>204195226</v>
          </cell>
          <cell r="S346">
            <v>271939502</v>
          </cell>
          <cell r="T346">
            <v>309207928</v>
          </cell>
          <cell r="U346">
            <v>262585895</v>
          </cell>
          <cell r="V346">
            <v>244484269</v>
          </cell>
          <cell r="W346">
            <v>255937857</v>
          </cell>
          <cell r="X346">
            <v>238718188</v>
          </cell>
          <cell r="Y346">
            <v>278903260</v>
          </cell>
          <cell r="Z346">
            <v>398585363</v>
          </cell>
          <cell r="AA346">
            <v>604956683</v>
          </cell>
        </row>
        <row r="347">
          <cell r="A347">
            <v>37</v>
          </cell>
          <cell r="C347" t="str">
            <v>DEPRECIATION</v>
          </cell>
          <cell r="D347">
            <v>6629972</v>
          </cell>
          <cell r="E347">
            <v>7076845</v>
          </cell>
          <cell r="F347">
            <v>7715268</v>
          </cell>
          <cell r="G347">
            <v>8600784</v>
          </cell>
          <cell r="H347">
            <v>9949168</v>
          </cell>
          <cell r="I347">
            <v>10887817</v>
          </cell>
          <cell r="J347">
            <v>11498336</v>
          </cell>
          <cell r="K347">
            <v>13363128</v>
          </cell>
          <cell r="L347">
            <v>14647502</v>
          </cell>
          <cell r="M347">
            <v>16262215</v>
          </cell>
          <cell r="N347">
            <v>18184757</v>
          </cell>
          <cell r="O347">
            <v>18233618</v>
          </cell>
          <cell r="P347">
            <v>20664886</v>
          </cell>
          <cell r="Q347">
            <v>23279145</v>
          </cell>
          <cell r="R347">
            <v>26153003</v>
          </cell>
          <cell r="S347">
            <v>28280416</v>
          </cell>
          <cell r="T347">
            <v>32014292</v>
          </cell>
          <cell r="U347">
            <v>33183523</v>
          </cell>
          <cell r="V347">
            <v>36023217</v>
          </cell>
          <cell r="W347">
            <v>38323448</v>
          </cell>
          <cell r="X347">
            <v>41339268</v>
          </cell>
          <cell r="Y347">
            <v>44464458</v>
          </cell>
          <cell r="Z347">
            <v>46539705</v>
          </cell>
          <cell r="AA347">
            <v>51180153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123200</v>
          </cell>
          <cell r="U348">
            <v>17600</v>
          </cell>
          <cell r="V348">
            <v>0</v>
          </cell>
          <cell r="W348">
            <v>865573</v>
          </cell>
          <cell r="X348">
            <v>4073335</v>
          </cell>
          <cell r="Y348">
            <v>3760642</v>
          </cell>
          <cell r="Z348">
            <v>6914624</v>
          </cell>
          <cell r="AA348">
            <v>7858829</v>
          </cell>
        </row>
        <row r="349">
          <cell r="A349">
            <v>39</v>
          </cell>
          <cell r="C349" t="str">
            <v>TAXES OTHER THAN INCOME TAXES</v>
          </cell>
          <cell r="D349">
            <v>18667014</v>
          </cell>
          <cell r="E349">
            <v>21341923</v>
          </cell>
          <cell r="F349">
            <v>25036194</v>
          </cell>
          <cell r="G349">
            <v>26736976</v>
          </cell>
          <cell r="H349">
            <v>31567511</v>
          </cell>
          <cell r="I349">
            <v>31007763</v>
          </cell>
          <cell r="J349">
            <v>35314308</v>
          </cell>
          <cell r="K349">
            <v>36401384</v>
          </cell>
          <cell r="L349">
            <v>31129175</v>
          </cell>
          <cell r="M349">
            <v>28838215</v>
          </cell>
          <cell r="N349">
            <v>32267349</v>
          </cell>
          <cell r="O349">
            <v>32304085</v>
          </cell>
          <cell r="P349">
            <v>30991195</v>
          </cell>
          <cell r="Q349">
            <v>31469614</v>
          </cell>
          <cell r="R349">
            <v>33152177</v>
          </cell>
          <cell r="S349">
            <v>39976854</v>
          </cell>
          <cell r="T349">
            <v>39988448</v>
          </cell>
          <cell r="U349">
            <v>40102778</v>
          </cell>
          <cell r="V349">
            <v>42814469</v>
          </cell>
          <cell r="W349">
            <v>41920147</v>
          </cell>
          <cell r="X349">
            <v>41074898</v>
          </cell>
          <cell r="Y349">
            <v>50080664</v>
          </cell>
          <cell r="Z349">
            <v>59904514</v>
          </cell>
          <cell r="AA349">
            <v>74324385</v>
          </cell>
        </row>
        <row r="350">
          <cell r="A350">
            <v>40</v>
          </cell>
          <cell r="C350" t="str">
            <v>INCOME TAXES - FEDERAL</v>
          </cell>
          <cell r="D350">
            <v>140229</v>
          </cell>
          <cell r="E350">
            <v>-374619</v>
          </cell>
          <cell r="F350">
            <v>-1122455</v>
          </cell>
          <cell r="G350">
            <v>544858</v>
          </cell>
          <cell r="H350">
            <v>2111167</v>
          </cell>
          <cell r="I350">
            <v>-823778</v>
          </cell>
          <cell r="J350">
            <v>8327856</v>
          </cell>
          <cell r="K350">
            <v>13126505</v>
          </cell>
          <cell r="L350">
            <v>11716038</v>
          </cell>
          <cell r="M350">
            <v>8138458</v>
          </cell>
          <cell r="N350">
            <v>6809380</v>
          </cell>
          <cell r="O350">
            <v>8406486</v>
          </cell>
          <cell r="P350">
            <v>7299008</v>
          </cell>
          <cell r="Q350">
            <v>5635318</v>
          </cell>
          <cell r="R350">
            <v>662993</v>
          </cell>
          <cell r="S350">
            <v>-1297537</v>
          </cell>
          <cell r="T350">
            <v>-717067</v>
          </cell>
          <cell r="U350">
            <v>-6494038</v>
          </cell>
          <cell r="V350">
            <v>19370194</v>
          </cell>
          <cell r="W350">
            <v>14340370</v>
          </cell>
          <cell r="X350">
            <v>14322004</v>
          </cell>
          <cell r="Y350">
            <v>22421803</v>
          </cell>
          <cell r="Z350">
            <v>43040028</v>
          </cell>
          <cell r="AA350">
            <v>6201700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2817927</v>
          </cell>
          <cell r="E352">
            <v>1534483</v>
          </cell>
          <cell r="F352">
            <v>1618637</v>
          </cell>
          <cell r="G352">
            <v>3988607</v>
          </cell>
          <cell r="H352">
            <v>2553262</v>
          </cell>
          <cell r="I352">
            <v>5479128</v>
          </cell>
          <cell r="J352">
            <v>1492382</v>
          </cell>
          <cell r="K352">
            <v>2630299</v>
          </cell>
          <cell r="L352">
            <v>2414418</v>
          </cell>
          <cell r="M352">
            <v>-309011</v>
          </cell>
          <cell r="N352">
            <v>2373388</v>
          </cell>
          <cell r="O352">
            <v>2750134</v>
          </cell>
          <cell r="P352">
            <v>3166972</v>
          </cell>
          <cell r="Q352">
            <v>3767652</v>
          </cell>
          <cell r="R352">
            <v>3933092</v>
          </cell>
          <cell r="S352">
            <v>8141501</v>
          </cell>
          <cell r="T352">
            <v>1148793</v>
          </cell>
          <cell r="U352">
            <v>14409676</v>
          </cell>
          <cell r="V352">
            <v>4013159</v>
          </cell>
          <cell r="W352">
            <v>24955000</v>
          </cell>
          <cell r="X352">
            <v>23090111</v>
          </cell>
          <cell r="Y352">
            <v>22168000</v>
          </cell>
          <cell r="Z352">
            <v>25074000</v>
          </cell>
          <cell r="AA352">
            <v>25999000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-30855000</v>
          </cell>
          <cell r="X353">
            <v>-15686000</v>
          </cell>
          <cell r="Y353">
            <v>-19299000</v>
          </cell>
          <cell r="Z353">
            <v>-21197000</v>
          </cell>
          <cell r="AA353">
            <v>-21597000</v>
          </cell>
        </row>
        <row r="354">
          <cell r="A354">
            <v>44</v>
          </cell>
          <cell r="C354" t="str">
            <v>INVESTMENT TAX CREDIT ADJ. - NET</v>
          </cell>
          <cell r="D354">
            <v>1029599</v>
          </cell>
          <cell r="E354">
            <v>1869485</v>
          </cell>
          <cell r="F354">
            <v>2115732</v>
          </cell>
          <cell r="G354">
            <v>1486021</v>
          </cell>
          <cell r="H354">
            <v>1507027</v>
          </cell>
          <cell r="I354">
            <v>1672900</v>
          </cell>
          <cell r="J354">
            <v>1372371</v>
          </cell>
          <cell r="K354">
            <v>1957413</v>
          </cell>
          <cell r="L354">
            <v>-707326</v>
          </cell>
          <cell r="M354">
            <v>-570108</v>
          </cell>
          <cell r="N354">
            <v>-839728</v>
          </cell>
          <cell r="O354">
            <v>-808550</v>
          </cell>
          <cell r="P354">
            <v>-796447</v>
          </cell>
          <cell r="Q354">
            <v>-810915</v>
          </cell>
          <cell r="R354">
            <v>-776310</v>
          </cell>
          <cell r="S354">
            <v>-795977</v>
          </cell>
          <cell r="T354">
            <v>-775605</v>
          </cell>
          <cell r="U354">
            <v>-780000</v>
          </cell>
          <cell r="V354">
            <v>-868885</v>
          </cell>
          <cell r="W354">
            <v>-624441</v>
          </cell>
          <cell r="X354">
            <v>-740378</v>
          </cell>
          <cell r="Y354">
            <v>-724551</v>
          </cell>
          <cell r="Z354">
            <v>-704467</v>
          </cell>
          <cell r="AA354">
            <v>-688700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183263738</v>
          </cell>
          <cell r="E357">
            <v>227120540</v>
          </cell>
          <cell r="F357">
            <v>274176109</v>
          </cell>
          <cell r="G357">
            <v>289846196</v>
          </cell>
          <cell r="H357">
            <v>323381271</v>
          </cell>
          <cell r="I357">
            <v>298691536</v>
          </cell>
          <cell r="J357">
            <v>339278268</v>
          </cell>
          <cell r="K357">
            <v>354481300</v>
          </cell>
          <cell r="L357">
            <v>282522440</v>
          </cell>
          <cell r="M357">
            <v>247314553</v>
          </cell>
          <cell r="N357">
            <v>271677946</v>
          </cell>
          <cell r="O357">
            <v>274597375</v>
          </cell>
          <cell r="P357">
            <v>262843583</v>
          </cell>
          <cell r="Q357">
            <v>261259057</v>
          </cell>
          <cell r="R357">
            <v>267320181</v>
          </cell>
          <cell r="S357">
            <v>346244759</v>
          </cell>
          <cell r="T357">
            <v>380989989</v>
          </cell>
          <cell r="U357">
            <v>343025434</v>
          </cell>
          <cell r="V357">
            <v>345836423</v>
          </cell>
          <cell r="W357">
            <v>344862954</v>
          </cell>
          <cell r="X357">
            <v>346191426</v>
          </cell>
          <cell r="Y357">
            <v>401775276</v>
          </cell>
          <cell r="Z357">
            <v>558156767</v>
          </cell>
          <cell r="AA357">
            <v>748235050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14720206</v>
          </cell>
          <cell r="E359">
            <v>16194196</v>
          </cell>
          <cell r="F359">
            <v>17998139</v>
          </cell>
          <cell r="G359">
            <v>24693725</v>
          </cell>
          <cell r="H359">
            <v>24553075</v>
          </cell>
          <cell r="I359">
            <v>23706100</v>
          </cell>
          <cell r="J359">
            <v>29911509</v>
          </cell>
          <cell r="K359">
            <v>36124135</v>
          </cell>
          <cell r="L359">
            <v>32129412</v>
          </cell>
          <cell r="M359">
            <v>28778379</v>
          </cell>
          <cell r="N359">
            <v>35633971</v>
          </cell>
          <cell r="O359">
            <v>42323942</v>
          </cell>
          <cell r="P359">
            <v>45500137</v>
          </cell>
          <cell r="Q359">
            <v>40291367</v>
          </cell>
          <cell r="R359">
            <v>35499510</v>
          </cell>
          <cell r="S359">
            <v>42717499</v>
          </cell>
          <cell r="T359">
            <v>33194402</v>
          </cell>
          <cell r="U359">
            <v>47800917</v>
          </cell>
          <cell r="V359">
            <v>76038321</v>
          </cell>
          <cell r="W359">
            <v>64583814</v>
          </cell>
          <cell r="X359">
            <v>70359734</v>
          </cell>
          <cell r="Y359">
            <v>83712852</v>
          </cell>
          <cell r="Z359">
            <v>54153894</v>
          </cell>
          <cell r="AA359" t="e">
            <v>#VALUE!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0.37055065940094617</v>
          </cell>
          <cell r="E364">
            <v>0.35286148472322698</v>
          </cell>
          <cell r="F364">
            <v>0.36666567889994195</v>
          </cell>
          <cell r="G364">
            <v>0.35616295904137396</v>
          </cell>
          <cell r="H364">
            <v>0.39840164845352749</v>
          </cell>
          <cell r="I364">
            <v>0.38481515726746829</v>
          </cell>
          <cell r="J364">
            <v>0.37446950488014191</v>
          </cell>
          <cell r="K364">
            <v>0.39403927648881792</v>
          </cell>
          <cell r="L364">
            <v>0.40978780890824057</v>
          </cell>
          <cell r="M364">
            <v>0.42268276175936298</v>
          </cell>
          <cell r="N364">
            <v>0.45738843573710158</v>
          </cell>
          <cell r="O364">
            <v>0.48765126140126447</v>
          </cell>
          <cell r="P364">
            <v>0.49773302987977186</v>
          </cell>
          <cell r="Q364">
            <v>0.53601986976479932</v>
          </cell>
          <cell r="R364">
            <v>0.52886704121232331</v>
          </cell>
          <cell r="S364">
            <v>0.52599837848534914</v>
          </cell>
          <cell r="T364">
            <v>0.53044813559862036</v>
          </cell>
          <cell r="U364">
            <v>0.5550989446973088</v>
          </cell>
          <cell r="V364">
            <v>0.60975201682137203</v>
          </cell>
          <cell r="W364">
            <v>0.60263508539894006</v>
          </cell>
          <cell r="X364">
            <v>0.60777380382280055</v>
          </cell>
          <cell r="Y364">
            <v>0.60976117422175147</v>
          </cell>
          <cell r="Z364">
            <v>0.60900501126502515</v>
          </cell>
          <cell r="AA364" t="e">
            <v>#VALUE!</v>
          </cell>
        </row>
        <row r="365">
          <cell r="A365">
            <v>55</v>
          </cell>
          <cell r="C365" t="str">
            <v>COMMERCIAL SALES</v>
          </cell>
          <cell r="D365">
            <v>0.28243850420516931</v>
          </cell>
          <cell r="E365">
            <v>0.26857829112331283</v>
          </cell>
          <cell r="F365">
            <v>0.29366074384488533</v>
          </cell>
          <cell r="G365">
            <v>0.28397561020561202</v>
          </cell>
          <cell r="H365">
            <v>0.31450971212827605</v>
          </cell>
          <cell r="I365">
            <v>0.31070627949641666</v>
          </cell>
          <cell r="J365">
            <v>0.30903159325562801</v>
          </cell>
          <cell r="K365">
            <v>0.3159852780850323</v>
          </cell>
          <cell r="L365">
            <v>0.31208638810109401</v>
          </cell>
          <cell r="M365">
            <v>0.30925196955060047</v>
          </cell>
          <cell r="N365">
            <v>0.32524854869197928</v>
          </cell>
          <cell r="O365">
            <v>0.29252931256751025</v>
          </cell>
          <cell r="P365">
            <v>0.26518707758990517</v>
          </cell>
          <cell r="Q365">
            <v>0.32243860814468628</v>
          </cell>
          <cell r="R365">
            <v>0.28867624727878083</v>
          </cell>
          <cell r="S365">
            <v>0.30147912191521675</v>
          </cell>
          <cell r="T365">
            <v>0.29436028650340906</v>
          </cell>
          <cell r="U365">
            <v>0.2890078156475176</v>
          </cell>
          <cell r="V365">
            <v>0.27250148446904893</v>
          </cell>
          <cell r="W365">
            <v>0.27482848271011384</v>
          </cell>
          <cell r="X365">
            <v>0.2743559422568887</v>
          </cell>
          <cell r="Y365">
            <v>0.2828635801368144</v>
          </cell>
          <cell r="Z365">
            <v>0.29430044008330603</v>
          </cell>
          <cell r="AA365" t="e">
            <v>#VALUE!</v>
          </cell>
        </row>
        <row r="366">
          <cell r="A366">
            <v>56</v>
          </cell>
          <cell r="C366" t="str">
            <v>INDUSTRIAL SALES</v>
          </cell>
          <cell r="D366">
            <v>0.33528248129050303</v>
          </cell>
          <cell r="E366">
            <v>0.34646526710983916</v>
          </cell>
          <cell r="F366">
            <v>0.33057452756753564</v>
          </cell>
          <cell r="G366">
            <v>0.34935077763944627</v>
          </cell>
          <cell r="H366">
            <v>0.27552377367194442</v>
          </cell>
          <cell r="I366">
            <v>0.29274769247997834</v>
          </cell>
          <cell r="J366">
            <v>0.30543327043424606</v>
          </cell>
          <cell r="K366">
            <v>0.27831956050483525</v>
          </cell>
          <cell r="L366">
            <v>0.23434352771583242</v>
          </cell>
          <cell r="M366">
            <v>0.22196122354917799</v>
          </cell>
          <cell r="N366">
            <v>0.20346876753237006</v>
          </cell>
          <cell r="O366">
            <v>8.9079817246878343E-2</v>
          </cell>
          <cell r="P366">
            <v>8.0884763925141726E-2</v>
          </cell>
          <cell r="Q366">
            <v>0.11980542929032659</v>
          </cell>
          <cell r="R366">
            <v>9.2720222080934625E-2</v>
          </cell>
          <cell r="S366">
            <v>0.12315333689779227</v>
          </cell>
          <cell r="T366">
            <v>0.12912385198987375</v>
          </cell>
          <cell r="U366">
            <v>0.10169031309764474</v>
          </cell>
          <cell r="V366">
            <v>5.9687820515750049E-2</v>
          </cell>
          <cell r="W366">
            <v>5.8765182388739727E-2</v>
          </cell>
          <cell r="X366">
            <v>5.4206474902146473E-2</v>
          </cell>
          <cell r="Y366">
            <v>5.738319104684677E-2</v>
          </cell>
          <cell r="Z366">
            <v>5.9053142960057002E-2</v>
          </cell>
          <cell r="AA366" t="e">
            <v>#VALUE!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2.2454850412348227E-2</v>
          </cell>
          <cell r="F367">
            <v>2.1780495863550577E-4</v>
          </cell>
          <cell r="G367">
            <v>0</v>
          </cell>
          <cell r="H367">
            <v>1.3238675781666004E-3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 t="e">
            <v>#VALUE!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0.11516631429371474</v>
          </cell>
          <cell r="P368">
            <v>0.10913558738929401</v>
          </cell>
          <cell r="Q368">
            <v>2.6285288857693663E-2</v>
          </cell>
          <cell r="R368">
            <v>4.1110447470868068E-2</v>
          </cell>
          <cell r="S368">
            <v>2.1253990149347601E-2</v>
          </cell>
          <cell r="T368">
            <v>2.2742807804169519E-2</v>
          </cell>
          <cell r="U368">
            <v>2.7282756069843407E-2</v>
          </cell>
          <cell r="V368">
            <v>3.153275513454297E-2</v>
          </cell>
          <cell r="W368">
            <v>3.5732740232547154E-2</v>
          </cell>
          <cell r="X368">
            <v>3.4115900673521111E-2</v>
          </cell>
          <cell r="Y368">
            <v>2.7018048935688908E-2</v>
          </cell>
          <cell r="Z368">
            <v>1.9821562440507631E-2</v>
          </cell>
          <cell r="AA368" t="e">
            <v>#VALUE!</v>
          </cell>
        </row>
        <row r="369">
          <cell r="A369">
            <v>59</v>
          </cell>
          <cell r="C369" t="str">
            <v>OTHER GAS REVENUES</v>
          </cell>
          <cell r="D369">
            <v>1.1728355103381514E-2</v>
          </cell>
          <cell r="E369">
            <v>9.6401066312728385E-3</v>
          </cell>
          <cell r="F369">
            <v>8.8812447290015778E-3</v>
          </cell>
          <cell r="G369">
            <v>1.0510653113567737E-2</v>
          </cell>
          <cell r="H369">
            <v>1.0240998168085423E-2</v>
          </cell>
          <cell r="I369">
            <v>1.1730870756136685E-2</v>
          </cell>
          <cell r="J369">
            <v>1.1065631429984043E-2</v>
          </cell>
          <cell r="K369">
            <v>1.1655884921314523E-2</v>
          </cell>
          <cell r="L369">
            <v>4.3782275274832957E-2</v>
          </cell>
          <cell r="M369">
            <v>4.6104045140858585E-2</v>
          </cell>
          <cell r="N369">
            <v>1.3894248038549054E-2</v>
          </cell>
          <cell r="O369">
            <v>1.5573294490632198E-2</v>
          </cell>
          <cell r="P369">
            <v>4.7059541215887256E-2</v>
          </cell>
          <cell r="Q369">
            <v>-4.5491960575057919E-3</v>
          </cell>
          <cell r="R369">
            <v>4.8626041957093205E-2</v>
          </cell>
          <cell r="S369">
            <v>2.8115172552294263E-2</v>
          </cell>
          <cell r="T369">
            <v>2.332491810392729E-2</v>
          </cell>
          <cell r="U369">
            <v>2.6920170487685462E-2</v>
          </cell>
          <cell r="V369">
            <v>2.6525923059286052E-2</v>
          </cell>
          <cell r="W369">
            <v>2.8038509269659201E-2</v>
          </cell>
          <cell r="X369">
            <v>2.9547878344643189E-2</v>
          </cell>
          <cell r="Y369">
            <v>2.2974005658898421E-2</v>
          </cell>
          <cell r="Z369">
            <v>1.7819843251104198E-2</v>
          </cell>
          <cell r="AA369" t="e">
            <v>#VALUE!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 t="e">
            <v>#VALUE!</v>
          </cell>
        </row>
        <row r="372">
          <cell r="A372">
            <v>62</v>
          </cell>
        </row>
        <row r="373">
          <cell r="A373">
            <v>1</v>
          </cell>
          <cell r="C373" t="str">
            <v>PSE: TABLE 7</v>
          </cell>
          <cell r="Q373" t="str">
            <v>PUGET SOUND ENERGY **  TOTAL COMPANY OPERATIONS  **</v>
          </cell>
        </row>
        <row r="374">
          <cell r="A374">
            <v>2</v>
          </cell>
          <cell r="Q374" t="str">
            <v>STATEMENT OF CASH FLOWS</v>
          </cell>
        </row>
        <row r="375">
          <cell r="A375">
            <v>3</v>
          </cell>
          <cell r="L375" t="str">
            <v xml:space="preserve"> </v>
          </cell>
        </row>
        <row r="376">
          <cell r="A376">
            <v>4</v>
          </cell>
          <cell r="D376">
            <v>1978</v>
          </cell>
          <cell r="E376">
            <v>1979</v>
          </cell>
          <cell r="F376">
            <v>1980</v>
          </cell>
          <cell r="G376">
            <v>1981</v>
          </cell>
          <cell r="H376">
            <v>1982</v>
          </cell>
          <cell r="I376">
            <v>1983</v>
          </cell>
          <cell r="J376">
            <v>1984</v>
          </cell>
          <cell r="K376">
            <v>1985</v>
          </cell>
          <cell r="L376">
            <v>1986</v>
          </cell>
          <cell r="M376">
            <v>1987</v>
          </cell>
          <cell r="N376">
            <v>1988</v>
          </cell>
          <cell r="O376">
            <v>1989</v>
          </cell>
          <cell r="P376">
            <v>1990</v>
          </cell>
          <cell r="Q376">
            <v>1991</v>
          </cell>
          <cell r="R376">
            <v>1992</v>
          </cell>
          <cell r="S376">
            <v>1993</v>
          </cell>
          <cell r="T376">
            <v>1994</v>
          </cell>
          <cell r="U376">
            <v>1995</v>
          </cell>
          <cell r="V376">
            <v>1996</v>
          </cell>
          <cell r="W376">
            <v>1997</v>
          </cell>
          <cell r="X376">
            <v>1998</v>
          </cell>
          <cell r="Y376">
            <v>1999</v>
          </cell>
          <cell r="Z376">
            <v>2000</v>
          </cell>
          <cell r="AA376">
            <v>2001</v>
          </cell>
        </row>
        <row r="377">
          <cell r="A377">
            <v>5</v>
          </cell>
        </row>
        <row r="378">
          <cell r="A378">
            <v>6</v>
          </cell>
          <cell r="C378" t="str">
            <v>NET CASH FLOW FROM OPERATING ACTIVITIES:</v>
          </cell>
          <cell r="L378" t="str">
            <v xml:space="preserve"> </v>
          </cell>
          <cell r="M378" t="str">
            <v xml:space="preserve"> </v>
          </cell>
          <cell r="N378" t="str">
            <v xml:space="preserve"> </v>
          </cell>
          <cell r="O378" t="str">
            <v xml:space="preserve"> </v>
          </cell>
          <cell r="P378" t="str">
            <v xml:space="preserve"> </v>
          </cell>
        </row>
        <row r="379">
          <cell r="A379">
            <v>7</v>
          </cell>
          <cell r="C379" t="str">
            <v xml:space="preserve">   NET INCOME</v>
          </cell>
          <cell r="D379">
            <v>6070521</v>
          </cell>
          <cell r="E379">
            <v>7217555</v>
          </cell>
          <cell r="F379">
            <v>6885135</v>
          </cell>
          <cell r="G379">
            <v>12513272</v>
          </cell>
          <cell r="H379">
            <v>12637869</v>
          </cell>
          <cell r="I379">
            <v>10700392</v>
          </cell>
          <cell r="J379">
            <v>16898386</v>
          </cell>
          <cell r="K379">
            <v>25194928</v>
          </cell>
          <cell r="L379">
            <v>23534197</v>
          </cell>
          <cell r="M379">
            <v>15214833</v>
          </cell>
          <cell r="N379">
            <v>20165364</v>
          </cell>
          <cell r="O379">
            <v>24931319</v>
          </cell>
          <cell r="P379">
            <v>23645398</v>
          </cell>
          <cell r="Q379">
            <v>26225665</v>
          </cell>
          <cell r="R379">
            <v>13742104</v>
          </cell>
          <cell r="S379">
            <v>17350765</v>
          </cell>
          <cell r="T379">
            <v>-1307867</v>
          </cell>
          <cell r="U379">
            <v>15584521</v>
          </cell>
          <cell r="V379">
            <v>43207166</v>
          </cell>
          <cell r="W379">
            <v>123076279</v>
          </cell>
          <cell r="X379">
            <v>169612403</v>
          </cell>
          <cell r="Y379">
            <v>185567383</v>
          </cell>
          <cell r="Z379">
            <v>193831144</v>
          </cell>
          <cell r="AA379">
            <v>104381272</v>
          </cell>
        </row>
        <row r="380">
          <cell r="A380">
            <v>8</v>
          </cell>
          <cell r="C380" t="str">
            <v xml:space="preserve">   NONCASH CHARGES (CREDITS) TO INCOME:</v>
          </cell>
        </row>
        <row r="381">
          <cell r="A381">
            <v>9</v>
          </cell>
          <cell r="C381" t="str">
            <v xml:space="preserve">     DEPRECIATION &amp; DEPLETION</v>
          </cell>
          <cell r="D381">
            <v>6755907</v>
          </cell>
          <cell r="E381">
            <v>7216025</v>
          </cell>
          <cell r="F381">
            <v>7868033</v>
          </cell>
          <cell r="G381">
            <v>8515081</v>
          </cell>
          <cell r="H381">
            <v>9915671</v>
          </cell>
          <cell r="I381">
            <v>10931980</v>
          </cell>
          <cell r="J381">
            <v>11546055</v>
          </cell>
          <cell r="K381">
            <v>13398020</v>
          </cell>
          <cell r="L381">
            <v>14706100</v>
          </cell>
          <cell r="M381">
            <v>16341039</v>
          </cell>
          <cell r="N381">
            <v>18280735</v>
          </cell>
          <cell r="O381">
            <v>18572827</v>
          </cell>
          <cell r="P381">
            <v>21060186</v>
          </cell>
          <cell r="Q381">
            <v>23712600</v>
          </cell>
          <cell r="R381">
            <v>26722188</v>
          </cell>
          <cell r="S381">
            <v>29025920</v>
          </cell>
          <cell r="T381">
            <v>32831108</v>
          </cell>
          <cell r="U381">
            <v>33958812</v>
          </cell>
          <cell r="V381">
            <v>36023217</v>
          </cell>
          <cell r="W381">
            <v>143683858</v>
          </cell>
          <cell r="X381">
            <v>155653843</v>
          </cell>
          <cell r="Y381">
            <v>164010713</v>
          </cell>
          <cell r="Z381">
            <v>184412055</v>
          </cell>
          <cell r="AA381">
            <v>194858955</v>
          </cell>
        </row>
        <row r="382">
          <cell r="A382">
            <v>10</v>
          </cell>
          <cell r="C382" t="str">
            <v xml:space="preserve">     AMORTIZATION</v>
          </cell>
          <cell r="D382">
            <v>31704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18358884</v>
          </cell>
          <cell r="X382">
            <v>10532624</v>
          </cell>
          <cell r="Y382">
            <v>12408713</v>
          </cell>
          <cell r="Z382">
            <v>12101023</v>
          </cell>
          <cell r="AA382">
            <v>13861032</v>
          </cell>
        </row>
        <row r="383">
          <cell r="A383">
            <v>11</v>
          </cell>
          <cell r="C383" t="str">
            <v xml:space="preserve">     DEFERRED INCOME TAXES (NET)</v>
          </cell>
          <cell r="D383">
            <v>2817927</v>
          </cell>
          <cell r="E383">
            <v>1544242</v>
          </cell>
          <cell r="F383">
            <v>1521142</v>
          </cell>
          <cell r="G383">
            <v>3824924</v>
          </cell>
          <cell r="H383">
            <v>2398574</v>
          </cell>
          <cell r="I383">
            <v>5332614</v>
          </cell>
          <cell r="J383">
            <v>1324089</v>
          </cell>
          <cell r="K383">
            <v>2448342</v>
          </cell>
          <cell r="L383">
            <v>4346618</v>
          </cell>
          <cell r="M383">
            <v>-435693</v>
          </cell>
          <cell r="N383">
            <v>751036</v>
          </cell>
          <cell r="O383">
            <v>1296174</v>
          </cell>
          <cell r="P383">
            <v>2981429</v>
          </cell>
          <cell r="Q383">
            <v>7981283</v>
          </cell>
          <cell r="R383">
            <v>5137147</v>
          </cell>
          <cell r="S383">
            <v>13799153</v>
          </cell>
          <cell r="T383">
            <v>1043000</v>
          </cell>
          <cell r="U383">
            <v>6236123</v>
          </cell>
          <cell r="V383">
            <v>14293033</v>
          </cell>
          <cell r="W383">
            <v>15442555</v>
          </cell>
          <cell r="X383">
            <v>17580543</v>
          </cell>
          <cell r="Y383">
            <v>12843359</v>
          </cell>
          <cell r="Z383">
            <v>-4211760</v>
          </cell>
          <cell r="AA383">
            <v>22341085</v>
          </cell>
        </row>
        <row r="384">
          <cell r="A384">
            <v>12</v>
          </cell>
          <cell r="C384" t="str">
            <v xml:space="preserve">     INVESTMENT TAX CREDIT ADJUSTMENTS (NET)</v>
          </cell>
          <cell r="D384">
            <v>1029599</v>
          </cell>
          <cell r="E384">
            <v>1869485</v>
          </cell>
          <cell r="F384">
            <v>2115732</v>
          </cell>
          <cell r="G384">
            <v>1486021</v>
          </cell>
          <cell r="H384">
            <v>1507027</v>
          </cell>
          <cell r="I384">
            <v>1672900</v>
          </cell>
          <cell r="J384">
            <v>1372371</v>
          </cell>
          <cell r="K384">
            <v>1957413</v>
          </cell>
          <cell r="L384">
            <v>-707326</v>
          </cell>
          <cell r="M384">
            <v>-570108</v>
          </cell>
          <cell r="N384">
            <v>-936246</v>
          </cell>
          <cell r="O384">
            <v>-808550</v>
          </cell>
          <cell r="P384">
            <v>-796447</v>
          </cell>
          <cell r="Q384">
            <v>-810915</v>
          </cell>
          <cell r="R384">
            <v>-776310</v>
          </cell>
          <cell r="S384">
            <v>-795977</v>
          </cell>
          <cell r="T384">
            <v>-777879</v>
          </cell>
          <cell r="U384">
            <v>-780000</v>
          </cell>
          <cell r="V384">
            <v>-360585</v>
          </cell>
          <cell r="W384">
            <v>-624441</v>
          </cell>
          <cell r="X384">
            <v>-740378</v>
          </cell>
          <cell r="Y384">
            <v>-724551</v>
          </cell>
          <cell r="Z384">
            <v>-704467</v>
          </cell>
          <cell r="AA384">
            <v>-688700</v>
          </cell>
        </row>
        <row r="385">
          <cell r="A385">
            <v>13</v>
          </cell>
          <cell r="C385" t="str">
            <v xml:space="preserve">     NET (INCREASE) DECREASE IN RECEIVABLES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-9529695</v>
          </cell>
          <cell r="O385">
            <v>33083204</v>
          </cell>
          <cell r="P385">
            <v>-4332049</v>
          </cell>
          <cell r="Q385">
            <v>4426147</v>
          </cell>
          <cell r="R385">
            <v>-1973670</v>
          </cell>
          <cell r="S385">
            <v>9916593</v>
          </cell>
          <cell r="T385">
            <v>9695157</v>
          </cell>
          <cell r="U385">
            <v>10698189</v>
          </cell>
          <cell r="V385">
            <v>-5654790</v>
          </cell>
          <cell r="W385">
            <v>1971879</v>
          </cell>
          <cell r="X385">
            <v>-48607724</v>
          </cell>
          <cell r="Y385">
            <v>-20075072</v>
          </cell>
          <cell r="Z385">
            <v>-101677814</v>
          </cell>
          <cell r="AA385">
            <v>74535801</v>
          </cell>
        </row>
        <row r="386">
          <cell r="A386">
            <v>14</v>
          </cell>
          <cell r="C386" t="str">
            <v xml:space="preserve">     NET (INCREASE) DECREASE IN INVENTORY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-1013708</v>
          </cell>
          <cell r="O386">
            <v>-9588033</v>
          </cell>
          <cell r="P386">
            <v>-4704285</v>
          </cell>
          <cell r="Q386">
            <v>-7436457</v>
          </cell>
          <cell r="R386">
            <v>-4564862</v>
          </cell>
          <cell r="S386">
            <v>4989944</v>
          </cell>
          <cell r="T386">
            <v>11315848</v>
          </cell>
          <cell r="U386">
            <v>-3114741</v>
          </cell>
          <cell r="V386">
            <v>4919362</v>
          </cell>
          <cell r="W386">
            <v>7971628</v>
          </cell>
          <cell r="X386">
            <v>-3787446</v>
          </cell>
          <cell r="Y386">
            <v>-11733438</v>
          </cell>
          <cell r="Z386">
            <v>-26150359</v>
          </cell>
          <cell r="AA386">
            <v>8460257</v>
          </cell>
        </row>
        <row r="387">
          <cell r="A387">
            <v>15</v>
          </cell>
          <cell r="C387" t="str">
            <v xml:space="preserve">     NET INC.(DEC.) IN PAYABLES &amp; ACCRUED EXPENSES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8669869</v>
          </cell>
          <cell r="O387">
            <v>4682916</v>
          </cell>
          <cell r="P387">
            <v>-4056389</v>
          </cell>
          <cell r="Q387">
            <v>823869</v>
          </cell>
          <cell r="R387">
            <v>10013243</v>
          </cell>
          <cell r="S387">
            <v>-17212176</v>
          </cell>
          <cell r="T387">
            <v>12662153</v>
          </cell>
          <cell r="U387">
            <v>-5741475</v>
          </cell>
          <cell r="V387">
            <v>36646583</v>
          </cell>
          <cell r="W387">
            <v>-178353318</v>
          </cell>
          <cell r="X387">
            <v>56040257</v>
          </cell>
          <cell r="Y387">
            <v>37493320</v>
          </cell>
          <cell r="Z387">
            <v>252136925</v>
          </cell>
          <cell r="AA387">
            <v>-294770540</v>
          </cell>
        </row>
        <row r="388">
          <cell r="A388">
            <v>16</v>
          </cell>
          <cell r="C388" t="str">
            <v xml:space="preserve">     (LESS) ALLOWANCE FOR FUNDS USED DURING CONST.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-507352</v>
          </cell>
          <cell r="X388">
            <v>-1781550</v>
          </cell>
          <cell r="Y388">
            <v>-3691590</v>
          </cell>
          <cell r="Z388">
            <v>-1264097</v>
          </cell>
          <cell r="AA388">
            <v>-882724</v>
          </cell>
        </row>
        <row r="389">
          <cell r="A389">
            <v>17</v>
          </cell>
          <cell r="C389" t="str">
            <v xml:space="preserve">     (LESS) UNDIST.EARNINGS FROM SUB.COMPANIES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</row>
        <row r="390">
          <cell r="A390">
            <v>18</v>
          </cell>
          <cell r="C390" t="str">
            <v xml:space="preserve">     OTHER (NET):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-733028</v>
          </cell>
          <cell r="O390">
            <v>3206873</v>
          </cell>
          <cell r="P390">
            <v>-2226446</v>
          </cell>
          <cell r="Q390">
            <v>-18193903</v>
          </cell>
          <cell r="R390">
            <v>-14781534</v>
          </cell>
          <cell r="S390">
            <v>-20996027</v>
          </cell>
          <cell r="T390">
            <v>14768365</v>
          </cell>
          <cell r="U390">
            <v>56875753</v>
          </cell>
          <cell r="V390">
            <v>-3435993</v>
          </cell>
          <cell r="W390">
            <v>-6769683</v>
          </cell>
          <cell r="X390">
            <v>-38580273</v>
          </cell>
          <cell r="Y390">
            <v>-71227809</v>
          </cell>
          <cell r="Z390">
            <v>-191291566</v>
          </cell>
          <cell r="AA390">
            <v>132741152</v>
          </cell>
        </row>
        <row r="391">
          <cell r="A391">
            <v>19</v>
          </cell>
          <cell r="C391" t="str">
            <v xml:space="preserve">        NET CASH PROVIDED BY OPERATING ACTIVITIES</v>
          </cell>
          <cell r="D391">
            <v>16705658</v>
          </cell>
          <cell r="E391">
            <v>17847307</v>
          </cell>
          <cell r="F391">
            <v>18390042</v>
          </cell>
          <cell r="G391">
            <v>26339298</v>
          </cell>
          <cell r="H391">
            <v>26459141</v>
          </cell>
          <cell r="I391">
            <v>28637886</v>
          </cell>
          <cell r="J391">
            <v>31140901</v>
          </cell>
          <cell r="K391">
            <v>42998703</v>
          </cell>
          <cell r="L391">
            <v>41879589</v>
          </cell>
          <cell r="M391">
            <v>30550071</v>
          </cell>
          <cell r="N391">
            <v>35654327</v>
          </cell>
          <cell r="O391">
            <v>75376730</v>
          </cell>
          <cell r="P391">
            <v>31571397</v>
          </cell>
          <cell r="Q391">
            <v>36728289</v>
          </cell>
          <cell r="R391">
            <v>33518306</v>
          </cell>
          <cell r="S391">
            <v>36078195</v>
          </cell>
          <cell r="T391">
            <v>80229885</v>
          </cell>
          <cell r="U391">
            <v>113717182</v>
          </cell>
          <cell r="V391">
            <v>125637993</v>
          </cell>
          <cell r="W391">
            <v>124250289</v>
          </cell>
          <cell r="X391">
            <v>315922299</v>
          </cell>
          <cell r="Y391">
            <v>304871028</v>
          </cell>
          <cell r="Z391">
            <v>317181084</v>
          </cell>
          <cell r="AA391">
            <v>254837590</v>
          </cell>
        </row>
        <row r="392">
          <cell r="A392">
            <v>20</v>
          </cell>
        </row>
        <row r="393">
          <cell r="A393">
            <v>21</v>
          </cell>
          <cell r="C393" t="str">
            <v>CASH FLOWS FROM INVESTMENT ACTIVITIES:</v>
          </cell>
        </row>
        <row r="394">
          <cell r="A394">
            <v>22</v>
          </cell>
          <cell r="C394" t="str">
            <v xml:space="preserve">   GROSS ADDITIONS TO:  UTILITY PLANT</v>
          </cell>
          <cell r="D394">
            <v>-15149279</v>
          </cell>
          <cell r="E394">
            <v>-21348327</v>
          </cell>
          <cell r="F394">
            <v>-25700904</v>
          </cell>
          <cell r="G394">
            <v>-22857478</v>
          </cell>
          <cell r="H394">
            <v>-22829286</v>
          </cell>
          <cell r="I394">
            <v>-25126858</v>
          </cell>
          <cell r="J394">
            <v>-26233909</v>
          </cell>
          <cell r="K394">
            <v>-35536718</v>
          </cell>
          <cell r="L394">
            <v>-44330251</v>
          </cell>
          <cell r="M394">
            <v>-50785626</v>
          </cell>
          <cell r="N394">
            <v>-53614251</v>
          </cell>
          <cell r="O394">
            <v>-65648437</v>
          </cell>
          <cell r="P394">
            <v>-85890376</v>
          </cell>
          <cell r="Q394">
            <v>-85844967</v>
          </cell>
          <cell r="R394">
            <v>-96446668</v>
          </cell>
          <cell r="S394">
            <v>-91330564</v>
          </cell>
          <cell r="T394">
            <v>-90803197</v>
          </cell>
          <cell r="U394">
            <v>-92312003</v>
          </cell>
          <cell r="V394">
            <v>-96123799</v>
          </cell>
          <cell r="W394">
            <v>-258407169</v>
          </cell>
          <cell r="X394">
            <v>-337252091</v>
          </cell>
          <cell r="Y394">
            <v>-334667343</v>
          </cell>
          <cell r="Z394">
            <v>-297743747</v>
          </cell>
          <cell r="AA394">
            <v>-248317425</v>
          </cell>
        </row>
        <row r="395">
          <cell r="A395">
            <v>23</v>
          </cell>
          <cell r="C395" t="str">
            <v xml:space="preserve">                        NUCLEAR FUEL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</row>
        <row r="396">
          <cell r="A396">
            <v>24</v>
          </cell>
          <cell r="C396" t="str">
            <v xml:space="preserve">                        COMMON UTILITY PLANT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</row>
        <row r="397">
          <cell r="A397">
            <v>25</v>
          </cell>
          <cell r="C397" t="str">
            <v xml:space="preserve">                        NONUTILITY PLANT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</row>
        <row r="398">
          <cell r="A398">
            <v>26</v>
          </cell>
          <cell r="C398" t="str">
            <v xml:space="preserve">   (LESS) ALLOWANCE FOR FUNDS USED DURING CONST.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507352</v>
          </cell>
          <cell r="X398">
            <v>1781550</v>
          </cell>
          <cell r="Y398">
            <v>3691590</v>
          </cell>
          <cell r="Z398">
            <v>1264097</v>
          </cell>
          <cell r="AA398">
            <v>882724</v>
          </cell>
        </row>
        <row r="399">
          <cell r="A399">
            <v>27</v>
          </cell>
          <cell r="C399" t="str">
            <v xml:space="preserve">   OTHER (NET):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  <row r="400">
          <cell r="A400">
            <v>28</v>
          </cell>
          <cell r="C400" t="str">
            <v xml:space="preserve">      CASH OUTFLOWS FOR PLANT</v>
          </cell>
          <cell r="D400">
            <v>-15149279</v>
          </cell>
          <cell r="E400">
            <v>-21348327</v>
          </cell>
          <cell r="F400">
            <v>-25700904</v>
          </cell>
          <cell r="G400">
            <v>-22857478</v>
          </cell>
          <cell r="H400">
            <v>-22829286</v>
          </cell>
          <cell r="I400">
            <v>-25126858</v>
          </cell>
          <cell r="J400">
            <v>-26233909</v>
          </cell>
          <cell r="K400">
            <v>-35536718</v>
          </cell>
          <cell r="L400">
            <v>-44330251</v>
          </cell>
          <cell r="M400">
            <v>-50785626</v>
          </cell>
          <cell r="N400">
            <v>-53614251</v>
          </cell>
          <cell r="O400">
            <v>-65648437</v>
          </cell>
          <cell r="P400">
            <v>-85890376</v>
          </cell>
          <cell r="Q400">
            <v>-85844967</v>
          </cell>
          <cell r="R400">
            <v>-96446668</v>
          </cell>
          <cell r="S400">
            <v>-91330564</v>
          </cell>
          <cell r="T400">
            <v>-90803197</v>
          </cell>
          <cell r="U400">
            <v>-92312003</v>
          </cell>
          <cell r="V400">
            <v>-96123799</v>
          </cell>
          <cell r="W400">
            <v>-257899817</v>
          </cell>
          <cell r="X400">
            <v>-335470541</v>
          </cell>
          <cell r="Y400">
            <v>-385975753</v>
          </cell>
          <cell r="Z400">
            <v>-381986025</v>
          </cell>
          <cell r="AA400">
            <v>-247434701</v>
          </cell>
        </row>
        <row r="401">
          <cell r="A401">
            <v>29</v>
          </cell>
          <cell r="C401" t="str">
            <v xml:space="preserve">   ACQUISITION OF OTHER NONCURRENT ASSETS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</row>
        <row r="402">
          <cell r="A402">
            <v>30</v>
          </cell>
          <cell r="C402" t="str">
            <v xml:space="preserve">   PROCEEDS FROM DISPOSAL OF NONCURRENT ASSETS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</row>
        <row r="403">
          <cell r="A403">
            <v>31</v>
          </cell>
          <cell r="C403" t="str">
            <v xml:space="preserve">   INVESTMENTS IN ASSOC. &amp; SUBSIDIARY COMPANIES</v>
          </cell>
          <cell r="D403">
            <v>4347134</v>
          </cell>
          <cell r="E403">
            <v>0</v>
          </cell>
          <cell r="F403">
            <v>-9919099</v>
          </cell>
          <cell r="G403">
            <v>-9034317</v>
          </cell>
          <cell r="H403">
            <v>-1667238</v>
          </cell>
          <cell r="I403">
            <v>0</v>
          </cell>
          <cell r="J403">
            <v>0</v>
          </cell>
          <cell r="K403">
            <v>-422633</v>
          </cell>
          <cell r="L403">
            <v>-10000000</v>
          </cell>
          <cell r="M403">
            <v>-197034</v>
          </cell>
          <cell r="N403">
            <v>-1065636</v>
          </cell>
          <cell r="O403">
            <v>-1169871</v>
          </cell>
          <cell r="P403">
            <v>-131995</v>
          </cell>
          <cell r="Q403">
            <v>-1267345</v>
          </cell>
          <cell r="R403">
            <v>-22046026</v>
          </cell>
          <cell r="S403">
            <v>-32451740</v>
          </cell>
          <cell r="T403">
            <v>-16755292</v>
          </cell>
          <cell r="U403">
            <v>-9556782</v>
          </cell>
          <cell r="V403">
            <v>-13237020</v>
          </cell>
          <cell r="W403">
            <v>-13181404</v>
          </cell>
          <cell r="X403">
            <v>1530946</v>
          </cell>
          <cell r="Y403">
            <v>32839511</v>
          </cell>
          <cell r="Z403">
            <v>97671893</v>
          </cell>
          <cell r="AA403">
            <v>-3959587</v>
          </cell>
        </row>
        <row r="404">
          <cell r="A404">
            <v>32</v>
          </cell>
          <cell r="C404" t="str">
            <v xml:space="preserve">   CONTRIBUTIONS FROM ASSOC.&amp; SUBSIDIARY COMPANIES</v>
          </cell>
          <cell r="D404">
            <v>8355746</v>
          </cell>
          <cell r="E404">
            <v>283317</v>
          </cell>
          <cell r="F404">
            <v>10713954</v>
          </cell>
          <cell r="G404">
            <v>9412432</v>
          </cell>
          <cell r="H404">
            <v>1877995</v>
          </cell>
          <cell r="I404">
            <v>2682769</v>
          </cell>
          <cell r="J404">
            <v>4920977</v>
          </cell>
          <cell r="K404">
            <v>5618810</v>
          </cell>
          <cell r="L404">
            <v>1628962</v>
          </cell>
          <cell r="M404">
            <v>13646411</v>
          </cell>
          <cell r="N404">
            <v>1107590</v>
          </cell>
          <cell r="O404">
            <v>708422</v>
          </cell>
          <cell r="P404">
            <v>30016110</v>
          </cell>
          <cell r="Q404">
            <v>36718364</v>
          </cell>
          <cell r="R404">
            <v>923888</v>
          </cell>
          <cell r="S404">
            <v>12776418</v>
          </cell>
          <cell r="T404">
            <v>8949073</v>
          </cell>
          <cell r="U404">
            <v>0</v>
          </cell>
          <cell r="V404">
            <v>0</v>
          </cell>
          <cell r="W404">
            <v>7012786</v>
          </cell>
          <cell r="Y404">
            <v>13399400</v>
          </cell>
          <cell r="Z404">
            <v>0</v>
          </cell>
          <cell r="AA404">
            <v>0</v>
          </cell>
        </row>
        <row r="405">
          <cell r="A405">
            <v>33</v>
          </cell>
          <cell r="C405" t="str">
            <v xml:space="preserve">   LOANS MADE OR PURCHASED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-31075000</v>
          </cell>
          <cell r="Z405">
            <v>-20873460</v>
          </cell>
          <cell r="AA405">
            <v>51948460</v>
          </cell>
        </row>
        <row r="406">
          <cell r="A406">
            <v>34</v>
          </cell>
          <cell r="C406" t="str">
            <v xml:space="preserve">   COLLECTIONS ON LOANS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</row>
        <row r="407">
          <cell r="A407">
            <v>35</v>
          </cell>
          <cell r="C407" t="str">
            <v xml:space="preserve">   NET (INCREASE) DECREASE IN RECEIVABLES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</row>
        <row r="408">
          <cell r="A408">
            <v>36</v>
          </cell>
          <cell r="C408" t="str">
            <v xml:space="preserve">   NET (INCREASE) DECREASE IN INVENTORY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</row>
        <row r="409">
          <cell r="A409">
            <v>37</v>
          </cell>
          <cell r="C409" t="str">
            <v xml:space="preserve">   NET INC. (DEC.) IN PAYABLES &amp; ACCRUED EXPENSES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</row>
        <row r="410">
          <cell r="A410">
            <v>38</v>
          </cell>
          <cell r="C410" t="str">
            <v xml:space="preserve">   OTHER (NET):</v>
          </cell>
          <cell r="D410">
            <v>0</v>
          </cell>
          <cell r="E410">
            <v>7505975</v>
          </cell>
          <cell r="F410">
            <v>6163324</v>
          </cell>
          <cell r="G410">
            <v>10848030</v>
          </cell>
          <cell r="H410">
            <v>4658276</v>
          </cell>
          <cell r="I410">
            <v>13314977</v>
          </cell>
          <cell r="J410">
            <v>10795865</v>
          </cell>
          <cell r="K410">
            <v>26480543</v>
          </cell>
          <cell r="L410">
            <v>35284352</v>
          </cell>
          <cell r="M410">
            <v>9644821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64374058</v>
          </cell>
          <cell r="X410">
            <v>-4778852</v>
          </cell>
          <cell r="Y410">
            <v>-1283429</v>
          </cell>
          <cell r="Z410">
            <v>-23662641</v>
          </cell>
          <cell r="AA410">
            <v>-33994666</v>
          </cell>
        </row>
        <row r="411">
          <cell r="A411">
            <v>39</v>
          </cell>
          <cell r="C411" t="str">
            <v xml:space="preserve">        NET CASH PROVIDED BY INVESTING ACTIVITIES</v>
          </cell>
          <cell r="D411">
            <v>-2446399</v>
          </cell>
          <cell r="E411">
            <v>-13559035</v>
          </cell>
          <cell r="F411">
            <v>-18742725</v>
          </cell>
          <cell r="G411">
            <v>-11631333</v>
          </cell>
          <cell r="H411">
            <v>-17960253</v>
          </cell>
          <cell r="I411">
            <v>-9129112</v>
          </cell>
          <cell r="J411">
            <v>-10517067</v>
          </cell>
          <cell r="K411">
            <v>-3859998</v>
          </cell>
          <cell r="L411">
            <v>-17416937</v>
          </cell>
          <cell r="M411">
            <v>-27691428</v>
          </cell>
          <cell r="N411">
            <v>-53572297</v>
          </cell>
          <cell r="O411">
            <v>-66109886</v>
          </cell>
          <cell r="P411">
            <v>-56006261</v>
          </cell>
          <cell r="Q411">
            <v>-50393948</v>
          </cell>
          <cell r="R411">
            <v>-117568806</v>
          </cell>
          <cell r="S411">
            <v>-111005886</v>
          </cell>
          <cell r="T411">
            <v>-98609416</v>
          </cell>
          <cell r="U411">
            <v>-101868785</v>
          </cell>
          <cell r="V411">
            <v>-109360819</v>
          </cell>
          <cell r="W411">
            <v>-199694377</v>
          </cell>
          <cell r="X411">
            <v>-338718447</v>
          </cell>
          <cell r="Y411">
            <v>-372095271</v>
          </cell>
          <cell r="Z411">
            <v>-328850233</v>
          </cell>
          <cell r="AA411">
            <v>-233440494</v>
          </cell>
        </row>
        <row r="412">
          <cell r="A412">
            <v>40</v>
          </cell>
        </row>
        <row r="413">
          <cell r="A413">
            <v>41</v>
          </cell>
          <cell r="C413" t="str">
            <v>CASH FLOWS FROM FINANCING ACTIVITIES:</v>
          </cell>
        </row>
        <row r="414">
          <cell r="A414">
            <v>42</v>
          </cell>
          <cell r="C414" t="str">
            <v xml:space="preserve">   PROCEEDS FROM ISSUANCE OF: LONG-TERM BEBT</v>
          </cell>
          <cell r="D414">
            <v>0</v>
          </cell>
          <cell r="E414">
            <v>15125000</v>
          </cell>
          <cell r="F414">
            <v>0</v>
          </cell>
          <cell r="G414">
            <v>9700000</v>
          </cell>
          <cell r="H414">
            <v>28355000</v>
          </cell>
          <cell r="I414">
            <v>10230000</v>
          </cell>
          <cell r="J414">
            <v>0</v>
          </cell>
          <cell r="K414">
            <v>895000</v>
          </cell>
          <cell r="L414">
            <v>40480000</v>
          </cell>
          <cell r="M414">
            <v>30000000</v>
          </cell>
          <cell r="N414">
            <v>40042000</v>
          </cell>
          <cell r="O414">
            <v>13000</v>
          </cell>
          <cell r="P414">
            <v>50000000</v>
          </cell>
          <cell r="Q414">
            <v>30000000</v>
          </cell>
          <cell r="R414">
            <v>95000000</v>
          </cell>
          <cell r="S414">
            <v>77000000</v>
          </cell>
          <cell r="T414">
            <v>0</v>
          </cell>
          <cell r="U414">
            <v>110000000</v>
          </cell>
          <cell r="V414">
            <v>0</v>
          </cell>
          <cell r="W414">
            <v>300000000</v>
          </cell>
          <cell r="X414">
            <v>200000000</v>
          </cell>
          <cell r="Y414">
            <v>251135852</v>
          </cell>
          <cell r="Z414">
            <v>510000000</v>
          </cell>
          <cell r="AA414">
            <v>0</v>
          </cell>
        </row>
        <row r="415">
          <cell r="A415">
            <v>43</v>
          </cell>
          <cell r="C415" t="str">
            <v xml:space="preserve">                              PREFERRED STOCK</v>
          </cell>
          <cell r="D415">
            <v>0</v>
          </cell>
          <cell r="E415">
            <v>0</v>
          </cell>
          <cell r="F415">
            <v>93000</v>
          </cell>
          <cell r="G415">
            <v>5167636</v>
          </cell>
          <cell r="H415">
            <v>0</v>
          </cell>
          <cell r="I415">
            <v>0</v>
          </cell>
          <cell r="J415">
            <v>9700000</v>
          </cell>
          <cell r="K415">
            <v>0</v>
          </cell>
          <cell r="L415">
            <v>0</v>
          </cell>
          <cell r="M415">
            <v>25000000</v>
          </cell>
          <cell r="N415">
            <v>0</v>
          </cell>
          <cell r="O415">
            <v>0</v>
          </cell>
          <cell r="P415">
            <v>0</v>
          </cell>
          <cell r="Q415">
            <v>99000</v>
          </cell>
          <cell r="R415">
            <v>0</v>
          </cell>
          <cell r="S415">
            <v>60000000</v>
          </cell>
          <cell r="T415">
            <v>30000000</v>
          </cell>
          <cell r="U415">
            <v>0</v>
          </cell>
          <cell r="V415">
            <v>0</v>
          </cell>
          <cell r="W415">
            <v>100000000</v>
          </cell>
        </row>
        <row r="416">
          <cell r="A416">
            <v>44</v>
          </cell>
          <cell r="C416" t="str">
            <v xml:space="preserve">                              COMMON STOCK</v>
          </cell>
          <cell r="D416">
            <v>259393</v>
          </cell>
          <cell r="E416">
            <v>6639795</v>
          </cell>
          <cell r="F416">
            <v>5871162</v>
          </cell>
          <cell r="G416">
            <v>500000</v>
          </cell>
          <cell r="H416">
            <v>910022</v>
          </cell>
          <cell r="I416">
            <v>208163</v>
          </cell>
          <cell r="J416">
            <v>5760029</v>
          </cell>
          <cell r="K416">
            <v>2981607</v>
          </cell>
          <cell r="L416">
            <v>3241878</v>
          </cell>
          <cell r="M416">
            <v>9894710</v>
          </cell>
          <cell r="N416">
            <v>266976</v>
          </cell>
          <cell r="O416">
            <v>4595944</v>
          </cell>
          <cell r="P416">
            <v>36881608</v>
          </cell>
          <cell r="Q416">
            <v>33800648</v>
          </cell>
          <cell r="R416">
            <v>62883379</v>
          </cell>
          <cell r="S416">
            <v>7641656</v>
          </cell>
          <cell r="T416">
            <v>5971710</v>
          </cell>
          <cell r="U416">
            <v>4429693</v>
          </cell>
          <cell r="V416">
            <v>3547562</v>
          </cell>
          <cell r="W416">
            <v>65000</v>
          </cell>
        </row>
        <row r="417">
          <cell r="A417">
            <v>45</v>
          </cell>
          <cell r="C417" t="str">
            <v xml:space="preserve">                              OTHER:</v>
          </cell>
          <cell r="D417">
            <v>77461</v>
          </cell>
          <cell r="E417">
            <v>137485</v>
          </cell>
          <cell r="F417">
            <v>197680</v>
          </cell>
          <cell r="G417">
            <v>0</v>
          </cell>
          <cell r="H417">
            <v>533835</v>
          </cell>
          <cell r="I417">
            <v>0</v>
          </cell>
          <cell r="J417">
            <v>1022743</v>
          </cell>
          <cell r="K417">
            <v>482637</v>
          </cell>
          <cell r="L417">
            <v>685408</v>
          </cell>
          <cell r="M417">
            <v>313224</v>
          </cell>
          <cell r="N417">
            <v>-16110</v>
          </cell>
          <cell r="O417">
            <v>-16249</v>
          </cell>
          <cell r="P417">
            <v>-47100</v>
          </cell>
          <cell r="Q417">
            <v>-177415</v>
          </cell>
          <cell r="R417">
            <v>-166658</v>
          </cell>
          <cell r="S417">
            <v>-1245844</v>
          </cell>
          <cell r="T417">
            <v>-1216538</v>
          </cell>
          <cell r="U417">
            <v>-43424</v>
          </cell>
          <cell r="V417">
            <v>-38967</v>
          </cell>
          <cell r="W417">
            <v>0</v>
          </cell>
          <cell r="X417">
            <v>78366619</v>
          </cell>
          <cell r="Y417">
            <v>153807402</v>
          </cell>
          <cell r="Z417">
            <v>-226395498</v>
          </cell>
          <cell r="AA417">
            <v>0</v>
          </cell>
        </row>
        <row r="418">
          <cell r="A418">
            <v>46</v>
          </cell>
          <cell r="C418" t="str">
            <v xml:space="preserve">   NET INCREASE IN SHORT-TERM DEBT</v>
          </cell>
          <cell r="D418">
            <v>17000000</v>
          </cell>
          <cell r="E418">
            <v>0</v>
          </cell>
          <cell r="F418">
            <v>12500000</v>
          </cell>
          <cell r="G418">
            <v>216718</v>
          </cell>
          <cell r="H418">
            <v>0</v>
          </cell>
          <cell r="I418">
            <v>706370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18000000</v>
          </cell>
          <cell r="O418">
            <v>8500000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161154509</v>
          </cell>
        </row>
        <row r="419">
          <cell r="A419">
            <v>47</v>
          </cell>
          <cell r="C419" t="str">
            <v xml:space="preserve">      CASH PROVIDED BY OUTSIDE SOURCES</v>
          </cell>
          <cell r="D419">
            <v>17336854</v>
          </cell>
          <cell r="E419">
            <v>21902280</v>
          </cell>
          <cell r="F419">
            <v>18661842</v>
          </cell>
          <cell r="G419">
            <v>15584354</v>
          </cell>
          <cell r="H419">
            <v>29798857</v>
          </cell>
          <cell r="I419">
            <v>11144533</v>
          </cell>
          <cell r="J419">
            <v>16482772</v>
          </cell>
          <cell r="K419">
            <v>4359244</v>
          </cell>
          <cell r="L419">
            <v>44407286</v>
          </cell>
          <cell r="M419">
            <v>65207934</v>
          </cell>
          <cell r="N419">
            <v>58292866</v>
          </cell>
          <cell r="O419">
            <v>13092695</v>
          </cell>
          <cell r="P419">
            <v>86834508</v>
          </cell>
          <cell r="Q419">
            <v>63722233</v>
          </cell>
          <cell r="R419">
            <v>157716721</v>
          </cell>
          <cell r="S419">
            <v>143395812</v>
          </cell>
          <cell r="T419">
            <v>34755172</v>
          </cell>
          <cell r="U419">
            <v>114386269</v>
          </cell>
          <cell r="V419">
            <v>3508595</v>
          </cell>
          <cell r="W419">
            <v>400065000</v>
          </cell>
          <cell r="X419">
            <v>278366619</v>
          </cell>
          <cell r="Y419">
            <v>404943254</v>
          </cell>
          <cell r="Z419">
            <v>283604502</v>
          </cell>
          <cell r="AA419">
            <v>161154509</v>
          </cell>
        </row>
        <row r="420">
          <cell r="A420">
            <v>48</v>
          </cell>
          <cell r="C420" t="str">
            <v xml:space="preserve">   PAYMENTS FOR RETIREMENT OF: LONG-TERM DEBT</v>
          </cell>
          <cell r="D420">
            <v>-2539000</v>
          </cell>
          <cell r="E420">
            <v>-300000</v>
          </cell>
          <cell r="F420">
            <v>-2491000</v>
          </cell>
          <cell r="G420">
            <v>-4911000</v>
          </cell>
          <cell r="H420">
            <v>-325000</v>
          </cell>
          <cell r="I420">
            <v>-166000</v>
          </cell>
          <cell r="J420">
            <v>-12544000</v>
          </cell>
          <cell r="K420">
            <v>-10770000</v>
          </cell>
          <cell r="L420">
            <v>-3511000</v>
          </cell>
          <cell r="M420">
            <v>-14641000</v>
          </cell>
          <cell r="N420">
            <v>-25590000</v>
          </cell>
          <cell r="O420">
            <v>-4010000</v>
          </cell>
          <cell r="P420">
            <v>-12338000</v>
          </cell>
          <cell r="Q420">
            <v>-13281000</v>
          </cell>
          <cell r="R420">
            <v>-46884000</v>
          </cell>
          <cell r="S420">
            <v>-9260000</v>
          </cell>
          <cell r="T420">
            <v>-3340000</v>
          </cell>
          <cell r="U420">
            <v>-115140000</v>
          </cell>
          <cell r="V420">
            <v>-140000</v>
          </cell>
          <cell r="W420">
            <v>-102844155</v>
          </cell>
          <cell r="X420">
            <v>-81004000</v>
          </cell>
          <cell r="Y420">
            <v>-110370000</v>
          </cell>
          <cell r="Z420">
            <v>-150979999</v>
          </cell>
          <cell r="AA420">
            <v>-19000000</v>
          </cell>
        </row>
        <row r="421">
          <cell r="A421">
            <v>49</v>
          </cell>
          <cell r="C421" t="str">
            <v xml:space="preserve">                               PREFERRED STOCK</v>
          </cell>
          <cell r="D421">
            <v>-311300</v>
          </cell>
          <cell r="E421">
            <v>-350600</v>
          </cell>
          <cell r="F421">
            <v>-300000</v>
          </cell>
          <cell r="G421">
            <v>-6700</v>
          </cell>
          <cell r="H421">
            <v>-326400</v>
          </cell>
          <cell r="I421">
            <v>-273500</v>
          </cell>
          <cell r="J421">
            <v>0</v>
          </cell>
          <cell r="K421">
            <v>-290300</v>
          </cell>
          <cell r="L421">
            <v>-300000</v>
          </cell>
          <cell r="M421">
            <v>-20300000</v>
          </cell>
          <cell r="N421">
            <v>-300000</v>
          </cell>
          <cell r="O421">
            <v>-300000</v>
          </cell>
          <cell r="P421">
            <v>-399000</v>
          </cell>
          <cell r="Q421">
            <v>-300000</v>
          </cell>
          <cell r="R421">
            <v>-300000</v>
          </cell>
          <cell r="S421">
            <v>-33698330</v>
          </cell>
          <cell r="T421">
            <v>0</v>
          </cell>
          <cell r="U421">
            <v>0</v>
          </cell>
          <cell r="V421">
            <v>0</v>
          </cell>
          <cell r="W421">
            <v>-128747007</v>
          </cell>
          <cell r="X421">
            <v>-5453900</v>
          </cell>
          <cell r="Y421">
            <v>-42575150</v>
          </cell>
          <cell r="Z421">
            <v>-7500000</v>
          </cell>
          <cell r="AA421">
            <v>-7500000</v>
          </cell>
        </row>
        <row r="422">
          <cell r="A422">
            <v>50</v>
          </cell>
          <cell r="C422" t="str">
            <v xml:space="preserve">                               COMMON STOCK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-29100000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</row>
        <row r="423">
          <cell r="A423">
            <v>51</v>
          </cell>
          <cell r="C423" t="str">
            <v xml:space="preserve">                               OTHER:</v>
          </cell>
          <cell r="D423">
            <v>-23548305</v>
          </cell>
          <cell r="E423">
            <v>-17244022</v>
          </cell>
          <cell r="F423">
            <v>-9045326</v>
          </cell>
          <cell r="G423">
            <v>-18368616</v>
          </cell>
          <cell r="H423">
            <v>-7369704</v>
          </cell>
          <cell r="I423">
            <v>-11576714</v>
          </cell>
          <cell r="J423">
            <v>-11263406</v>
          </cell>
          <cell r="K423">
            <v>-15459059</v>
          </cell>
          <cell r="L423">
            <v>-46469253</v>
          </cell>
          <cell r="M423">
            <v>-18584144</v>
          </cell>
          <cell r="N423">
            <v>0</v>
          </cell>
          <cell r="O423">
            <v>0</v>
          </cell>
          <cell r="P423">
            <v>0</v>
          </cell>
          <cell r="Q423">
            <v>-12400000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-19</v>
          </cell>
          <cell r="W423">
            <v>-4572250</v>
          </cell>
          <cell r="X423">
            <v>13374000</v>
          </cell>
          <cell r="Y423">
            <v>-2257000</v>
          </cell>
          <cell r="Z423">
            <v>-3585854</v>
          </cell>
          <cell r="AA423">
            <v>-3708720</v>
          </cell>
        </row>
        <row r="424">
          <cell r="A424">
            <v>52</v>
          </cell>
          <cell r="C424" t="str">
            <v xml:space="preserve">   NET DECREASE IN SHORT-TERM DEBT</v>
          </cell>
          <cell r="D424">
            <v>0</v>
          </cell>
          <cell r="E424">
            <v>-2000000</v>
          </cell>
          <cell r="F424">
            <v>0</v>
          </cell>
          <cell r="G424">
            <v>0</v>
          </cell>
          <cell r="H424">
            <v>-19000000</v>
          </cell>
          <cell r="I424">
            <v>-9000000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85975109</v>
          </cell>
        </row>
        <row r="425">
          <cell r="A425">
            <v>53</v>
          </cell>
          <cell r="C425" t="str">
            <v xml:space="preserve">   DIVIDENDS ON PREFERRED STOCK</v>
          </cell>
          <cell r="D425">
            <v>-820127</v>
          </cell>
          <cell r="E425">
            <v>-799393</v>
          </cell>
          <cell r="F425">
            <v>-782908</v>
          </cell>
          <cell r="G425">
            <v>-865829</v>
          </cell>
          <cell r="H425">
            <v>-2245606</v>
          </cell>
          <cell r="I425">
            <v>-2225091</v>
          </cell>
          <cell r="J425">
            <v>-2549051</v>
          </cell>
          <cell r="K425">
            <v>-3473928</v>
          </cell>
          <cell r="L425">
            <v>-3454344</v>
          </cell>
          <cell r="M425">
            <v>-1351600</v>
          </cell>
          <cell r="N425">
            <v>-2814579</v>
          </cell>
          <cell r="O425">
            <v>-2794720</v>
          </cell>
          <cell r="P425">
            <v>-2769896</v>
          </cell>
          <cell r="Q425">
            <v>-2752000</v>
          </cell>
          <cell r="R425">
            <v>-2735094</v>
          </cell>
          <cell r="S425">
            <v>-2664125</v>
          </cell>
          <cell r="T425">
            <v>-5213750</v>
          </cell>
          <cell r="U425">
            <v>-8775002</v>
          </cell>
          <cell r="V425">
            <v>-5265000</v>
          </cell>
          <cell r="W425">
            <v>-19300895</v>
          </cell>
          <cell r="X425">
            <v>-13075326</v>
          </cell>
          <cell r="Y425">
            <v>-10196784</v>
          </cell>
          <cell r="Z425">
            <v>-9066620</v>
          </cell>
          <cell r="AA425">
            <v>-8485370</v>
          </cell>
        </row>
        <row r="426">
          <cell r="A426">
            <v>54</v>
          </cell>
          <cell r="C426" t="str">
            <v xml:space="preserve">   DIVIDENDS ON COMMON STOCK</v>
          </cell>
          <cell r="D426">
            <v>-4377381</v>
          </cell>
          <cell r="E426">
            <v>-5496537</v>
          </cell>
          <cell r="F426">
            <v>-5689925</v>
          </cell>
          <cell r="G426">
            <v>-6140174</v>
          </cell>
          <cell r="H426">
            <v>-9031035</v>
          </cell>
          <cell r="I426">
            <v>-7412002</v>
          </cell>
          <cell r="J426">
            <v>-10750149</v>
          </cell>
          <cell r="K426">
            <v>-13504662</v>
          </cell>
          <cell r="L426">
            <v>-15135341</v>
          </cell>
          <cell r="M426">
            <v>-13189833</v>
          </cell>
          <cell r="N426">
            <v>-13980604</v>
          </cell>
          <cell r="O426">
            <v>-15165100</v>
          </cell>
          <cell r="P426">
            <v>-17892778</v>
          </cell>
          <cell r="Q426">
            <v>-21309691</v>
          </cell>
          <cell r="R426">
            <v>-22866782</v>
          </cell>
          <cell r="S426">
            <v>-24694191</v>
          </cell>
          <cell r="T426">
            <v>-8517555</v>
          </cell>
          <cell r="U426">
            <v>0</v>
          </cell>
          <cell r="V426">
            <v>-16577026</v>
          </cell>
          <cell r="W426">
            <v>-150590954</v>
          </cell>
          <cell r="X426">
            <v>-155591503</v>
          </cell>
          <cell r="Y426">
            <v>-149870640</v>
          </cell>
          <cell r="Z426">
            <v>-133819377</v>
          </cell>
          <cell r="AA426">
            <v>-133224121</v>
          </cell>
        </row>
        <row r="427">
          <cell r="A427">
            <v>55</v>
          </cell>
          <cell r="C427" t="str">
            <v xml:space="preserve">        NET CASH PROVIDED BY FINANCING ACTIVITIES</v>
          </cell>
          <cell r="D427">
            <v>-14259259</v>
          </cell>
          <cell r="E427">
            <v>-4288272</v>
          </cell>
          <cell r="F427">
            <v>352683</v>
          </cell>
          <cell r="G427">
            <v>-14707965</v>
          </cell>
          <cell r="H427">
            <v>-8498888</v>
          </cell>
          <cell r="I427">
            <v>-19508774</v>
          </cell>
          <cell r="J427">
            <v>-20623834</v>
          </cell>
          <cell r="K427">
            <v>-39138705</v>
          </cell>
          <cell r="L427">
            <v>-24462652</v>
          </cell>
          <cell r="M427">
            <v>-2858643</v>
          </cell>
          <cell r="N427">
            <v>15607683</v>
          </cell>
          <cell r="O427">
            <v>-9177125</v>
          </cell>
          <cell r="P427">
            <v>24334834</v>
          </cell>
          <cell r="Q427">
            <v>13679542</v>
          </cell>
          <cell r="R427">
            <v>84930845</v>
          </cell>
          <cell r="S427">
            <v>73079166</v>
          </cell>
          <cell r="T427">
            <v>17683867</v>
          </cell>
          <cell r="U427">
            <v>-9528733</v>
          </cell>
          <cell r="V427">
            <v>-18473450</v>
          </cell>
          <cell r="W427">
            <v>79984848</v>
          </cell>
          <cell r="X427">
            <v>36615890</v>
          </cell>
          <cell r="Y427">
            <v>89673680</v>
          </cell>
          <cell r="Z427">
            <v>-21347348</v>
          </cell>
          <cell r="AA427">
            <v>-10763702</v>
          </cell>
        </row>
        <row r="428">
          <cell r="A428">
            <v>56</v>
          </cell>
        </row>
        <row r="429">
          <cell r="A429">
            <v>57</v>
          </cell>
          <cell r="C429" t="str">
            <v>NET (INCREASE) DECREASE IN CASH &amp; CASH EQUIVALENTS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-2310287</v>
          </cell>
          <cell r="O429">
            <v>89719</v>
          </cell>
          <cell r="P429">
            <v>-100030</v>
          </cell>
          <cell r="Q429">
            <v>13883</v>
          </cell>
          <cell r="R429">
            <v>880345</v>
          </cell>
          <cell r="S429">
            <v>-1848525</v>
          </cell>
          <cell r="T429">
            <v>-695664</v>
          </cell>
          <cell r="U429">
            <v>2319664</v>
          </cell>
          <cell r="V429">
            <v>-2196276</v>
          </cell>
          <cell r="W429">
            <v>4540760</v>
          </cell>
          <cell r="X429">
            <v>13819742</v>
          </cell>
          <cell r="Y429">
            <v>22449437</v>
          </cell>
          <cell r="Z429">
            <v>-33016497</v>
          </cell>
          <cell r="AA429">
            <v>10633394</v>
          </cell>
        </row>
        <row r="430">
          <cell r="A430">
            <v>58</v>
          </cell>
        </row>
        <row r="431">
          <cell r="A431">
            <v>59</v>
          </cell>
        </row>
        <row r="432">
          <cell r="A432">
            <v>60</v>
          </cell>
        </row>
        <row r="433">
          <cell r="A433">
            <v>61</v>
          </cell>
          <cell r="C433" t="str">
            <v>CASH AND CASH EQUIVALENTS AT BEGINNING OF YEAR</v>
          </cell>
          <cell r="D433">
            <v>4239745</v>
          </cell>
          <cell r="E433">
            <v>4239745</v>
          </cell>
          <cell r="F433">
            <v>4239745</v>
          </cell>
          <cell r="G433">
            <v>4239745</v>
          </cell>
          <cell r="H433">
            <v>4239745</v>
          </cell>
          <cell r="I433">
            <v>4239745</v>
          </cell>
          <cell r="J433">
            <v>4239745</v>
          </cell>
          <cell r="K433">
            <v>4239745</v>
          </cell>
          <cell r="L433">
            <v>4239745</v>
          </cell>
          <cell r="M433">
            <v>4239745</v>
          </cell>
          <cell r="N433">
            <v>4239745</v>
          </cell>
          <cell r="O433">
            <v>1929458</v>
          </cell>
          <cell r="P433">
            <v>2019177</v>
          </cell>
          <cell r="Q433">
            <v>1919147</v>
          </cell>
          <cell r="R433">
            <v>1933030</v>
          </cell>
          <cell r="S433">
            <v>2813375</v>
          </cell>
          <cell r="T433">
            <v>964850</v>
          </cell>
          <cell r="U433">
            <v>269186</v>
          </cell>
          <cell r="V433">
            <v>2588850</v>
          </cell>
          <cell r="W433">
            <v>392574</v>
          </cell>
          <cell r="X433">
            <v>4933334</v>
          </cell>
          <cell r="Y433">
            <v>18753076</v>
          </cell>
          <cell r="Z433">
            <v>41202513</v>
          </cell>
          <cell r="AA433">
            <v>8186016</v>
          </cell>
        </row>
        <row r="434">
          <cell r="A434">
            <v>62</v>
          </cell>
          <cell r="C434" t="str">
            <v>CASH AND CASH EQUIVALENTS AT END OF YEAR</v>
          </cell>
          <cell r="D434">
            <v>4239745</v>
          </cell>
          <cell r="E434">
            <v>4239745</v>
          </cell>
          <cell r="F434">
            <v>4239745</v>
          </cell>
          <cell r="G434">
            <v>4239745</v>
          </cell>
          <cell r="H434">
            <v>4239745</v>
          </cell>
          <cell r="I434">
            <v>4239745</v>
          </cell>
          <cell r="J434">
            <v>4239745</v>
          </cell>
          <cell r="K434">
            <v>4239745</v>
          </cell>
          <cell r="L434">
            <v>4239745</v>
          </cell>
          <cell r="M434">
            <v>4239745</v>
          </cell>
          <cell r="N434">
            <v>1929458</v>
          </cell>
          <cell r="O434">
            <v>2019177</v>
          </cell>
          <cell r="P434">
            <v>1919147</v>
          </cell>
          <cell r="Q434">
            <v>1933030</v>
          </cell>
          <cell r="R434">
            <v>2813375</v>
          </cell>
          <cell r="S434">
            <v>964850</v>
          </cell>
          <cell r="T434">
            <v>269186</v>
          </cell>
          <cell r="U434">
            <v>2588850</v>
          </cell>
          <cell r="V434">
            <v>392574</v>
          </cell>
          <cell r="W434">
            <v>4933334</v>
          </cell>
          <cell r="X434">
            <v>18753076</v>
          </cell>
          <cell r="Y434">
            <v>41202513</v>
          </cell>
          <cell r="Z434">
            <v>8186016</v>
          </cell>
          <cell r="AA434">
            <v>18819410</v>
          </cell>
        </row>
        <row r="435">
          <cell r="A435">
            <v>1</v>
          </cell>
          <cell r="C435" t="str">
            <v>PSE: TABLE 8</v>
          </cell>
          <cell r="Q435" t="str">
            <v>PUGET SOUND ENERGY  **  TOTAL COMPANY OPERATIONS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</row>
        <row r="438">
          <cell r="A438">
            <v>4</v>
          </cell>
          <cell r="W438" t="str">
            <v>Note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166152</v>
          </cell>
          <cell r="E448">
            <v>166152</v>
          </cell>
          <cell r="F448">
            <v>166152</v>
          </cell>
          <cell r="G448">
            <v>166152</v>
          </cell>
          <cell r="H448">
            <v>166152</v>
          </cell>
          <cell r="I448">
            <v>166152</v>
          </cell>
          <cell r="J448">
            <v>166152</v>
          </cell>
          <cell r="K448">
            <v>166152</v>
          </cell>
          <cell r="L448">
            <v>166152</v>
          </cell>
          <cell r="M448">
            <v>166152</v>
          </cell>
          <cell r="N448">
            <v>166152</v>
          </cell>
          <cell r="O448">
            <v>166152</v>
          </cell>
          <cell r="P448">
            <v>166152</v>
          </cell>
          <cell r="Q448">
            <v>166152</v>
          </cell>
          <cell r="R448">
            <v>166152</v>
          </cell>
          <cell r="S448">
            <v>166152</v>
          </cell>
          <cell r="T448">
            <v>166152</v>
          </cell>
          <cell r="U448">
            <v>166152</v>
          </cell>
          <cell r="V448">
            <v>166152</v>
          </cell>
          <cell r="W448">
            <v>27240139</v>
          </cell>
          <cell r="X448">
            <v>25864626</v>
          </cell>
          <cell r="Y448">
            <v>24590077</v>
          </cell>
          <cell r="Z448">
            <v>24056934</v>
          </cell>
          <cell r="AA448">
            <v>23133509</v>
          </cell>
        </row>
        <row r="449">
          <cell r="A449">
            <v>15</v>
          </cell>
          <cell r="C449" t="str">
            <v>PRODUCTION AND STORAGE PLANT</v>
          </cell>
          <cell r="D449">
            <v>9943785</v>
          </cell>
          <cell r="E449">
            <v>10861647</v>
          </cell>
          <cell r="F449">
            <v>10947776</v>
          </cell>
          <cell r="G449">
            <v>11174430</v>
          </cell>
          <cell r="H449">
            <v>11122370</v>
          </cell>
          <cell r="I449">
            <v>11914132</v>
          </cell>
          <cell r="J449">
            <v>11939928</v>
          </cell>
          <cell r="K449">
            <v>11944324</v>
          </cell>
          <cell r="L449">
            <v>11990797</v>
          </cell>
          <cell r="M449">
            <v>12015614</v>
          </cell>
          <cell r="N449">
            <v>12109409</v>
          </cell>
          <cell r="O449">
            <v>12996690</v>
          </cell>
          <cell r="P449">
            <v>13203455</v>
          </cell>
          <cell r="Q449">
            <v>13880312</v>
          </cell>
          <cell r="R449">
            <v>14039663</v>
          </cell>
          <cell r="S449">
            <v>14310289</v>
          </cell>
          <cell r="T449">
            <v>14442040</v>
          </cell>
          <cell r="U449">
            <v>18981324</v>
          </cell>
          <cell r="V449">
            <v>20881536</v>
          </cell>
          <cell r="W449">
            <v>22983095</v>
          </cell>
          <cell r="X449">
            <v>23150873</v>
          </cell>
          <cell r="Y449">
            <v>21644965</v>
          </cell>
          <cell r="Z449">
            <v>29521482</v>
          </cell>
          <cell r="AA449">
            <v>28817423</v>
          </cell>
        </row>
        <row r="450">
          <cell r="A450">
            <v>16</v>
          </cell>
          <cell r="C450" t="str">
            <v>TRANSMISSION AND DISTRIBUTION PLANT</v>
          </cell>
          <cell r="D450">
            <v>198092662</v>
          </cell>
          <cell r="E450">
            <v>227565114</v>
          </cell>
          <cell r="F450">
            <v>248030163</v>
          </cell>
          <cell r="G450">
            <v>265730716</v>
          </cell>
          <cell r="H450">
            <v>283950923</v>
          </cell>
          <cell r="I450">
            <v>301653423</v>
          </cell>
          <cell r="J450">
            <v>323019216</v>
          </cell>
          <cell r="K450">
            <v>351066853</v>
          </cell>
          <cell r="L450">
            <v>382502214</v>
          </cell>
          <cell r="M450">
            <v>423960871</v>
          </cell>
          <cell r="N450">
            <v>470748586</v>
          </cell>
          <cell r="O450">
            <v>524532083</v>
          </cell>
          <cell r="P450">
            <v>598233584</v>
          </cell>
          <cell r="Q450">
            <v>669479795</v>
          </cell>
          <cell r="R450">
            <v>742062820</v>
          </cell>
          <cell r="S450">
            <v>817102056</v>
          </cell>
          <cell r="T450">
            <v>881496255</v>
          </cell>
          <cell r="U450">
            <v>952207218</v>
          </cell>
          <cell r="V450">
            <v>1013592283</v>
          </cell>
          <cell r="W450">
            <v>1032353456</v>
          </cell>
          <cell r="X450">
            <v>1109390333</v>
          </cell>
          <cell r="Y450">
            <v>1201744024</v>
          </cell>
          <cell r="Z450">
            <v>1294173966</v>
          </cell>
          <cell r="AA450">
            <v>1409278422</v>
          </cell>
        </row>
        <row r="451">
          <cell r="A451">
            <v>17</v>
          </cell>
          <cell r="C451" t="str">
            <v>GENERAL PLANT</v>
          </cell>
          <cell r="D451">
            <v>10384509</v>
          </cell>
          <cell r="E451">
            <v>10908693</v>
          </cell>
          <cell r="F451">
            <v>11817941</v>
          </cell>
          <cell r="G451">
            <v>15267850</v>
          </cell>
          <cell r="H451">
            <v>16366611</v>
          </cell>
          <cell r="I451">
            <v>18620017</v>
          </cell>
          <cell r="J451">
            <v>20371838</v>
          </cell>
          <cell r="K451">
            <v>25286561</v>
          </cell>
          <cell r="L451">
            <v>32045072</v>
          </cell>
          <cell r="M451">
            <v>37082537</v>
          </cell>
          <cell r="N451">
            <v>42958172</v>
          </cell>
          <cell r="O451">
            <v>46204216</v>
          </cell>
          <cell r="P451">
            <v>50664870</v>
          </cell>
          <cell r="Q451">
            <v>58834883</v>
          </cell>
          <cell r="R451">
            <v>64983406</v>
          </cell>
          <cell r="S451">
            <v>69556780</v>
          </cell>
          <cell r="T451">
            <v>91110386</v>
          </cell>
          <cell r="U451">
            <v>97190195</v>
          </cell>
          <cell r="V451">
            <v>113287495</v>
          </cell>
          <cell r="W451">
            <v>86889554</v>
          </cell>
          <cell r="X451">
            <v>59947674</v>
          </cell>
          <cell r="Y451">
            <v>59227938</v>
          </cell>
          <cell r="Z451">
            <v>58553644</v>
          </cell>
          <cell r="AA451">
            <v>57021668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218587108</v>
          </cell>
          <cell r="E453">
            <v>249501606</v>
          </cell>
          <cell r="F453">
            <v>270962032</v>
          </cell>
          <cell r="G453">
            <v>292339148</v>
          </cell>
          <cell r="H453">
            <v>311606056</v>
          </cell>
          <cell r="I453">
            <v>332353724</v>
          </cell>
          <cell r="J453">
            <v>355497134</v>
          </cell>
          <cell r="K453">
            <v>388463890</v>
          </cell>
          <cell r="L453">
            <v>426704235</v>
          </cell>
          <cell r="M453">
            <v>473225174</v>
          </cell>
          <cell r="N453">
            <v>525982319</v>
          </cell>
          <cell r="O453">
            <v>583899141</v>
          </cell>
          <cell r="P453">
            <v>662268061</v>
          </cell>
          <cell r="Q453">
            <v>742361142</v>
          </cell>
          <cell r="R453">
            <v>821252041</v>
          </cell>
          <cell r="S453">
            <v>901135277</v>
          </cell>
          <cell r="T453">
            <v>987214833</v>
          </cell>
          <cell r="U453">
            <v>1068544889</v>
          </cell>
          <cell r="V453">
            <v>1147927466</v>
          </cell>
          <cell r="W453">
            <v>1169466244</v>
          </cell>
          <cell r="X453">
            <v>1218353506</v>
          </cell>
          <cell r="Y453">
            <v>1307207004</v>
          </cell>
          <cell r="Z453">
            <v>1406306026</v>
          </cell>
          <cell r="AA453">
            <v>1518251022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447823</v>
          </cell>
          <cell r="Y455">
            <v>0</v>
          </cell>
          <cell r="Z455">
            <v>339350</v>
          </cell>
          <cell r="AA455">
            <v>339350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47974444</v>
          </cell>
          <cell r="E456">
            <v>53394822</v>
          </cell>
          <cell r="F456">
            <v>59254577</v>
          </cell>
          <cell r="G456">
            <v>64586646</v>
          </cell>
          <cell r="H456">
            <v>72501250</v>
          </cell>
          <cell r="I456">
            <v>79982330</v>
          </cell>
          <cell r="J456">
            <v>88687319</v>
          </cell>
          <cell r="K456">
            <v>99840034</v>
          </cell>
          <cell r="L456">
            <v>111329612</v>
          </cell>
          <cell r="M456">
            <v>122879792</v>
          </cell>
          <cell r="N456">
            <v>136819446</v>
          </cell>
          <cell r="O456">
            <v>152080297</v>
          </cell>
          <cell r="P456">
            <v>168058093</v>
          </cell>
          <cell r="Q456">
            <v>183185967</v>
          </cell>
          <cell r="R456">
            <v>201240466</v>
          </cell>
          <cell r="S456">
            <v>223193457</v>
          </cell>
          <cell r="T456">
            <v>247079394</v>
          </cell>
          <cell r="U456">
            <v>271558940</v>
          </cell>
          <cell r="V456">
            <v>301449062</v>
          </cell>
          <cell r="W456">
            <v>334053871</v>
          </cell>
          <cell r="X456">
            <v>356626007</v>
          </cell>
          <cell r="Y456">
            <v>385211831</v>
          </cell>
          <cell r="Z456">
            <v>422309078</v>
          </cell>
          <cell r="AA456">
            <v>460809445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170612664</v>
          </cell>
          <cell r="E458">
            <v>196106784</v>
          </cell>
          <cell r="F458">
            <v>211707455</v>
          </cell>
          <cell r="G458">
            <v>227752502</v>
          </cell>
          <cell r="H458">
            <v>239104806</v>
          </cell>
          <cell r="I458">
            <v>252371394</v>
          </cell>
          <cell r="J458">
            <v>266809815</v>
          </cell>
          <cell r="K458">
            <v>288623856</v>
          </cell>
          <cell r="L458">
            <v>315374623</v>
          </cell>
          <cell r="M458">
            <v>350345382</v>
          </cell>
          <cell r="N458">
            <v>389162873</v>
          </cell>
          <cell r="O458">
            <v>431818844</v>
          </cell>
          <cell r="P458">
            <v>494209968</v>
          </cell>
          <cell r="Q458">
            <v>559175175</v>
          </cell>
          <cell r="R458">
            <v>620011575</v>
          </cell>
          <cell r="S458">
            <v>677941820</v>
          </cell>
          <cell r="T458">
            <v>740135439</v>
          </cell>
          <cell r="U458">
            <v>796985949</v>
          </cell>
          <cell r="V458">
            <v>846478404</v>
          </cell>
          <cell r="W458">
            <v>835412373</v>
          </cell>
          <cell r="X458">
            <v>862175322</v>
          </cell>
          <cell r="Y458">
            <v>921995173</v>
          </cell>
          <cell r="Z458">
            <v>984336298</v>
          </cell>
          <cell r="AA458">
            <v>1057780927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3872422</v>
          </cell>
          <cell r="E460">
            <v>1214978</v>
          </cell>
          <cell r="F460">
            <v>3041626</v>
          </cell>
          <cell r="G460">
            <v>1239888</v>
          </cell>
          <cell r="H460">
            <v>2649680</v>
          </cell>
          <cell r="I460">
            <v>2975538</v>
          </cell>
          <cell r="J460">
            <v>2974350</v>
          </cell>
          <cell r="K460">
            <v>2963517</v>
          </cell>
          <cell r="L460">
            <v>5397781</v>
          </cell>
          <cell r="M460">
            <v>4993151</v>
          </cell>
          <cell r="N460">
            <v>974586</v>
          </cell>
          <cell r="O460">
            <v>3167900</v>
          </cell>
          <cell r="P460">
            <v>3761092</v>
          </cell>
          <cell r="Q460">
            <v>663811</v>
          </cell>
          <cell r="R460">
            <v>5726470</v>
          </cell>
          <cell r="S460">
            <v>8035940</v>
          </cell>
          <cell r="T460">
            <v>1270531</v>
          </cell>
          <cell r="U460">
            <v>827353</v>
          </cell>
          <cell r="V460">
            <v>726984</v>
          </cell>
          <cell r="W460">
            <v>216096</v>
          </cell>
          <cell r="X460">
            <v>56580398</v>
          </cell>
          <cell r="Y460">
            <v>60952565</v>
          </cell>
          <cell r="Z460">
            <v>49602245</v>
          </cell>
          <cell r="AA460">
            <v>29607875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696811000</v>
          </cell>
          <cell r="E467">
            <v>723058000</v>
          </cell>
          <cell r="F467">
            <v>626918000</v>
          </cell>
          <cell r="G467">
            <v>605831000</v>
          </cell>
          <cell r="H467">
            <v>567747000</v>
          </cell>
          <cell r="I467">
            <v>551562000</v>
          </cell>
          <cell r="J467">
            <v>620321000</v>
          </cell>
          <cell r="K467">
            <v>674770000</v>
          </cell>
          <cell r="L467">
            <v>582606000</v>
          </cell>
          <cell r="M467">
            <v>613040000</v>
          </cell>
          <cell r="N467">
            <v>690393000</v>
          </cell>
          <cell r="O467">
            <v>528344755</v>
          </cell>
          <cell r="P467">
            <v>552462190</v>
          </cell>
          <cell r="Q467">
            <v>710668613</v>
          </cell>
          <cell r="R467">
            <v>614510324</v>
          </cell>
          <cell r="S467">
            <v>760192175</v>
          </cell>
          <cell r="T467">
            <v>784148886</v>
          </cell>
          <cell r="U467">
            <v>751140129</v>
          </cell>
          <cell r="V467">
            <v>973131180</v>
          </cell>
          <cell r="W467">
            <v>767760600</v>
          </cell>
          <cell r="X467">
            <v>719536330</v>
          </cell>
          <cell r="Y467">
            <v>870467650</v>
          </cell>
          <cell r="Z467">
            <v>929740820</v>
          </cell>
          <cell r="AA467">
            <v>901173670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235217245</v>
          </cell>
          <cell r="P468">
            <v>238721810</v>
          </cell>
          <cell r="Q468">
            <v>169579387</v>
          </cell>
          <cell r="R468">
            <v>213933676</v>
          </cell>
          <cell r="S468">
            <v>149202000</v>
          </cell>
          <cell r="T468">
            <v>125333051</v>
          </cell>
          <cell r="U468">
            <v>171896000</v>
          </cell>
          <cell r="V468">
            <v>407496320</v>
          </cell>
          <cell r="W468">
            <v>323892340</v>
          </cell>
          <cell r="X468">
            <v>257318480</v>
          </cell>
          <cell r="Y468">
            <v>236703880</v>
          </cell>
          <cell r="Z468">
            <v>204034960</v>
          </cell>
          <cell r="AA468">
            <v>188195820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2540000</v>
          </cell>
          <cell r="Q469">
            <v>46893000</v>
          </cell>
          <cell r="R469">
            <v>135692000</v>
          </cell>
          <cell r="S469">
            <v>169242952</v>
          </cell>
          <cell r="T469">
            <v>243201000</v>
          </cell>
          <cell r="U469">
            <v>130521470</v>
          </cell>
          <cell r="V469">
            <v>190001600</v>
          </cell>
          <cell r="W469">
            <v>131679560</v>
          </cell>
          <cell r="X469">
            <v>208343760</v>
          </cell>
          <cell r="Y469">
            <v>165223010</v>
          </cell>
          <cell r="Z469">
            <v>266576960</v>
          </cell>
          <cell r="AA469">
            <v>188054200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696811000</v>
          </cell>
          <cell r="E471">
            <v>723058000</v>
          </cell>
          <cell r="F471">
            <v>626918000</v>
          </cell>
          <cell r="G471">
            <v>605831000</v>
          </cell>
          <cell r="H471">
            <v>567747000</v>
          </cell>
          <cell r="I471">
            <v>551562000</v>
          </cell>
          <cell r="J471">
            <v>620321000</v>
          </cell>
          <cell r="K471">
            <v>674770000</v>
          </cell>
          <cell r="L471">
            <v>582606000</v>
          </cell>
          <cell r="M471">
            <v>613040000</v>
          </cell>
          <cell r="N471">
            <v>690393000</v>
          </cell>
          <cell r="O471">
            <v>763562000</v>
          </cell>
          <cell r="P471">
            <v>793724000</v>
          </cell>
          <cell r="Q471">
            <v>927141000</v>
          </cell>
          <cell r="R471">
            <v>964136000</v>
          </cell>
          <cell r="S471">
            <v>1078637127</v>
          </cell>
          <cell r="T471">
            <v>1152682937</v>
          </cell>
          <cell r="U471">
            <v>1053557599</v>
          </cell>
          <cell r="V471">
            <v>1570629100</v>
          </cell>
          <cell r="W471">
            <v>1223332500</v>
          </cell>
          <cell r="X471">
            <v>1185198570</v>
          </cell>
          <cell r="Y471">
            <v>1272394540</v>
          </cell>
          <cell r="Z471">
            <v>1400352740</v>
          </cell>
          <cell r="AA471">
            <v>1277423690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677319000</v>
          </cell>
          <cell r="E474">
            <v>719166000</v>
          </cell>
          <cell r="F474">
            <v>623925000</v>
          </cell>
          <cell r="G474">
            <v>593055000</v>
          </cell>
          <cell r="H474">
            <v>557193000</v>
          </cell>
          <cell r="I474">
            <v>530864000</v>
          </cell>
          <cell r="J474">
            <v>609757000</v>
          </cell>
          <cell r="K474">
            <v>659264000</v>
          </cell>
          <cell r="L474">
            <v>588717000</v>
          </cell>
          <cell r="M474">
            <v>594129000</v>
          </cell>
          <cell r="N474">
            <v>683290000</v>
          </cell>
          <cell r="O474">
            <v>520214755</v>
          </cell>
          <cell r="P474">
            <v>528450190</v>
          </cell>
          <cell r="Q474">
            <v>672536613</v>
          </cell>
          <cell r="R474">
            <v>576668445</v>
          </cell>
          <cell r="S474">
            <v>763820133</v>
          </cell>
          <cell r="T474">
            <v>782857957</v>
          </cell>
          <cell r="U474">
            <v>719375682</v>
          </cell>
          <cell r="V474">
            <v>988286580</v>
          </cell>
          <cell r="W474">
            <v>734073910</v>
          </cell>
          <cell r="X474">
            <v>753227550</v>
          </cell>
          <cell r="Y474">
            <v>871995510</v>
          </cell>
          <cell r="Z474">
            <v>890525300</v>
          </cell>
          <cell r="AA474">
            <v>850380710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235217245</v>
          </cell>
          <cell r="P475">
            <v>238721810</v>
          </cell>
          <cell r="Q475">
            <v>169579387</v>
          </cell>
          <cell r="R475">
            <v>213933676</v>
          </cell>
          <cell r="S475">
            <v>149202000</v>
          </cell>
          <cell r="T475">
            <v>125333051</v>
          </cell>
          <cell r="U475">
            <v>171896000</v>
          </cell>
          <cell r="V475">
            <v>407496320</v>
          </cell>
          <cell r="W475">
            <v>323892340</v>
          </cell>
          <cell r="X475">
            <v>257318480</v>
          </cell>
          <cell r="Y475">
            <v>236703880</v>
          </cell>
          <cell r="Z475">
            <v>204034960</v>
          </cell>
          <cell r="AA475">
            <v>188195820</v>
          </cell>
        </row>
        <row r="476">
          <cell r="A476">
            <v>42</v>
          </cell>
          <cell r="C476" t="str">
            <v>GAS USED BY COMPANY</v>
          </cell>
          <cell r="D476">
            <v>258000</v>
          </cell>
          <cell r="E476">
            <v>285000</v>
          </cell>
          <cell r="F476">
            <v>372000</v>
          </cell>
          <cell r="G476">
            <v>316000</v>
          </cell>
          <cell r="H476">
            <v>585000</v>
          </cell>
          <cell r="I476">
            <v>376000</v>
          </cell>
          <cell r="J476">
            <v>577000</v>
          </cell>
          <cell r="K476">
            <v>585000</v>
          </cell>
          <cell r="L476">
            <v>563000</v>
          </cell>
          <cell r="M476">
            <v>695000</v>
          </cell>
          <cell r="N476">
            <v>628000</v>
          </cell>
          <cell r="O476">
            <v>752000</v>
          </cell>
          <cell r="P476">
            <v>653000</v>
          </cell>
          <cell r="Q476">
            <v>700000</v>
          </cell>
          <cell r="R476">
            <v>868000</v>
          </cell>
          <cell r="S476">
            <v>852000</v>
          </cell>
          <cell r="T476">
            <v>769430</v>
          </cell>
          <cell r="U476">
            <v>716722</v>
          </cell>
          <cell r="V476">
            <v>621500</v>
          </cell>
          <cell r="W476">
            <v>629530</v>
          </cell>
          <cell r="X476">
            <v>577380</v>
          </cell>
          <cell r="Y476">
            <v>608960</v>
          </cell>
          <cell r="Z476">
            <v>2480520</v>
          </cell>
          <cell r="AA476">
            <v>507750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99525000</v>
          </cell>
          <cell r="R477">
            <v>158580000</v>
          </cell>
          <cell r="S477">
            <v>175116230</v>
          </cell>
          <cell r="T477">
            <v>212029270</v>
          </cell>
          <cell r="U477">
            <v>160743010</v>
          </cell>
          <cell r="V477">
            <v>151738600</v>
          </cell>
          <cell r="W477">
            <v>163634150</v>
          </cell>
          <cell r="X477">
            <v>192453800</v>
          </cell>
          <cell r="Y477">
            <v>162634120</v>
          </cell>
          <cell r="Z477">
            <v>264726000</v>
          </cell>
          <cell r="AA477">
            <v>225338360</v>
          </cell>
        </row>
        <row r="478">
          <cell r="A478">
            <v>44</v>
          </cell>
          <cell r="C478" t="str">
            <v>GAS UNACCOUNTED FOR</v>
          </cell>
          <cell r="D478">
            <v>19234000</v>
          </cell>
          <cell r="E478">
            <v>3607000</v>
          </cell>
          <cell r="F478">
            <v>2621000</v>
          </cell>
          <cell r="G478">
            <v>12460000</v>
          </cell>
          <cell r="H478">
            <v>9969000</v>
          </cell>
          <cell r="I478">
            <v>20322000</v>
          </cell>
          <cell r="J478">
            <v>9987000</v>
          </cell>
          <cell r="K478">
            <v>14921000</v>
          </cell>
          <cell r="L478">
            <v>-6674000</v>
          </cell>
          <cell r="M478">
            <v>18216000</v>
          </cell>
          <cell r="N478">
            <v>6475000</v>
          </cell>
          <cell r="O478">
            <v>7378000</v>
          </cell>
          <cell r="P478">
            <v>25899000</v>
          </cell>
          <cell r="Q478">
            <v>-15200000</v>
          </cell>
          <cell r="R478">
            <v>14085879</v>
          </cell>
          <cell r="S478">
            <v>-10353236</v>
          </cell>
          <cell r="T478">
            <v>31693229</v>
          </cell>
          <cell r="U478">
            <v>826185</v>
          </cell>
          <cell r="V478">
            <v>22486100</v>
          </cell>
          <cell r="W478">
            <v>1102570</v>
          </cell>
          <cell r="X478">
            <v>-18378640</v>
          </cell>
          <cell r="Y478">
            <v>452070</v>
          </cell>
          <cell r="Z478">
            <v>38585960</v>
          </cell>
          <cell r="AA478">
            <v>13001050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696811000</v>
          </cell>
          <cell r="E480">
            <v>723058000</v>
          </cell>
          <cell r="F480">
            <v>626918000</v>
          </cell>
          <cell r="G480">
            <v>605831000</v>
          </cell>
          <cell r="H480">
            <v>567747000</v>
          </cell>
          <cell r="I480">
            <v>551562000</v>
          </cell>
          <cell r="J480">
            <v>620321000</v>
          </cell>
          <cell r="K480">
            <v>674770000</v>
          </cell>
          <cell r="L480">
            <v>582606000</v>
          </cell>
          <cell r="M480">
            <v>613040000</v>
          </cell>
          <cell r="N480">
            <v>690393000</v>
          </cell>
          <cell r="O480">
            <v>763562000</v>
          </cell>
          <cell r="P480">
            <v>793724000</v>
          </cell>
          <cell r="Q480">
            <v>927141000</v>
          </cell>
          <cell r="R480">
            <v>964136000</v>
          </cell>
          <cell r="S480">
            <v>1078637127</v>
          </cell>
          <cell r="T480">
            <v>1152682937</v>
          </cell>
          <cell r="U480">
            <v>1053557599</v>
          </cell>
          <cell r="V480">
            <v>1570629100</v>
          </cell>
          <cell r="W480">
            <v>1223332500</v>
          </cell>
          <cell r="X480">
            <v>1185198570</v>
          </cell>
          <cell r="Y480">
            <v>1272394540</v>
          </cell>
          <cell r="Z480">
            <v>1400352740</v>
          </cell>
          <cell r="AA480">
            <v>1277423690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2.7602893754547504E-2</v>
          </cell>
          <cell r="E484">
            <v>4.9885348063364214E-3</v>
          </cell>
          <cell r="F484">
            <v>4.1807700528617778E-3</v>
          </cell>
          <cell r="G484">
            <v>2.056679172904655E-2</v>
          </cell>
          <cell r="H484">
            <v>1.755887745774086E-2</v>
          </cell>
          <cell r="I484">
            <v>3.684445266352649E-2</v>
          </cell>
          <cell r="J484">
            <v>1.6099729011269971E-2</v>
          </cell>
          <cell r="K484">
            <v>2.2112719889740208E-2</v>
          </cell>
          <cell r="L484">
            <v>-1.1455426137046306E-2</v>
          </cell>
          <cell r="M484">
            <v>2.9714211144460396E-2</v>
          </cell>
          <cell r="N484">
            <v>9.3787161804942988E-3</v>
          </cell>
          <cell r="O484">
            <v>9.662607620599244E-3</v>
          </cell>
          <cell r="P484">
            <v>3.2629730233683242E-2</v>
          </cell>
          <cell r="Q484">
            <v>-1.6394485844116482E-2</v>
          </cell>
          <cell r="R484">
            <v>1.460984653617332E-2</v>
          </cell>
          <cell r="S484">
            <v>-9.5984420903398038E-3</v>
          </cell>
          <cell r="T484">
            <v>2.7495183612664165E-2</v>
          </cell>
          <cell r="U484">
            <v>7.8418588673669662E-4</v>
          </cell>
          <cell r="V484">
            <v>1.4316620009141559E-2</v>
          </cell>
          <cell r="W484">
            <v>9.0128399270026748E-4</v>
          </cell>
          <cell r="X484">
            <v>-1.5506802374896555E-2</v>
          </cell>
          <cell r="Y484">
            <v>3.5529074181660664E-4</v>
          </cell>
          <cell r="Z484">
            <v>2.7554457457625997E-2</v>
          </cell>
          <cell r="AA484">
            <v>1.0177555107029524E-2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3.0331029403618807E-2</v>
          </cell>
          <cell r="E485">
            <v>2.836392564142453E-2</v>
          </cell>
          <cell r="F485">
            <v>2.8473612863960218E-2</v>
          </cell>
          <cell r="G485">
            <v>2.9420568742986142E-2</v>
          </cell>
          <cell r="H485">
            <v>3.1928673427322606E-2</v>
          </cell>
          <cell r="I485">
            <v>3.2759726200630744E-2</v>
          </cell>
          <cell r="J485">
            <v>3.2344384526036711E-2</v>
          </cell>
          <cell r="K485">
            <v>3.4399923246405222E-2</v>
          </cell>
          <cell r="L485">
            <v>3.4327060288023625E-2</v>
          </cell>
          <cell r="M485">
            <v>3.4364644768454349E-2</v>
          </cell>
          <cell r="N485">
            <v>3.4572943506110516E-2</v>
          </cell>
          <cell r="O485">
            <v>3.1227341709687495E-2</v>
          </cell>
          <cell r="P485">
            <v>3.1203204890776094E-2</v>
          </cell>
          <cell r="Q485">
            <v>3.1358248274261098E-2</v>
          </cell>
          <cell r="R485">
            <v>3.1845282196382392E-2</v>
          </cell>
          <cell r="S485">
            <v>3.1383097212828344E-2</v>
          </cell>
          <cell r="T485">
            <v>3.255369644552332E-2</v>
          </cell>
          <cell r="U485">
            <v>3.1071341355692918E-2</v>
          </cell>
          <cell r="V485">
            <v>3.1381091634233971E-2</v>
          </cell>
          <cell r="W485">
            <v>3.3510177143685045E-2</v>
          </cell>
          <cell r="X485">
            <v>3.727374918392528E-2</v>
          </cell>
          <cell r="Y485">
            <v>3.6891708698341706E-2</v>
          </cell>
          <cell r="Z485">
            <v>3.8010452925414683E-2</v>
          </cell>
          <cell r="AA485">
            <v>3.8886179653103502E-2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8.6278507438345836E-2</v>
          </cell>
          <cell r="E486">
            <v>8.2578458886970477E-2</v>
          </cell>
          <cell r="F486">
            <v>8.5014195650313776E-2</v>
          </cell>
          <cell r="G486">
            <v>0.10842350702254853</v>
          </cell>
          <cell r="H486">
            <v>0.10268750097812755</v>
          </cell>
          <cell r="I486">
            <v>9.3933387711921112E-2</v>
          </cell>
          <cell r="J486">
            <v>0.11210797848647359</v>
          </cell>
          <cell r="K486">
            <v>0.12515990708682098</v>
          </cell>
          <cell r="L486">
            <v>0.10187697315138765</v>
          </cell>
          <cell r="M486">
            <v>8.2142880935704751E-2</v>
          </cell>
          <cell r="N486">
            <v>9.1565700307696105E-2</v>
          </cell>
          <cell r="O486">
            <v>9.8013189067774911E-2</v>
          </cell>
          <cell r="P486">
            <v>9.206640890739784E-2</v>
          </cell>
          <cell r="Q486">
            <v>7.2054999580408771E-2</v>
          </cell>
          <cell r="R486">
            <v>5.7256205257135727E-2</v>
          </cell>
          <cell r="S486">
            <v>6.3010567779990326E-2</v>
          </cell>
          <cell r="T486">
            <v>4.4849091464731226E-2</v>
          </cell>
          <cell r="U486">
            <v>5.9977113849970773E-2</v>
          </cell>
          <cell r="V486">
            <v>8.9829014704549986E-2</v>
          </cell>
          <cell r="W486">
            <v>7.7307705855584691E-2</v>
          </cell>
          <cell r="X486">
            <v>8.1607223269607801E-2</v>
          </cell>
          <cell r="Y486">
            <v>9.0795325671406746E-2</v>
          </cell>
          <cell r="Z486">
            <v>5.5015642631518605E-2</v>
          </cell>
          <cell r="AA486" t="e">
            <v>#VALUE!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28909968</v>
          </cell>
          <cell r="E487">
            <v>29721335</v>
          </cell>
          <cell r="F487">
            <v>30751443</v>
          </cell>
          <cell r="G487">
            <v>31429804</v>
          </cell>
          <cell r="H487">
            <v>31852980</v>
          </cell>
          <cell r="I487">
            <v>31784101</v>
          </cell>
          <cell r="J487">
            <v>32243686</v>
          </cell>
          <cell r="K487">
            <v>32807954</v>
          </cell>
          <cell r="L487">
            <v>33517431</v>
          </cell>
          <cell r="M487">
            <v>34681962</v>
          </cell>
          <cell r="N487">
            <v>35947387</v>
          </cell>
          <cell r="O487">
            <v>37423571</v>
          </cell>
          <cell r="P487">
            <v>39275130</v>
          </cell>
          <cell r="Q487">
            <v>42033483</v>
          </cell>
          <cell r="R487">
            <v>44307688</v>
          </cell>
          <cell r="S487">
            <v>45825461</v>
          </cell>
          <cell r="T487">
            <v>47305328</v>
          </cell>
          <cell r="U487">
            <v>48559360</v>
          </cell>
          <cell r="V487">
            <v>49934794</v>
          </cell>
          <cell r="W487">
            <v>51312099</v>
          </cell>
          <cell r="X487">
            <v>52811092</v>
          </cell>
          <cell r="Y487">
            <v>54484310</v>
          </cell>
          <cell r="Z487">
            <v>56638205</v>
          </cell>
          <cell r="AA487">
            <v>56638205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261983</v>
          </cell>
          <cell r="E488">
            <v>265843</v>
          </cell>
          <cell r="F488">
            <v>268588</v>
          </cell>
          <cell r="G488">
            <v>273450</v>
          </cell>
          <cell r="H488">
            <v>278179</v>
          </cell>
          <cell r="I488">
            <v>282255</v>
          </cell>
          <cell r="J488">
            <v>284958</v>
          </cell>
          <cell r="K488">
            <v>298306</v>
          </cell>
          <cell r="L488">
            <v>302976</v>
          </cell>
          <cell r="M488">
            <v>317637.5</v>
          </cell>
          <cell r="N488">
            <v>334862</v>
          </cell>
          <cell r="O488">
            <v>351982</v>
          </cell>
          <cell r="P488">
            <v>378180</v>
          </cell>
          <cell r="Q488">
            <v>404430</v>
          </cell>
          <cell r="R488">
            <v>459534</v>
          </cell>
          <cell r="S488">
            <v>448321</v>
          </cell>
          <cell r="T488">
            <v>523704.5</v>
          </cell>
          <cell r="U488">
            <v>545668.5</v>
          </cell>
          <cell r="V488">
            <v>566610</v>
          </cell>
          <cell r="W488">
            <v>566610</v>
          </cell>
          <cell r="X488">
            <v>594990</v>
          </cell>
          <cell r="Y488">
            <v>661021</v>
          </cell>
          <cell r="Z488">
            <v>686463</v>
          </cell>
          <cell r="AA488">
            <v>686463</v>
          </cell>
        </row>
        <row r="489">
          <cell r="A489">
            <v>55</v>
          </cell>
          <cell r="C489" t="str">
            <v>NUMBER OF CUSTOMERS - AVERAGE</v>
          </cell>
          <cell r="D489">
            <v>230915</v>
          </cell>
          <cell r="E489">
            <v>236645</v>
          </cell>
          <cell r="F489">
            <v>244322</v>
          </cell>
          <cell r="G489">
            <v>250553</v>
          </cell>
          <cell r="H489">
            <v>252318</v>
          </cell>
          <cell r="I489">
            <v>254683</v>
          </cell>
          <cell r="J489">
            <v>260718</v>
          </cell>
          <cell r="K489">
            <v>268397</v>
          </cell>
          <cell r="L489">
            <v>277870</v>
          </cell>
          <cell r="M489">
            <v>292426</v>
          </cell>
          <cell r="N489">
            <v>310049</v>
          </cell>
          <cell r="O489">
            <v>329680</v>
          </cell>
          <cell r="P489">
            <v>355134</v>
          </cell>
          <cell r="Q489">
            <v>381109</v>
          </cell>
          <cell r="R489">
            <v>405995</v>
          </cell>
          <cell r="S489">
            <v>428671</v>
          </cell>
          <cell r="T489">
            <v>450030</v>
          </cell>
          <cell r="U489">
            <v>469393</v>
          </cell>
          <cell r="V489">
            <v>489673</v>
          </cell>
          <cell r="W489">
            <v>510272</v>
          </cell>
          <cell r="X489">
            <v>532739</v>
          </cell>
          <cell r="Y489">
            <v>556806</v>
          </cell>
          <cell r="Z489">
            <v>580946</v>
          </cell>
          <cell r="AA489">
            <v>580946</v>
          </cell>
        </row>
        <row r="490">
          <cell r="A490">
            <v>56</v>
          </cell>
          <cell r="C490" t="str">
            <v>NUMBER OF CUSTOMERS - ANNUAL INCREASE</v>
          </cell>
          <cell r="E490">
            <v>5730</v>
          </cell>
          <cell r="F490">
            <v>7677</v>
          </cell>
          <cell r="G490">
            <v>6231</v>
          </cell>
          <cell r="H490">
            <v>1765</v>
          </cell>
          <cell r="I490">
            <v>2365</v>
          </cell>
          <cell r="J490">
            <v>6035</v>
          </cell>
          <cell r="K490">
            <v>7679</v>
          </cell>
          <cell r="L490">
            <v>9473</v>
          </cell>
          <cell r="M490">
            <v>14556</v>
          </cell>
          <cell r="N490">
            <v>17623</v>
          </cell>
          <cell r="O490">
            <v>19631</v>
          </cell>
          <cell r="P490">
            <v>25454</v>
          </cell>
          <cell r="Q490">
            <v>25975</v>
          </cell>
          <cell r="R490">
            <v>24886</v>
          </cell>
          <cell r="S490">
            <v>22676</v>
          </cell>
          <cell r="T490">
            <v>21359</v>
          </cell>
          <cell r="U490">
            <v>19363</v>
          </cell>
          <cell r="V490">
            <v>20280</v>
          </cell>
          <cell r="W490">
            <v>20599</v>
          </cell>
          <cell r="X490">
            <v>22467</v>
          </cell>
          <cell r="Y490">
            <v>24067</v>
          </cell>
          <cell r="Z490">
            <v>24140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1048</v>
          </cell>
          <cell r="F491">
            <v>1057</v>
          </cell>
          <cell r="G491">
            <v>1054</v>
          </cell>
          <cell r="H491">
            <v>1055</v>
          </cell>
          <cell r="I491">
            <v>1043</v>
          </cell>
          <cell r="J491">
            <v>1050</v>
          </cell>
          <cell r="K491">
            <v>1045</v>
          </cell>
          <cell r="L491">
            <v>1034</v>
          </cell>
          <cell r="M491">
            <v>1042</v>
          </cell>
          <cell r="N491">
            <v>1034</v>
          </cell>
          <cell r="O491">
            <v>1037</v>
          </cell>
          <cell r="P491">
            <v>1038</v>
          </cell>
          <cell r="Q491">
            <v>1036</v>
          </cell>
          <cell r="R491">
            <v>1042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1051</v>
          </cell>
          <cell r="X491">
            <v>1051</v>
          </cell>
          <cell r="Y491">
            <v>1051</v>
          </cell>
          <cell r="Z491">
            <v>1051</v>
          </cell>
          <cell r="AA491">
            <v>1051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PSE: TABLE 9</v>
          </cell>
          <cell r="Q497" t="str">
            <v>PUGET SOUND ENERGY **  TOTAL COMPANY OPERATIONS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  <cell r="L499" t="str">
            <v xml:space="preserve"> 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73363081</v>
          </cell>
          <cell r="E503">
            <v>85856399</v>
          </cell>
          <cell r="F503">
            <v>107130269</v>
          </cell>
          <cell r="G503">
            <v>112027469</v>
          </cell>
          <cell r="H503">
            <v>138617617</v>
          </cell>
          <cell r="I503">
            <v>124063497</v>
          </cell>
          <cell r="J503">
            <v>138250313</v>
          </cell>
          <cell r="K503">
            <v>153913883</v>
          </cell>
          <cell r="L503">
            <v>128940493</v>
          </cell>
          <cell r="M503">
            <v>116699723</v>
          </cell>
          <cell r="N503">
            <v>140560917</v>
          </cell>
          <cell r="O503">
            <v>154547079</v>
          </cell>
          <cell r="P503">
            <v>153472854</v>
          </cell>
          <cell r="Q503">
            <v>161637019</v>
          </cell>
          <cell r="R503">
            <v>160151352</v>
          </cell>
          <cell r="S503">
            <v>204593517</v>
          </cell>
          <cell r="T503">
            <v>219703338</v>
          </cell>
          <cell r="U503">
            <v>216947295</v>
          </cell>
          <cell r="V503">
            <v>257238976</v>
          </cell>
          <cell r="W503">
            <v>246746988</v>
          </cell>
          <cell r="X503">
            <v>253168883</v>
          </cell>
          <cell r="Y503">
            <v>296031811</v>
          </cell>
          <cell r="Z503">
            <v>372900261</v>
          </cell>
          <cell r="AA503">
            <v>486760991</v>
          </cell>
        </row>
        <row r="504">
          <cell r="A504">
            <v>8</v>
          </cell>
          <cell r="C504" t="str">
            <v>COMMERCIAL SALES</v>
          </cell>
          <cell r="D504">
            <v>55918290</v>
          </cell>
          <cell r="E504">
            <v>65349056</v>
          </cell>
          <cell r="F504">
            <v>85800107</v>
          </cell>
          <cell r="G504">
            <v>89321666</v>
          </cell>
          <cell r="H504">
            <v>109428731</v>
          </cell>
          <cell r="I504">
            <v>100170970</v>
          </cell>
          <cell r="J504">
            <v>114091305</v>
          </cell>
          <cell r="K504">
            <v>123425567</v>
          </cell>
          <cell r="L504">
            <v>98198560</v>
          </cell>
          <cell r="M504">
            <v>85382283</v>
          </cell>
          <cell r="N504">
            <v>99952755</v>
          </cell>
          <cell r="O504">
            <v>92708775</v>
          </cell>
          <cell r="P504">
            <v>81768770</v>
          </cell>
          <cell r="Q504">
            <v>97231499</v>
          </cell>
          <cell r="R504">
            <v>87416852</v>
          </cell>
          <cell r="S504">
            <v>117264000</v>
          </cell>
          <cell r="T504">
            <v>121919436</v>
          </cell>
          <cell r="U504">
            <v>112951870</v>
          </cell>
          <cell r="V504">
            <v>114961494</v>
          </cell>
          <cell r="W504">
            <v>112527634</v>
          </cell>
          <cell r="X504">
            <v>114283286</v>
          </cell>
          <cell r="Y504">
            <v>137326910</v>
          </cell>
          <cell r="Z504">
            <v>180203297</v>
          </cell>
          <cell r="AA504">
            <v>256859261</v>
          </cell>
        </row>
        <row r="505">
          <cell r="A505">
            <v>9</v>
          </cell>
          <cell r="C505" t="str">
            <v>INDUSTRIAL SALES</v>
          </cell>
          <cell r="D505">
            <v>66380548</v>
          </cell>
          <cell r="E505">
            <v>84300105</v>
          </cell>
          <cell r="F505">
            <v>96585364</v>
          </cell>
          <cell r="G505">
            <v>109884766</v>
          </cell>
          <cell r="H505">
            <v>95864184</v>
          </cell>
          <cell r="I505">
            <v>94381164</v>
          </cell>
          <cell r="J505">
            <v>112762841</v>
          </cell>
          <cell r="K505">
            <v>108713133</v>
          </cell>
          <cell r="L505">
            <v>73736625</v>
          </cell>
          <cell r="M505">
            <v>61281925</v>
          </cell>
          <cell r="N505">
            <v>62528377</v>
          </cell>
          <cell r="O505">
            <v>28231293</v>
          </cell>
          <cell r="P505">
            <v>24940309</v>
          </cell>
          <cell r="Q505">
            <v>36127378</v>
          </cell>
          <cell r="R505">
            <v>28077509</v>
          </cell>
          <cell r="S505">
            <v>47902000</v>
          </cell>
          <cell r="T505">
            <v>53481084</v>
          </cell>
          <cell r="U505">
            <v>39743254</v>
          </cell>
          <cell r="V505">
            <v>25180784</v>
          </cell>
          <cell r="W505">
            <v>24061214</v>
          </cell>
          <cell r="X505">
            <v>22579770</v>
          </cell>
          <cell r="Y505">
            <v>27858858</v>
          </cell>
          <cell r="Z505">
            <v>36158869</v>
          </cell>
          <cell r="AA505">
            <v>49453330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5463596</v>
          </cell>
          <cell r="F506">
            <v>63637</v>
          </cell>
          <cell r="G506">
            <v>0</v>
          </cell>
          <cell r="H506">
            <v>460619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36498660</v>
          </cell>
          <cell r="P507">
            <v>33651273</v>
          </cell>
          <cell r="Q507">
            <v>7926340</v>
          </cell>
          <cell r="R507">
            <v>12449053</v>
          </cell>
          <cell r="S507">
            <v>8266946</v>
          </cell>
          <cell r="T507">
            <v>9419716</v>
          </cell>
          <cell r="U507">
            <v>10662820</v>
          </cell>
          <cell r="V507">
            <v>13302873</v>
          </cell>
          <cell r="W507">
            <v>14630655</v>
          </cell>
          <cell r="X507">
            <v>14211018</v>
          </cell>
          <cell r="Y507">
            <v>13116942</v>
          </cell>
          <cell r="Z507">
            <v>12136954</v>
          </cell>
          <cell r="AA507">
            <v>10218019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195661919</v>
          </cell>
          <cell r="E509">
            <v>240969156</v>
          </cell>
          <cell r="F509">
            <v>289579377</v>
          </cell>
          <cell r="G509">
            <v>311233901</v>
          </cell>
          <cell r="H509">
            <v>344371151</v>
          </cell>
          <cell r="I509">
            <v>318615631</v>
          </cell>
          <cell r="J509">
            <v>365104459</v>
          </cell>
          <cell r="K509">
            <v>386052583</v>
          </cell>
          <cell r="L509">
            <v>300875678</v>
          </cell>
          <cell r="M509">
            <v>263363931</v>
          </cell>
          <cell r="N509">
            <v>303042049</v>
          </cell>
          <cell r="O509">
            <v>311985807</v>
          </cell>
          <cell r="P509">
            <v>293833206</v>
          </cell>
          <cell r="Q509">
            <v>302922236</v>
          </cell>
          <cell r="R509">
            <v>288094766</v>
          </cell>
          <cell r="S509">
            <v>378026463</v>
          </cell>
          <cell r="T509">
            <v>404523574</v>
          </cell>
          <cell r="U509">
            <v>380305239</v>
          </cell>
          <cell r="V509">
            <v>410684127</v>
          </cell>
          <cell r="W509">
            <v>397966491</v>
          </cell>
          <cell r="X509">
            <v>404242957</v>
          </cell>
          <cell r="Y509">
            <v>474334521</v>
          </cell>
          <cell r="Z509">
            <v>601399381</v>
          </cell>
          <cell r="AA509">
            <v>803291601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215849580</v>
          </cell>
          <cell r="E513">
            <v>217739739</v>
          </cell>
          <cell r="F513">
            <v>208715657</v>
          </cell>
          <cell r="G513">
            <v>189003166</v>
          </cell>
          <cell r="H513">
            <v>207707699</v>
          </cell>
          <cell r="I513">
            <v>184086914</v>
          </cell>
          <cell r="J513">
            <v>206093853</v>
          </cell>
          <cell r="K513">
            <v>236413995</v>
          </cell>
          <cell r="L513">
            <v>216706192</v>
          </cell>
          <cell r="M513">
            <v>216733987</v>
          </cell>
          <cell r="N513">
            <v>257060104</v>
          </cell>
          <cell r="O513">
            <v>284536605</v>
          </cell>
          <cell r="P513">
            <v>303413343</v>
          </cell>
          <cell r="Q513">
            <v>346160493</v>
          </cell>
          <cell r="R513">
            <v>316261046</v>
          </cell>
          <cell r="S513">
            <v>387013772</v>
          </cell>
          <cell r="T513">
            <v>389402516</v>
          </cell>
          <cell r="U513">
            <v>375702878</v>
          </cell>
          <cell r="V513">
            <v>457828970</v>
          </cell>
          <cell r="W513">
            <v>434179385</v>
          </cell>
          <cell r="X513">
            <v>444611053</v>
          </cell>
          <cell r="Y513">
            <v>507977733</v>
          </cell>
          <cell r="Z513">
            <v>517560789</v>
          </cell>
          <cell r="AA513">
            <v>494648144</v>
          </cell>
        </row>
        <row r="514">
          <cell r="A514">
            <v>18</v>
          </cell>
          <cell r="C514" t="str">
            <v>COMMERCIAL SALES</v>
          </cell>
          <cell r="D514">
            <v>189683327</v>
          </cell>
          <cell r="E514">
            <v>191194033</v>
          </cell>
          <cell r="F514">
            <v>184170013</v>
          </cell>
          <cell r="G514">
            <v>170292010</v>
          </cell>
          <cell r="H514">
            <v>179230660</v>
          </cell>
          <cell r="I514">
            <v>167986155</v>
          </cell>
          <cell r="J514">
            <v>191040284</v>
          </cell>
          <cell r="K514">
            <v>211683430</v>
          </cell>
          <cell r="L514">
            <v>193203148</v>
          </cell>
          <cell r="M514">
            <v>192918666</v>
          </cell>
          <cell r="N514">
            <v>226588440</v>
          </cell>
          <cell r="O514">
            <v>184330337</v>
          </cell>
          <cell r="P514">
            <v>174183810</v>
          </cell>
          <cell r="Q514">
            <v>235889239</v>
          </cell>
          <cell r="R514">
            <v>198487726</v>
          </cell>
          <cell r="S514">
            <v>255137000</v>
          </cell>
          <cell r="T514">
            <v>250092617</v>
          </cell>
          <cell r="U514">
            <v>235816204</v>
          </cell>
          <cell r="V514">
            <v>245034549</v>
          </cell>
          <cell r="W514">
            <v>240419340</v>
          </cell>
          <cell r="X514">
            <v>253336028</v>
          </cell>
          <cell r="Y514">
            <v>298781326</v>
          </cell>
          <cell r="Z514">
            <v>305439886</v>
          </cell>
          <cell r="AA514">
            <v>297755619</v>
          </cell>
        </row>
        <row r="515">
          <cell r="A515">
            <v>19</v>
          </cell>
          <cell r="C515" t="str">
            <v>INDUSTRIAL SALES</v>
          </cell>
          <cell r="D515">
            <v>271785625</v>
          </cell>
          <cell r="E515">
            <v>290719004</v>
          </cell>
          <cell r="F515">
            <v>230866346</v>
          </cell>
          <cell r="G515">
            <v>233760031</v>
          </cell>
          <cell r="H515">
            <v>169322415</v>
          </cell>
          <cell r="I515">
            <v>178791248</v>
          </cell>
          <cell r="J515">
            <v>212623325</v>
          </cell>
          <cell r="K515">
            <v>211166147</v>
          </cell>
          <cell r="L515">
            <v>178807846</v>
          </cell>
          <cell r="M515">
            <v>184476532</v>
          </cell>
          <cell r="N515">
            <v>199642173</v>
          </cell>
          <cell r="O515">
            <v>51348238</v>
          </cell>
          <cell r="P515">
            <v>50853932</v>
          </cell>
          <cell r="Q515">
            <v>90487025</v>
          </cell>
          <cell r="R515">
            <v>61919673</v>
          </cell>
          <cell r="S515">
            <v>121670000</v>
          </cell>
          <cell r="T515">
            <v>139013641</v>
          </cell>
          <cell r="U515">
            <v>107856600</v>
          </cell>
          <cell r="V515">
            <v>62540943</v>
          </cell>
          <cell r="W515">
            <v>59475182</v>
          </cell>
          <cell r="X515">
            <v>55280468</v>
          </cell>
          <cell r="Y515">
            <v>65236448</v>
          </cell>
          <cell r="Z515">
            <v>67524628</v>
          </cell>
          <cell r="AA515">
            <v>57976942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19512844</v>
          </cell>
          <cell r="F516">
            <v>173399</v>
          </cell>
          <cell r="G516">
            <v>0</v>
          </cell>
          <cell r="H516">
            <v>932428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235217245</v>
          </cell>
          <cell r="P517">
            <v>238721810</v>
          </cell>
          <cell r="Q517">
            <v>169579387</v>
          </cell>
          <cell r="R517">
            <v>213933676</v>
          </cell>
          <cell r="S517">
            <v>149201361</v>
          </cell>
          <cell r="T517">
            <v>125333051</v>
          </cell>
          <cell r="U517">
            <v>171896000</v>
          </cell>
          <cell r="V517">
            <v>257889926</v>
          </cell>
          <cell r="W517">
            <v>277092336</v>
          </cell>
          <cell r="X517">
            <v>254368484</v>
          </cell>
          <cell r="Y517">
            <v>236703885</v>
          </cell>
          <cell r="Z517">
            <v>204034956</v>
          </cell>
          <cell r="AA517">
            <v>188195822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677318532</v>
          </cell>
          <cell r="E519">
            <v>719165620</v>
          </cell>
          <cell r="F519">
            <v>623925415</v>
          </cell>
          <cell r="G519">
            <v>593055207</v>
          </cell>
          <cell r="H519">
            <v>557193202</v>
          </cell>
          <cell r="I519">
            <v>530864317</v>
          </cell>
          <cell r="J519">
            <v>609757462</v>
          </cell>
          <cell r="K519">
            <v>659263572</v>
          </cell>
          <cell r="L519">
            <v>588717186</v>
          </cell>
          <cell r="M519">
            <v>594129185</v>
          </cell>
          <cell r="N519">
            <v>683290717</v>
          </cell>
          <cell r="O519">
            <v>755432425</v>
          </cell>
          <cell r="P519">
            <v>767172895</v>
          </cell>
          <cell r="Q519">
            <v>842116144</v>
          </cell>
          <cell r="R519">
            <v>790602121</v>
          </cell>
          <cell r="S519">
            <v>913022133</v>
          </cell>
          <cell r="T519">
            <v>903841825</v>
          </cell>
          <cell r="U519">
            <v>891271682</v>
          </cell>
          <cell r="V519">
            <v>1023294388</v>
          </cell>
          <cell r="W519">
            <v>1011166243</v>
          </cell>
          <cell r="X519">
            <v>1007596033</v>
          </cell>
          <cell r="Y519">
            <v>1108699392</v>
          </cell>
          <cell r="Z519">
            <v>1094560259</v>
          </cell>
          <cell r="AA519">
            <v>1038576527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206064</v>
          </cell>
          <cell r="E523">
            <v>211059</v>
          </cell>
          <cell r="F523">
            <v>218160</v>
          </cell>
          <cell r="G523">
            <v>223930</v>
          </cell>
          <cell r="H523">
            <v>225484</v>
          </cell>
          <cell r="I523">
            <v>227687</v>
          </cell>
          <cell r="J523">
            <v>233063</v>
          </cell>
          <cell r="K523">
            <v>239911</v>
          </cell>
          <cell r="L523">
            <v>248543</v>
          </cell>
          <cell r="M523">
            <v>261847</v>
          </cell>
          <cell r="N523">
            <v>277937</v>
          </cell>
          <cell r="O523">
            <v>295867</v>
          </cell>
          <cell r="P523">
            <v>319577</v>
          </cell>
          <cell r="Q523">
            <v>343747</v>
          </cell>
          <cell r="R523">
            <v>367230</v>
          </cell>
          <cell r="S523">
            <v>388505</v>
          </cell>
          <cell r="T523">
            <v>408755</v>
          </cell>
          <cell r="U523">
            <v>426947</v>
          </cell>
          <cell r="V523">
            <v>445811</v>
          </cell>
          <cell r="W523">
            <v>465185</v>
          </cell>
          <cell r="X523">
            <v>486553</v>
          </cell>
          <cell r="Y523">
            <v>509384</v>
          </cell>
          <cell r="Z523">
            <v>532333</v>
          </cell>
          <cell r="AA523">
            <v>548497</v>
          </cell>
        </row>
        <row r="524">
          <cell r="A524">
            <v>28</v>
          </cell>
          <cell r="C524" t="str">
            <v>COMMERCIAL SALES</v>
          </cell>
          <cell r="D524">
            <v>24212</v>
          </cell>
          <cell r="E524">
            <v>24899</v>
          </cell>
          <cell r="F524">
            <v>25425</v>
          </cell>
          <cell r="G524">
            <v>24668</v>
          </cell>
          <cell r="H524">
            <v>24535</v>
          </cell>
          <cell r="I524">
            <v>24578</v>
          </cell>
          <cell r="J524">
            <v>25166</v>
          </cell>
          <cell r="K524">
            <v>25795</v>
          </cell>
          <cell r="L524">
            <v>26599</v>
          </cell>
          <cell r="M524">
            <v>27831</v>
          </cell>
          <cell r="N524">
            <v>29273</v>
          </cell>
          <cell r="O524">
            <v>30851</v>
          </cell>
          <cell r="P524">
            <v>32541</v>
          </cell>
          <cell r="Q524">
            <v>34329</v>
          </cell>
          <cell r="R524">
            <v>35727</v>
          </cell>
          <cell r="S524">
            <v>37152</v>
          </cell>
          <cell r="T524">
            <v>38284</v>
          </cell>
          <cell r="U524">
            <v>39519</v>
          </cell>
          <cell r="V524">
            <v>40816</v>
          </cell>
          <cell r="W524">
            <v>41975</v>
          </cell>
          <cell r="X524">
            <v>43067</v>
          </cell>
          <cell r="Y524">
            <v>44302</v>
          </cell>
          <cell r="Z524">
            <v>45524</v>
          </cell>
          <cell r="AA524">
            <v>46783</v>
          </cell>
        </row>
        <row r="525">
          <cell r="A525">
            <v>29</v>
          </cell>
          <cell r="C525" t="str">
            <v>INDUSTRIAL SALES</v>
          </cell>
          <cell r="D525">
            <v>639</v>
          </cell>
          <cell r="E525">
            <v>687</v>
          </cell>
          <cell r="F525">
            <v>737</v>
          </cell>
          <cell r="G525">
            <v>1955</v>
          </cell>
          <cell r="H525">
            <v>2298</v>
          </cell>
          <cell r="I525">
            <v>2418</v>
          </cell>
          <cell r="J525">
            <v>2489</v>
          </cell>
          <cell r="K525">
            <v>2691</v>
          </cell>
          <cell r="L525">
            <v>2728</v>
          </cell>
          <cell r="M525">
            <v>2748</v>
          </cell>
          <cell r="N525">
            <v>2839</v>
          </cell>
          <cell r="O525">
            <v>2962</v>
          </cell>
          <cell r="P525">
            <v>3016</v>
          </cell>
          <cell r="Q525">
            <v>3033</v>
          </cell>
          <cell r="R525">
            <v>3038</v>
          </cell>
          <cell r="S525">
            <v>3014</v>
          </cell>
          <cell r="T525">
            <v>2991</v>
          </cell>
          <cell r="U525">
            <v>2927</v>
          </cell>
          <cell r="V525">
            <v>2935</v>
          </cell>
          <cell r="W525">
            <v>2984</v>
          </cell>
          <cell r="X525">
            <v>2996</v>
          </cell>
          <cell r="Y525">
            <v>3017</v>
          </cell>
          <cell r="Z525">
            <v>2991</v>
          </cell>
          <cell r="AA525">
            <v>2837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111</v>
          </cell>
          <cell r="W527">
            <v>128</v>
          </cell>
          <cell r="X527">
            <v>123</v>
          </cell>
          <cell r="Y527">
            <v>103</v>
          </cell>
          <cell r="Z527">
            <v>98</v>
          </cell>
          <cell r="AA527">
            <v>112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230915</v>
          </cell>
          <cell r="E529">
            <v>236645</v>
          </cell>
          <cell r="F529">
            <v>244322</v>
          </cell>
          <cell r="G529">
            <v>250553</v>
          </cell>
          <cell r="H529">
            <v>252318</v>
          </cell>
          <cell r="I529">
            <v>254683</v>
          </cell>
          <cell r="J529">
            <v>260718</v>
          </cell>
          <cell r="K529">
            <v>268397</v>
          </cell>
          <cell r="L529">
            <v>277870</v>
          </cell>
          <cell r="M529">
            <v>292426</v>
          </cell>
          <cell r="N529">
            <v>310049</v>
          </cell>
          <cell r="O529">
            <v>329680</v>
          </cell>
          <cell r="P529">
            <v>355134</v>
          </cell>
          <cell r="Q529">
            <v>381109</v>
          </cell>
          <cell r="R529">
            <v>405995</v>
          </cell>
          <cell r="S529">
            <v>428671</v>
          </cell>
          <cell r="T529">
            <v>450030</v>
          </cell>
          <cell r="U529">
            <v>469393</v>
          </cell>
          <cell r="V529">
            <v>489673</v>
          </cell>
          <cell r="W529">
            <v>510272</v>
          </cell>
          <cell r="X529">
            <v>532739</v>
          </cell>
          <cell r="Y529">
            <v>556806</v>
          </cell>
          <cell r="Z529">
            <v>580946</v>
          </cell>
          <cell r="AA529">
            <v>598229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5730</v>
          </cell>
          <cell r="F530">
            <v>7677</v>
          </cell>
          <cell r="G530">
            <v>6231</v>
          </cell>
          <cell r="H530">
            <v>1765</v>
          </cell>
          <cell r="I530">
            <v>2365</v>
          </cell>
          <cell r="J530">
            <v>6035</v>
          </cell>
          <cell r="K530">
            <v>7679</v>
          </cell>
          <cell r="L530">
            <v>9473</v>
          </cell>
          <cell r="M530">
            <v>14556</v>
          </cell>
          <cell r="N530">
            <v>17623</v>
          </cell>
          <cell r="O530">
            <v>19631</v>
          </cell>
          <cell r="P530">
            <v>25454</v>
          </cell>
          <cell r="Q530">
            <v>25975</v>
          </cell>
          <cell r="R530">
            <v>24886</v>
          </cell>
          <cell r="S530">
            <v>22676</v>
          </cell>
          <cell r="T530">
            <v>21359</v>
          </cell>
          <cell r="U530">
            <v>19363</v>
          </cell>
          <cell r="V530">
            <v>20280</v>
          </cell>
          <cell r="W530">
            <v>20599</v>
          </cell>
          <cell r="X530">
            <v>22467</v>
          </cell>
          <cell r="Y530">
            <v>24067</v>
          </cell>
          <cell r="Z530">
            <v>24140</v>
          </cell>
          <cell r="AA530">
            <v>17283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33.988058257977613</v>
          </cell>
          <cell r="E535">
            <v>39.43074396722777</v>
          </cell>
          <cell r="F535">
            <v>51.328333743548527</v>
          </cell>
          <cell r="G535">
            <v>59.2728002238862</v>
          </cell>
          <cell r="H535">
            <v>66.736869970332677</v>
          </cell>
          <cell r="I535">
            <v>67.393979454726477</v>
          </cell>
          <cell r="J535">
            <v>67.081240409436177</v>
          </cell>
          <cell r="K535">
            <v>65.103541353378844</v>
          </cell>
          <cell r="L535">
            <v>59.500142478623772</v>
          </cell>
          <cell r="M535">
            <v>53.844680576101801</v>
          </cell>
          <cell r="N535">
            <v>54.680175886025474</v>
          </cell>
          <cell r="O535">
            <v>54.315359178478985</v>
          </cell>
          <cell r="P535">
            <v>50.582104426435862</v>
          </cell>
          <cell r="Q535">
            <v>46.69424219938351</v>
          </cell>
          <cell r="R535">
            <v>50.638974994093964</v>
          </cell>
          <cell r="S535">
            <v>52.864660588874344</v>
          </cell>
          <cell r="T535">
            <v>56.420626208794189</v>
          </cell>
          <cell r="U535">
            <v>57.744379323067093</v>
          </cell>
          <cell r="V535">
            <v>56.186696966773418</v>
          </cell>
          <cell r="W535">
            <v>56.830654914673119</v>
          </cell>
          <cell r="X535">
            <v>56.941653000246042</v>
          </cell>
          <cell r="Y535">
            <v>58.276532959762626</v>
          </cell>
          <cell r="Z535">
            <v>72.049558027859035</v>
          </cell>
          <cell r="AA535">
            <v>98.405502356438646</v>
          </cell>
        </row>
        <row r="536">
          <cell r="A536">
            <v>40</v>
          </cell>
          <cell r="C536" t="str">
            <v>COMMERCIAL SALES</v>
          </cell>
          <cell r="D536">
            <v>29.479812951614875</v>
          </cell>
          <cell r="E536">
            <v>34.179443246536884</v>
          </cell>
          <cell r="F536">
            <v>46.587446893431014</v>
          </cell>
          <cell r="G536">
            <v>52.452059259856057</v>
          </cell>
          <cell r="H536">
            <v>61.054693990414364</v>
          </cell>
          <cell r="I536">
            <v>59.630491572356071</v>
          </cell>
          <cell r="J536">
            <v>59.72107170862455</v>
          </cell>
          <cell r="K536">
            <v>58.306673791141804</v>
          </cell>
          <cell r="L536">
            <v>50.826583840134944</v>
          </cell>
          <cell r="M536">
            <v>44.258176137295081</v>
          </cell>
          <cell r="N536">
            <v>44.112027515613775</v>
          </cell>
          <cell r="O536">
            <v>50.294908862451656</v>
          </cell>
          <cell r="P536">
            <v>46.943955353829956</v>
          </cell>
          <cell r="Q536">
            <v>41.219132933825776</v>
          </cell>
          <cell r="R536">
            <v>44.041439620301759</v>
          </cell>
          <cell r="S536">
            <v>45.961189478593859</v>
          </cell>
          <cell r="T536">
            <v>48.749714190883132</v>
          </cell>
          <cell r="U536">
            <v>47.8982648707211</v>
          </cell>
          <cell r="V536">
            <v>46.916442791093921</v>
          </cell>
          <cell r="W536">
            <v>46.804734594147043</v>
          </cell>
          <cell r="X536">
            <v>45.11134357881383</v>
          </cell>
          <cell r="Y536">
            <v>45.962347057794368</v>
          </cell>
          <cell r="Z536">
            <v>58.997958439520893</v>
          </cell>
          <cell r="AA536">
            <v>86.265126368614389</v>
          </cell>
        </row>
        <row r="537">
          <cell r="A537">
            <v>41</v>
          </cell>
          <cell r="C537" t="str">
            <v>INDUSTRIAL SALES</v>
          </cell>
          <cell r="D537">
            <v>24.423862741084999</v>
          </cell>
          <cell r="E537">
            <v>28.997108493120731</v>
          </cell>
          <cell r="F537">
            <v>41.836051756110002</v>
          </cell>
          <cell r="G537">
            <v>47.007508310948161</v>
          </cell>
          <cell r="H537">
            <v>56.616357615735637</v>
          </cell>
          <cell r="I537">
            <v>52.788469824876437</v>
          </cell>
          <cell r="J537">
            <v>53.034087864066656</v>
          </cell>
          <cell r="K537">
            <v>51.482273339959171</v>
          </cell>
          <cell r="L537">
            <v>41.23791357567162</v>
          </cell>
          <cell r="M537">
            <v>33.219360932045277</v>
          </cell>
          <cell r="N537">
            <v>31.320224610057718</v>
          </cell>
          <cell r="O537">
            <v>54.980061828022222</v>
          </cell>
          <cell r="P537">
            <v>49.043029750383901</v>
          </cell>
          <cell r="Q537">
            <v>39.925478818648308</v>
          </cell>
          <cell r="R537">
            <v>45.345053744066121</v>
          </cell>
          <cell r="S537">
            <v>39.370428207446373</v>
          </cell>
          <cell r="T537">
            <v>38.471824502460159</v>
          </cell>
          <cell r="U537">
            <v>36.848235527543054</v>
          </cell>
          <cell r="V537">
            <v>40.262878671336949</v>
          </cell>
          <cell r="W537">
            <v>40.455889651586105</v>
          </cell>
          <cell r="X537">
            <v>40.845837267513723</v>
          </cell>
          <cell r="Y537">
            <v>42.704437249557181</v>
          </cell>
          <cell r="Z537">
            <v>53.54915690909101</v>
          </cell>
          <cell r="AA537">
            <v>85.298272544281488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15.517000039686716</v>
          </cell>
          <cell r="P539">
            <v>14.096438444396847</v>
          </cell>
          <cell r="Q539">
            <v>4.6741176154858959</v>
          </cell>
          <cell r="R539">
            <v>5.8191179774800856</v>
          </cell>
          <cell r="S539">
            <v>5.540797982399102</v>
          </cell>
          <cell r="T539">
            <v>7.5157477814850289</v>
          </cell>
          <cell r="U539">
            <v>6.2030646437380748</v>
          </cell>
          <cell r="V539">
            <v>5.158353102943618</v>
          </cell>
          <cell r="W539">
            <v>5.2800648373039083</v>
          </cell>
          <cell r="X539">
            <v>5.5867840923248968</v>
          </cell>
          <cell r="Y539">
            <v>5.5414983999945751</v>
          </cell>
          <cell r="Z539">
            <v>5.9484679674202487</v>
          </cell>
          <cell r="AA539">
            <v>5.4294611279946485</v>
          </cell>
        </row>
        <row r="540">
          <cell r="A540">
            <v>44</v>
          </cell>
          <cell r="C540" t="str">
            <v xml:space="preserve">   TOTAL</v>
          </cell>
          <cell r="D540">
            <v>28.887725605594383</v>
          </cell>
          <cell r="E540">
            <v>33.506768023755086</v>
          </cell>
          <cell r="F540">
            <v>46.412499000381317</v>
          </cell>
          <cell r="G540">
            <v>52.479751855546894</v>
          </cell>
          <cell r="H540">
            <v>61.804621765647461</v>
          </cell>
          <cell r="I540">
            <v>60.018279774490857</v>
          </cell>
          <cell r="J540">
            <v>59.876997290440706</v>
          </cell>
          <cell r="K540">
            <v>58.558154795181075</v>
          </cell>
          <cell r="L540">
            <v>51.106997579649395</v>
          </cell>
          <cell r="M540">
            <v>44.327721588024666</v>
          </cell>
          <cell r="N540">
            <v>44.350382854681754</v>
          </cell>
          <cell r="O540">
            <v>41.298969527287632</v>
          </cell>
          <cell r="P540">
            <v>38.300780425773517</v>
          </cell>
          <cell r="Q540">
            <v>35.971550736592931</v>
          </cell>
          <cell r="R540">
            <v>36.439918177249616</v>
          </cell>
          <cell r="S540">
            <v>41.403866274072023</v>
          </cell>
          <cell r="T540">
            <v>44.756014029335276</v>
          </cell>
          <cell r="U540">
            <v>42.669956499302309</v>
          </cell>
          <cell r="V540">
            <v>40.133526755938782</v>
          </cell>
          <cell r="W540">
            <v>39.357177294535141</v>
          </cell>
          <cell r="X540">
            <v>40.119546302342378</v>
          </cell>
          <cell r="Y540">
            <v>42.782969344317998</v>
          </cell>
          <cell r="Z540">
            <v>54.94438301180822</v>
          </cell>
          <cell r="AA540">
            <v>77.345441584392745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356.02085274477832</v>
          </cell>
          <cell r="E544">
            <v>406.78861834842388</v>
          </cell>
          <cell r="F544">
            <v>491.06283920058672</v>
          </cell>
          <cell r="G544">
            <v>500.27896664136114</v>
          </cell>
          <cell r="H544">
            <v>614.75588955313901</v>
          </cell>
          <cell r="I544">
            <v>544.88616829243654</v>
          </cell>
          <cell r="J544">
            <v>593.1885927839254</v>
          </cell>
          <cell r="K544">
            <v>641.54575238317545</v>
          </cell>
          <cell r="L544">
            <v>518.78545362371904</v>
          </cell>
          <cell r="M544">
            <v>445.6790530347875</v>
          </cell>
          <cell r="N544">
            <v>505.72941709811937</v>
          </cell>
          <cell r="O544">
            <v>522.35321614103634</v>
          </cell>
          <cell r="P544">
            <v>480.23748267240757</v>
          </cell>
          <cell r="Q544">
            <v>470.22088629137124</v>
          </cell>
          <cell r="R544">
            <v>436.1063965362307</v>
          </cell>
          <cell r="S544">
            <v>526.61746180872831</v>
          </cell>
          <cell r="T544">
            <v>537.49394625142202</v>
          </cell>
          <cell r="U544">
            <v>508.13636118768841</v>
          </cell>
          <cell r="V544">
            <v>577.01352366810147</v>
          </cell>
          <cell r="W544">
            <v>530.42765351419325</v>
          </cell>
          <cell r="X544">
            <v>520.331563056851</v>
          </cell>
          <cell r="Y544">
            <v>581.15647723524887</v>
          </cell>
          <cell r="Z544">
            <v>700.50186819152668</v>
          </cell>
          <cell r="AA544">
            <v>887.44512914382392</v>
          </cell>
        </row>
        <row r="545">
          <cell r="A545">
            <v>49</v>
          </cell>
          <cell r="C545" t="str">
            <v>COMMERCIAL SALES</v>
          </cell>
          <cell r="D545">
            <v>2309.5279200396499</v>
          </cell>
          <cell r="E545">
            <v>2624.5654845576128</v>
          </cell>
          <cell r="F545">
            <v>3374.6354768928222</v>
          </cell>
          <cell r="G545">
            <v>3620.9528944381386</v>
          </cell>
          <cell r="H545">
            <v>4460.1072345628691</v>
          </cell>
          <cell r="I545">
            <v>4075.6355277077059</v>
          </cell>
          <cell r="J545">
            <v>4533.5494317730272</v>
          </cell>
          <cell r="K545">
            <v>4784.8640046520641</v>
          </cell>
          <cell r="L545">
            <v>3691.8139779690964</v>
          </cell>
          <cell r="M545">
            <v>3067.8841220222052</v>
          </cell>
          <cell r="N545">
            <v>3414.5032965531377</v>
          </cell>
          <cell r="O545">
            <v>3005.0492690674532</v>
          </cell>
          <cell r="P545">
            <v>2512.7921698780001</v>
          </cell>
          <cell r="Q545">
            <v>2832.3428879373123</v>
          </cell>
          <cell r="R545">
            <v>2446.8007949170096</v>
          </cell>
          <cell r="S545">
            <v>3156.3307493540051</v>
          </cell>
          <cell r="T545">
            <v>3184.6054748720094</v>
          </cell>
          <cell r="U545">
            <v>2858.1661985374126</v>
          </cell>
          <cell r="V545">
            <v>2816.5791356330851</v>
          </cell>
          <cell r="W545">
            <v>2680.8251101846336</v>
          </cell>
          <cell r="X545">
            <v>2653.6161330020664</v>
          </cell>
          <cell r="Y545">
            <v>3099.7903029208614</v>
          </cell>
          <cell r="Z545">
            <v>3958.4240620332134</v>
          </cell>
          <cell r="AA545">
            <v>5490.4401385118526</v>
          </cell>
        </row>
        <row r="546">
          <cell r="A546">
            <v>50</v>
          </cell>
          <cell r="C546" t="str">
            <v>INDUSTRIAL SALES</v>
          </cell>
          <cell r="D546">
            <v>103881.92175273865</v>
          </cell>
          <cell r="E546">
            <v>122707.57641921398</v>
          </cell>
          <cell r="F546">
            <v>131052.05427408412</v>
          </cell>
          <cell r="G546">
            <v>56207.041432225065</v>
          </cell>
          <cell r="H546">
            <v>41716.355091383812</v>
          </cell>
          <cell r="I546">
            <v>39032.739454094291</v>
          </cell>
          <cell r="J546">
            <v>45304.476094817197</v>
          </cell>
          <cell r="K546">
            <v>40398.785953177256</v>
          </cell>
          <cell r="L546">
            <v>27029.554618768329</v>
          </cell>
          <cell r="M546">
            <v>22300.554949053858</v>
          </cell>
          <cell r="N546">
            <v>22024.789362451567</v>
          </cell>
          <cell r="O546">
            <v>9531.1590141796078</v>
          </cell>
          <cell r="P546">
            <v>8269.3332228116706</v>
          </cell>
          <cell r="Q546">
            <v>11911.433564127927</v>
          </cell>
          <cell r="R546">
            <v>9242.1030283080981</v>
          </cell>
          <cell r="S546">
            <v>15893.165228931652</v>
          </cell>
          <cell r="T546">
            <v>17880.670010030091</v>
          </cell>
          <cell r="U546">
            <v>13578.153057738298</v>
          </cell>
          <cell r="V546">
            <v>8579.483475298126</v>
          </cell>
          <cell r="W546">
            <v>8063.4095174262739</v>
          </cell>
          <cell r="X546">
            <v>7536.6388518024032</v>
          </cell>
          <cell r="Y546">
            <v>9233.9602253894591</v>
          </cell>
          <cell r="Z546">
            <v>12089.224005349381</v>
          </cell>
          <cell r="AA546">
            <v>17431.557983785689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119845.70270270271</v>
          </cell>
          <cell r="W548">
            <v>114301.9921875</v>
          </cell>
          <cell r="X548">
            <v>115536.73170731707</v>
          </cell>
          <cell r="Y548">
            <v>127348.95145631068</v>
          </cell>
          <cell r="Z548">
            <v>123846.4693877551</v>
          </cell>
          <cell r="AA548">
            <v>91232.3125</v>
          </cell>
        </row>
        <row r="549">
          <cell r="A549">
            <v>53</v>
          </cell>
          <cell r="C549" t="str">
            <v xml:space="preserve">   TOTAL</v>
          </cell>
          <cell r="D549">
            <v>847.33308360219132</v>
          </cell>
          <cell r="E549">
            <v>1018.2727545479515</v>
          </cell>
          <cell r="F549">
            <v>1185.2366016977596</v>
          </cell>
          <cell r="G549">
            <v>1242.1878843997079</v>
          </cell>
          <cell r="H549">
            <v>1364.829901156477</v>
          </cell>
          <cell r="I549">
            <v>1251.0282625852531</v>
          </cell>
          <cell r="J549">
            <v>1400.3807140281838</v>
          </cell>
          <cell r="K549">
            <v>1438.3640018331055</v>
          </cell>
          <cell r="L549">
            <v>1082.7929535394248</v>
          </cell>
          <cell r="M549">
            <v>900.6173561858385</v>
          </cell>
          <cell r="N549">
            <v>977.40050443639552</v>
          </cell>
          <cell r="O549">
            <v>946.32918891045858</v>
          </cell>
          <cell r="P549">
            <v>827.38686242376116</v>
          </cell>
          <cell r="Q549">
            <v>794.84408922381783</v>
          </cell>
          <cell r="R549">
            <v>709.60175864234782</v>
          </cell>
          <cell r="S549">
            <v>881.85686225566928</v>
          </cell>
          <cell r="T549">
            <v>898.88135013221336</v>
          </cell>
          <cell r="U549">
            <v>810.20645599742647</v>
          </cell>
          <cell r="V549">
            <v>838.69056901238173</v>
          </cell>
          <cell r="W549">
            <v>779.91050067415028</v>
          </cell>
          <cell r="X549">
            <v>758.80113338801925</v>
          </cell>
          <cell r="Y549">
            <v>851.88471568194313</v>
          </cell>
          <cell r="Z549">
            <v>1035.2070261263525</v>
          </cell>
          <cell r="AA549">
            <v>1342.7827821787309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/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1047.4880619613325</v>
          </cell>
          <cell r="E553">
            <v>1031.6534191861044</v>
          </cell>
          <cell r="F553">
            <v>956.70909882654928</v>
          </cell>
          <cell r="G553">
            <v>844.02789264502303</v>
          </cell>
          <cell r="H553">
            <v>921.16380319667917</v>
          </cell>
          <cell r="I553">
            <v>808.50867199269169</v>
          </cell>
          <cell r="J553">
            <v>884.28387603351882</v>
          </cell>
          <cell r="K553">
            <v>985.42374047042449</v>
          </cell>
          <cell r="L553">
            <v>871.90623755245576</v>
          </cell>
          <cell r="M553">
            <v>827.71231673458169</v>
          </cell>
          <cell r="N553">
            <v>924.88622961318572</v>
          </cell>
          <cell r="O553">
            <v>961.70443138302005</v>
          </cell>
          <cell r="P553">
            <v>949.42171370280084</v>
          </cell>
          <cell r="Q553">
            <v>1007.0211318207868</v>
          </cell>
          <cell r="R553">
            <v>861.2069983389157</v>
          </cell>
          <cell r="S553">
            <v>996.16162468951495</v>
          </cell>
          <cell r="T553">
            <v>952.65505253758363</v>
          </cell>
          <cell r="U553">
            <v>879.97544894331145</v>
          </cell>
          <cell r="V553">
            <v>1026.9575447891596</v>
          </cell>
          <cell r="W553">
            <v>933.34777561615272</v>
          </cell>
          <cell r="X553">
            <v>913.79778359192107</v>
          </cell>
          <cell r="Y553">
            <v>997.23927920782751</v>
          </cell>
          <cell r="Z553">
            <v>972.25005588607132</v>
          </cell>
          <cell r="AA553">
            <v>901.82470277868424</v>
          </cell>
        </row>
        <row r="554">
          <cell r="A554">
            <v>58</v>
          </cell>
          <cell r="C554" t="str">
            <v>COMMERCIAL SALES</v>
          </cell>
          <cell r="D554">
            <v>7834.2692466545514</v>
          </cell>
          <cell r="E554">
            <v>7678.7836057673003</v>
          </cell>
          <cell r="F554">
            <v>7243.6583284169128</v>
          </cell>
          <cell r="G554">
            <v>6903.3569807037456</v>
          </cell>
          <cell r="H554">
            <v>7305.1012838801707</v>
          </cell>
          <cell r="I554">
            <v>6834.8179266010256</v>
          </cell>
          <cell r="J554">
            <v>7591.2057537948021</v>
          </cell>
          <cell r="K554">
            <v>8206.3744911804606</v>
          </cell>
          <cell r="L554">
            <v>7263.549306364901</v>
          </cell>
          <cell r="M554">
            <v>6931.7906650856958</v>
          </cell>
          <cell r="N554">
            <v>7740.5267652785842</v>
          </cell>
          <cell r="O554">
            <v>5974.8577679815889</v>
          </cell>
          <cell r="P554">
            <v>5352.7491472296488</v>
          </cell>
          <cell r="Q554">
            <v>6871.4276267878467</v>
          </cell>
          <cell r="R554">
            <v>5555.6785064517035</v>
          </cell>
          <cell r="S554">
            <v>6867.3826442721793</v>
          </cell>
          <cell r="T554">
            <v>6532.562349806708</v>
          </cell>
          <cell r="U554">
            <v>5967.1602014221007</v>
          </cell>
          <cell r="V554">
            <v>6003.394477655821</v>
          </cell>
          <cell r="W554">
            <v>5727.6793329362717</v>
          </cell>
          <cell r="X554">
            <v>5882.3699816564886</v>
          </cell>
          <cell r="Y554">
            <v>6744.1949799106133</v>
          </cell>
          <cell r="Z554">
            <v>6709.4254898515073</v>
          </cell>
          <cell r="AA554">
            <v>6364.6114828035825</v>
          </cell>
        </row>
        <row r="555">
          <cell r="A555">
            <v>59</v>
          </cell>
          <cell r="C555" t="str">
            <v>INDUSTRIAL SALES</v>
          </cell>
          <cell r="D555">
            <v>425329.61658841942</v>
          </cell>
          <cell r="E555">
            <v>423171.76710334787</v>
          </cell>
          <cell r="F555">
            <v>313251.48710990499</v>
          </cell>
          <cell r="G555">
            <v>119570.3483375959</v>
          </cell>
          <cell r="H555">
            <v>73682.513054830284</v>
          </cell>
          <cell r="I555">
            <v>73941.789909015715</v>
          </cell>
          <cell r="J555">
            <v>85425.200883889105</v>
          </cell>
          <cell r="K555">
            <v>78471.254923820146</v>
          </cell>
          <cell r="L555">
            <v>65545.398093841635</v>
          </cell>
          <cell r="M555">
            <v>67131.1979621543</v>
          </cell>
          <cell r="N555">
            <v>70321.300810144414</v>
          </cell>
          <cell r="O555">
            <v>17335.664415935178</v>
          </cell>
          <cell r="P555">
            <v>16861.383289124667</v>
          </cell>
          <cell r="Q555">
            <v>29834.165842400264</v>
          </cell>
          <cell r="R555">
            <v>20381.722514812376</v>
          </cell>
          <cell r="S555">
            <v>40368.281353682811</v>
          </cell>
          <cell r="T555">
            <v>46477.312270143768</v>
          </cell>
          <cell r="U555">
            <v>36848.855483430132</v>
          </cell>
          <cell r="V555">
            <v>21308.668824531516</v>
          </cell>
          <cell r="W555">
            <v>19931.361260053618</v>
          </cell>
          <cell r="X555">
            <v>18451.424566088117</v>
          </cell>
          <cell r="Y555">
            <v>21622.952601922439</v>
          </cell>
          <cell r="Z555">
            <v>22575.937144767635</v>
          </cell>
          <cell r="AA555">
            <v>20436.003524850195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2323332.6666666665</v>
          </cell>
          <cell r="W557">
            <v>2164783.875</v>
          </cell>
          <cell r="X557">
            <v>2068036.4552845529</v>
          </cell>
          <cell r="Y557">
            <v>2298095.9708737866</v>
          </cell>
          <cell r="Z557">
            <v>2081989.3469387756</v>
          </cell>
          <cell r="AA557">
            <v>1680319.8392857143</v>
          </cell>
        </row>
        <row r="558">
          <cell r="A558">
            <v>62</v>
          </cell>
          <cell r="C558" t="str">
            <v xml:space="preserve">   TOTAL</v>
          </cell>
          <cell r="D558">
            <v>2933.1941710153087</v>
          </cell>
          <cell r="E558">
            <v>3039.0061907076001</v>
          </cell>
          <cell r="F558">
            <v>2553.7013244816267</v>
          </cell>
          <cell r="G558">
            <v>2366.9850570537969</v>
          </cell>
          <cell r="H558">
            <v>2208.2974738227158</v>
          </cell>
          <cell r="I558">
            <v>2084.4120612683218</v>
          </cell>
          <cell r="J558">
            <v>2338.7624253024342</v>
          </cell>
          <cell r="K558">
            <v>2456.3000778697228</v>
          </cell>
          <cell r="L558">
            <v>2118.6784683485084</v>
          </cell>
          <cell r="M558">
            <v>2031.7248979228932</v>
          </cell>
          <cell r="N558">
            <v>2203.815258233376</v>
          </cell>
          <cell r="O558">
            <v>2291.4111411065273</v>
          </cell>
          <cell r="P558">
            <v>2160.2349958044006</v>
          </cell>
          <cell r="Q558">
            <v>2209.6464371085435</v>
          </cell>
          <cell r="R558">
            <v>1947.319846303526</v>
          </cell>
          <cell r="S558">
            <v>2129.8901325258767</v>
          </cell>
          <cell r="T558">
            <v>2008.4034953225341</v>
          </cell>
          <cell r="U558">
            <v>1898.774975340493</v>
          </cell>
          <cell r="V558">
            <v>2089.7504824648286</v>
          </cell>
          <cell r="W558">
            <v>1981.6220427536687</v>
          </cell>
          <cell r="X558">
            <v>1891.3502352934552</v>
          </cell>
          <cell r="Y558">
            <v>1991.1771640391805</v>
          </cell>
          <cell r="Z558">
            <v>1884.099828555494</v>
          </cell>
          <cell r="AA558">
            <v>1736.085223217196</v>
          </cell>
        </row>
      </sheetData>
      <sheetData sheetId="3"/>
      <sheetData sheetId="4">
        <row r="311">
          <cell r="A311">
            <v>1</v>
          </cell>
          <cell r="C311" t="str">
            <v>AVA: TABLE 6ST</v>
          </cell>
          <cell r="Q311" t="str">
            <v>AVISTA CORPORATION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19564611</v>
          </cell>
          <cell r="E320">
            <v>22038745</v>
          </cell>
          <cell r="F320">
            <v>25211028</v>
          </cell>
          <cell r="G320">
            <v>25272576</v>
          </cell>
          <cell r="H320">
            <v>31419974</v>
          </cell>
          <cell r="I320">
            <v>28017703</v>
          </cell>
          <cell r="J320">
            <v>31041467</v>
          </cell>
          <cell r="K320">
            <v>31563022</v>
          </cell>
          <cell r="L320">
            <v>23468048</v>
          </cell>
          <cell r="M320">
            <v>20363186</v>
          </cell>
          <cell r="N320">
            <v>23078588</v>
          </cell>
          <cell r="O320">
            <v>24197713</v>
          </cell>
          <cell r="P320">
            <v>19892554</v>
          </cell>
          <cell r="Q320">
            <v>20060571</v>
          </cell>
          <cell r="R320">
            <v>20947246</v>
          </cell>
          <cell r="S320">
            <v>30929793</v>
          </cell>
          <cell r="T320">
            <v>35038979</v>
          </cell>
          <cell r="U320">
            <v>40340814</v>
          </cell>
          <cell r="V320">
            <v>40470074</v>
          </cell>
          <cell r="W320">
            <v>37684720</v>
          </cell>
          <cell r="X320">
            <v>40174965</v>
          </cell>
          <cell r="Y320">
            <v>42915923</v>
          </cell>
          <cell r="Z320">
            <v>61399834</v>
          </cell>
          <cell r="AA320">
            <v>89997931</v>
          </cell>
        </row>
        <row r="321">
          <cell r="A321">
            <v>11</v>
          </cell>
          <cell r="C321" t="str">
            <v>COMMERCIAL SALES</v>
          </cell>
          <cell r="D321">
            <v>13663853</v>
          </cell>
          <cell r="E321">
            <v>16257497</v>
          </cell>
          <cell r="F321">
            <v>19699090</v>
          </cell>
          <cell r="G321">
            <v>20380537</v>
          </cell>
          <cell r="H321">
            <v>26872016</v>
          </cell>
          <cell r="I321">
            <v>24567521</v>
          </cell>
          <cell r="J321">
            <v>27383967</v>
          </cell>
          <cell r="K321">
            <v>27414176</v>
          </cell>
          <cell r="L321">
            <v>19891356</v>
          </cell>
          <cell r="M321">
            <v>16888338</v>
          </cell>
          <cell r="N321">
            <v>18315094</v>
          </cell>
          <cell r="O321">
            <v>19209375</v>
          </cell>
          <cell r="P321">
            <v>13994270</v>
          </cell>
          <cell r="Q321">
            <v>13281332</v>
          </cell>
          <cell r="R321">
            <v>13328702</v>
          </cell>
          <cell r="S321">
            <v>19386659</v>
          </cell>
          <cell r="T321">
            <v>24953953</v>
          </cell>
          <cell r="U321">
            <v>26200097</v>
          </cell>
          <cell r="V321">
            <v>25428884</v>
          </cell>
          <cell r="W321">
            <v>19123991</v>
          </cell>
          <cell r="X321">
            <v>21037582</v>
          </cell>
          <cell r="Y321">
            <v>21952082</v>
          </cell>
          <cell r="Z321">
            <v>33276435</v>
          </cell>
          <cell r="AA321">
            <v>51975312</v>
          </cell>
        </row>
        <row r="322">
          <cell r="A322">
            <v>12</v>
          </cell>
          <cell r="C322" t="str">
            <v>INDUSTRIAL SALES</v>
          </cell>
          <cell r="D322">
            <v>23022941</v>
          </cell>
          <cell r="E322">
            <v>33672033</v>
          </cell>
          <cell r="F322">
            <v>39208959</v>
          </cell>
          <cell r="G322">
            <v>35762616</v>
          </cell>
          <cell r="H322">
            <v>37682097</v>
          </cell>
          <cell r="I322">
            <v>34742637</v>
          </cell>
          <cell r="J322">
            <v>36307529</v>
          </cell>
          <cell r="K322">
            <v>34210793</v>
          </cell>
          <cell r="L322">
            <v>17135695</v>
          </cell>
          <cell r="M322">
            <v>8291804</v>
          </cell>
          <cell r="N322">
            <v>4926236</v>
          </cell>
          <cell r="O322">
            <v>6210620</v>
          </cell>
          <cell r="P322">
            <v>4770392</v>
          </cell>
          <cell r="Q322">
            <v>4274612</v>
          </cell>
          <cell r="R322">
            <v>3513984</v>
          </cell>
          <cell r="S322">
            <v>5363894</v>
          </cell>
          <cell r="T322">
            <v>4179212</v>
          </cell>
          <cell r="U322">
            <v>3932389</v>
          </cell>
          <cell r="V322">
            <v>2964888</v>
          </cell>
          <cell r="W322">
            <v>1860708</v>
          </cell>
          <cell r="X322">
            <v>1740118</v>
          </cell>
          <cell r="Y322">
            <v>1672740</v>
          </cell>
          <cell r="Z322">
            <v>3040827</v>
          </cell>
          <cell r="AA322">
            <v>4205548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7992398</v>
          </cell>
          <cell r="F323">
            <v>1530552</v>
          </cell>
          <cell r="G323">
            <v>0</v>
          </cell>
          <cell r="H323">
            <v>323936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93222</v>
          </cell>
          <cell r="O323">
            <v>515966</v>
          </cell>
          <cell r="P323">
            <v>631370</v>
          </cell>
          <cell r="Q323">
            <v>104965</v>
          </cell>
          <cell r="R323">
            <v>78722</v>
          </cell>
          <cell r="S323">
            <v>190264</v>
          </cell>
          <cell r="T323">
            <v>82566</v>
          </cell>
          <cell r="U323">
            <v>116553</v>
          </cell>
          <cell r="V323">
            <v>157840</v>
          </cell>
          <cell r="W323">
            <v>152952</v>
          </cell>
          <cell r="X323">
            <v>204154</v>
          </cell>
          <cell r="Y323">
            <v>231037</v>
          </cell>
          <cell r="Z323">
            <v>296974</v>
          </cell>
          <cell r="AA323">
            <v>500684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5891587</v>
          </cell>
          <cell r="P324">
            <v>3006705</v>
          </cell>
          <cell r="Q324">
            <v>4228251</v>
          </cell>
          <cell r="R324">
            <v>4474041</v>
          </cell>
          <cell r="S324">
            <v>5483926</v>
          </cell>
          <cell r="T324">
            <v>4864816</v>
          </cell>
          <cell r="U324">
            <v>5128567</v>
          </cell>
          <cell r="V324">
            <v>5009466</v>
          </cell>
          <cell r="W324">
            <v>5447153</v>
          </cell>
          <cell r="X324">
            <v>5304833</v>
          </cell>
          <cell r="Y324">
            <v>4766432</v>
          </cell>
          <cell r="Z324">
            <v>4653861</v>
          </cell>
          <cell r="AA324">
            <v>4230192</v>
          </cell>
        </row>
        <row r="325">
          <cell r="A325">
            <v>15</v>
          </cell>
          <cell r="C325" t="str">
            <v>OTHER OPERATING REVENUES</v>
          </cell>
          <cell r="D325">
            <v>262475</v>
          </cell>
          <cell r="E325">
            <v>2140</v>
          </cell>
          <cell r="F325">
            <v>1165</v>
          </cell>
          <cell r="G325">
            <v>27848</v>
          </cell>
          <cell r="H325">
            <v>1727</v>
          </cell>
          <cell r="I325">
            <v>477604</v>
          </cell>
          <cell r="J325">
            <v>1201067</v>
          </cell>
          <cell r="K325">
            <v>1784088</v>
          </cell>
          <cell r="L325">
            <v>5311517</v>
          </cell>
          <cell r="M325">
            <v>7184154</v>
          </cell>
          <cell r="N325">
            <v>4688760</v>
          </cell>
          <cell r="O325">
            <v>1994724</v>
          </cell>
          <cell r="P325">
            <v>2206063</v>
          </cell>
          <cell r="Q325">
            <v>2223362</v>
          </cell>
          <cell r="R325">
            <v>2243358</v>
          </cell>
          <cell r="S325">
            <v>2366544</v>
          </cell>
          <cell r="T325">
            <v>2403693</v>
          </cell>
          <cell r="U325">
            <v>2943729</v>
          </cell>
          <cell r="V325">
            <v>2944888</v>
          </cell>
          <cell r="W325">
            <v>2946176</v>
          </cell>
          <cell r="X325">
            <v>16687384</v>
          </cell>
          <cell r="Y325">
            <v>10069265</v>
          </cell>
          <cell r="Z325">
            <v>2376648</v>
          </cell>
          <cell r="AA325">
            <v>3167189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56513880</v>
          </cell>
          <cell r="E327">
            <v>79962813</v>
          </cell>
          <cell r="F327">
            <v>85650794</v>
          </cell>
          <cell r="G327">
            <v>81443577</v>
          </cell>
          <cell r="H327">
            <v>96299750</v>
          </cell>
          <cell r="I327">
            <v>87805465</v>
          </cell>
          <cell r="J327">
            <v>95934030</v>
          </cell>
          <cell r="K327">
            <v>94972079</v>
          </cell>
          <cell r="L327">
            <v>65806616</v>
          </cell>
          <cell r="M327">
            <v>52727482</v>
          </cell>
          <cell r="N327">
            <v>51101900</v>
          </cell>
          <cell r="O327">
            <v>58019985</v>
          </cell>
          <cell r="P327">
            <v>44501354</v>
          </cell>
          <cell r="Q327">
            <v>44173093</v>
          </cell>
          <cell r="R327">
            <v>44586053</v>
          </cell>
          <cell r="S327">
            <v>63721080</v>
          </cell>
          <cell r="T327">
            <v>71523219</v>
          </cell>
          <cell r="U327">
            <v>78662149</v>
          </cell>
          <cell r="V327">
            <v>76976040</v>
          </cell>
          <cell r="W327">
            <v>67215700</v>
          </cell>
          <cell r="X327">
            <v>85149036</v>
          </cell>
          <cell r="Y327">
            <v>81607479</v>
          </cell>
          <cell r="Z327">
            <v>105044579</v>
          </cell>
          <cell r="AA327">
            <v>154076856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  <cell r="O332" t="str">
            <v xml:space="preserve"> 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42997189</v>
          </cell>
          <cell r="E335">
            <v>62976285</v>
          </cell>
          <cell r="F335">
            <v>71068742</v>
          </cell>
          <cell r="G335">
            <v>65925181</v>
          </cell>
          <cell r="H335">
            <v>76394456</v>
          </cell>
          <cell r="I335">
            <v>66789677</v>
          </cell>
          <cell r="J335">
            <v>70369774</v>
          </cell>
          <cell r="K335">
            <v>68568403</v>
          </cell>
          <cell r="L335">
            <v>43355076</v>
          </cell>
          <cell r="M335">
            <v>26527081</v>
          </cell>
          <cell r="N335">
            <v>27959401</v>
          </cell>
          <cell r="O335">
            <v>42774358</v>
          </cell>
          <cell r="P335">
            <v>21647068</v>
          </cell>
          <cell r="Q335">
            <v>18891259</v>
          </cell>
          <cell r="R335">
            <v>21507238</v>
          </cell>
          <cell r="S335">
            <v>34830447</v>
          </cell>
          <cell r="T335">
            <v>47324248</v>
          </cell>
          <cell r="U335">
            <v>54953700</v>
          </cell>
          <cell r="V335">
            <v>50849822</v>
          </cell>
          <cell r="W335">
            <v>43161166</v>
          </cell>
          <cell r="X335">
            <v>48365277</v>
          </cell>
          <cell r="Y335">
            <v>43095148</v>
          </cell>
          <cell r="Z335">
            <v>62022295</v>
          </cell>
          <cell r="AA335">
            <v>106129823</v>
          </cell>
        </row>
        <row r="336">
          <cell r="A336">
            <v>26</v>
          </cell>
          <cell r="C336" t="str">
            <v>UNDERGROUND STORAGE</v>
          </cell>
          <cell r="D336">
            <v>152299</v>
          </cell>
          <cell r="E336">
            <v>174980</v>
          </cell>
          <cell r="F336">
            <v>241371</v>
          </cell>
          <cell r="G336">
            <v>189877</v>
          </cell>
          <cell r="H336">
            <v>219418</v>
          </cell>
          <cell r="I336">
            <v>194655</v>
          </cell>
          <cell r="J336">
            <v>326128</v>
          </cell>
          <cell r="K336">
            <v>258288</v>
          </cell>
          <cell r="L336">
            <v>212550</v>
          </cell>
          <cell r="M336">
            <v>245867</v>
          </cell>
          <cell r="N336">
            <v>229159</v>
          </cell>
          <cell r="O336">
            <v>236265</v>
          </cell>
          <cell r="P336">
            <v>274130</v>
          </cell>
          <cell r="Q336">
            <v>327149</v>
          </cell>
          <cell r="R336">
            <v>335125</v>
          </cell>
          <cell r="S336">
            <v>375772</v>
          </cell>
          <cell r="T336">
            <v>285041</v>
          </cell>
          <cell r="U336">
            <v>359192</v>
          </cell>
          <cell r="V336">
            <v>345260</v>
          </cell>
          <cell r="W336">
            <v>332856</v>
          </cell>
          <cell r="X336">
            <v>319573</v>
          </cell>
          <cell r="Y336">
            <v>355856</v>
          </cell>
          <cell r="Z336">
            <v>312229</v>
          </cell>
          <cell r="AA336">
            <v>322385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876178</v>
          </cell>
          <cell r="E339">
            <v>1020586</v>
          </cell>
          <cell r="F339">
            <v>1019063</v>
          </cell>
          <cell r="G339">
            <v>1059036</v>
          </cell>
          <cell r="H339">
            <v>1026720</v>
          </cell>
          <cell r="I339">
            <v>888782</v>
          </cell>
          <cell r="J339">
            <v>1043601</v>
          </cell>
          <cell r="K339">
            <v>1090317</v>
          </cell>
          <cell r="L339">
            <v>1151646</v>
          </cell>
          <cell r="M339">
            <v>1330902</v>
          </cell>
          <cell r="N339">
            <v>1625056</v>
          </cell>
          <cell r="O339">
            <v>1529864</v>
          </cell>
          <cell r="P339">
            <v>1801195</v>
          </cell>
          <cell r="Q339">
            <v>2157929</v>
          </cell>
          <cell r="R339">
            <v>3307302</v>
          </cell>
          <cell r="S339">
            <v>3307536</v>
          </cell>
          <cell r="T339">
            <v>3008503</v>
          </cell>
          <cell r="U339">
            <v>3011374</v>
          </cell>
          <cell r="V339">
            <v>3460088</v>
          </cell>
          <cell r="W339">
            <v>3901612</v>
          </cell>
          <cell r="X339">
            <v>3905399</v>
          </cell>
          <cell r="Y339">
            <v>3237612</v>
          </cell>
          <cell r="Z339">
            <v>3955710</v>
          </cell>
          <cell r="AA339">
            <v>4655305</v>
          </cell>
        </row>
        <row r="340">
          <cell r="A340">
            <v>30</v>
          </cell>
          <cell r="C340" t="str">
            <v>CUSTOMER ACCOUNTS</v>
          </cell>
          <cell r="D340">
            <v>798773</v>
          </cell>
          <cell r="E340">
            <v>942222</v>
          </cell>
          <cell r="F340">
            <v>991312</v>
          </cell>
          <cell r="G340">
            <v>1263073</v>
          </cell>
          <cell r="H340">
            <v>1637402</v>
          </cell>
          <cell r="I340">
            <v>1658590</v>
          </cell>
          <cell r="J340">
            <v>1549818</v>
          </cell>
          <cell r="K340">
            <v>1640097</v>
          </cell>
          <cell r="L340">
            <v>1905163</v>
          </cell>
          <cell r="M340">
            <v>1994939</v>
          </cell>
          <cell r="N340">
            <v>2508104</v>
          </cell>
          <cell r="O340">
            <v>2572934</v>
          </cell>
          <cell r="P340">
            <v>2461705</v>
          </cell>
          <cell r="Q340">
            <v>2458277</v>
          </cell>
          <cell r="R340">
            <v>2571838</v>
          </cell>
          <cell r="S340">
            <v>2618772</v>
          </cell>
          <cell r="T340">
            <v>2446246</v>
          </cell>
          <cell r="U340">
            <v>2905815</v>
          </cell>
          <cell r="V340">
            <v>3040187</v>
          </cell>
          <cell r="W340">
            <v>3205693</v>
          </cell>
          <cell r="X340">
            <v>3321159</v>
          </cell>
          <cell r="Y340">
            <v>3366103</v>
          </cell>
          <cell r="Z340">
            <v>3845255</v>
          </cell>
          <cell r="AA340">
            <v>3987855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182670</v>
          </cell>
          <cell r="E341">
            <v>325822</v>
          </cell>
          <cell r="F341">
            <v>271052</v>
          </cell>
          <cell r="G341">
            <v>257487</v>
          </cell>
          <cell r="H341">
            <v>270817</v>
          </cell>
          <cell r="I341">
            <v>255897</v>
          </cell>
          <cell r="J341">
            <v>293908</v>
          </cell>
          <cell r="K341">
            <v>372540</v>
          </cell>
          <cell r="L341">
            <v>393433</v>
          </cell>
          <cell r="M341">
            <v>305499</v>
          </cell>
          <cell r="N341">
            <v>303635</v>
          </cell>
          <cell r="O341">
            <v>238950</v>
          </cell>
          <cell r="P341">
            <v>317772</v>
          </cell>
          <cell r="Q341">
            <v>322170</v>
          </cell>
          <cell r="R341">
            <v>184865</v>
          </cell>
          <cell r="S341">
            <v>116205</v>
          </cell>
          <cell r="T341">
            <v>142046</v>
          </cell>
          <cell r="U341">
            <v>639056</v>
          </cell>
          <cell r="V341">
            <v>969767</v>
          </cell>
          <cell r="W341">
            <v>594263</v>
          </cell>
          <cell r="X341">
            <v>584550</v>
          </cell>
          <cell r="Y341">
            <v>542367</v>
          </cell>
          <cell r="Z341">
            <v>506469</v>
          </cell>
          <cell r="AA341">
            <v>1512901</v>
          </cell>
        </row>
        <row r="342">
          <cell r="A342">
            <v>32</v>
          </cell>
          <cell r="C342" t="str">
            <v>SALES</v>
          </cell>
          <cell r="D342">
            <v>28779</v>
          </cell>
          <cell r="E342">
            <v>28712</v>
          </cell>
          <cell r="F342">
            <v>61156</v>
          </cell>
          <cell r="G342">
            <v>98251</v>
          </cell>
          <cell r="H342">
            <v>98566</v>
          </cell>
          <cell r="I342">
            <v>133182</v>
          </cell>
          <cell r="J342">
            <v>197714</v>
          </cell>
          <cell r="K342">
            <v>284052</v>
          </cell>
          <cell r="L342">
            <v>183873</v>
          </cell>
          <cell r="M342">
            <v>152322</v>
          </cell>
          <cell r="N342">
            <v>217664</v>
          </cell>
          <cell r="O342">
            <v>312066</v>
          </cell>
          <cell r="P342">
            <v>91415</v>
          </cell>
          <cell r="Q342">
            <v>86851</v>
          </cell>
          <cell r="R342">
            <v>293452</v>
          </cell>
          <cell r="S342">
            <v>132985</v>
          </cell>
          <cell r="T342">
            <v>282136</v>
          </cell>
          <cell r="U342">
            <v>387340</v>
          </cell>
          <cell r="V342">
            <v>659137</v>
          </cell>
          <cell r="W342">
            <v>436788</v>
          </cell>
          <cell r="X342">
            <v>474189</v>
          </cell>
          <cell r="Y342">
            <v>426301</v>
          </cell>
          <cell r="Z342">
            <v>700552</v>
          </cell>
          <cell r="AA342">
            <v>444171</v>
          </cell>
        </row>
        <row r="343">
          <cell r="A343">
            <v>33</v>
          </cell>
          <cell r="C343" t="str">
            <v>ADMINISTRATIVE AND GENERAL</v>
          </cell>
          <cell r="D343">
            <v>2307946</v>
          </cell>
          <cell r="E343">
            <v>2650651</v>
          </cell>
          <cell r="F343">
            <v>2910634</v>
          </cell>
          <cell r="G343">
            <v>3329188</v>
          </cell>
          <cell r="H343">
            <v>3962945</v>
          </cell>
          <cell r="I343">
            <v>4129568</v>
          </cell>
          <cell r="J343">
            <v>4668867</v>
          </cell>
          <cell r="K343">
            <v>4912753</v>
          </cell>
          <cell r="L343">
            <v>5012290</v>
          </cell>
          <cell r="M343">
            <v>4816655</v>
          </cell>
          <cell r="N343">
            <v>6078966</v>
          </cell>
          <cell r="O343">
            <v>6268802</v>
          </cell>
          <cell r="P343">
            <v>7312354</v>
          </cell>
          <cell r="Q343">
            <v>6713723</v>
          </cell>
          <cell r="R343">
            <v>7391536</v>
          </cell>
          <cell r="S343">
            <v>7915798</v>
          </cell>
          <cell r="T343">
            <v>5424656</v>
          </cell>
          <cell r="U343">
            <v>5943097</v>
          </cell>
          <cell r="V343">
            <v>7183144</v>
          </cell>
          <cell r="W343">
            <v>7318856</v>
          </cell>
          <cell r="X343">
            <v>8194225</v>
          </cell>
          <cell r="Y343">
            <v>8162514</v>
          </cell>
          <cell r="Z343">
            <v>8040049</v>
          </cell>
          <cell r="AA343">
            <v>6318154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47343834</v>
          </cell>
          <cell r="E346">
            <v>68119258</v>
          </cell>
          <cell r="F346">
            <v>76563330</v>
          </cell>
          <cell r="G346">
            <v>72122093</v>
          </cell>
          <cell r="H346">
            <v>83610324</v>
          </cell>
          <cell r="I346">
            <v>74050351</v>
          </cell>
          <cell r="J346">
            <v>78449810</v>
          </cell>
          <cell r="K346">
            <v>77126450</v>
          </cell>
          <cell r="L346">
            <v>52214031</v>
          </cell>
          <cell r="M346">
            <v>35373265</v>
          </cell>
          <cell r="N346">
            <v>38921985</v>
          </cell>
          <cell r="O346">
            <v>53933239</v>
          </cell>
          <cell r="P346">
            <v>33905639</v>
          </cell>
          <cell r="Q346">
            <v>30957358</v>
          </cell>
          <cell r="R346">
            <v>35591356</v>
          </cell>
          <cell r="S346">
            <v>49297515</v>
          </cell>
          <cell r="T346">
            <v>58912876</v>
          </cell>
          <cell r="U346">
            <v>68199574</v>
          </cell>
          <cell r="V346">
            <v>66507405</v>
          </cell>
          <cell r="W346">
            <v>58951234</v>
          </cell>
          <cell r="X346">
            <v>65164372</v>
          </cell>
          <cell r="Y346">
            <v>59185901</v>
          </cell>
          <cell r="Z346">
            <v>79382559</v>
          </cell>
          <cell r="AA346">
            <v>123370594</v>
          </cell>
        </row>
        <row r="347">
          <cell r="A347">
            <v>37</v>
          </cell>
          <cell r="C347" t="str">
            <v>DEPRECIATION</v>
          </cell>
          <cell r="D347">
            <v>1390958</v>
          </cell>
          <cell r="E347">
            <v>1384341</v>
          </cell>
          <cell r="F347">
            <v>1475017</v>
          </cell>
          <cell r="G347">
            <v>1522252</v>
          </cell>
          <cell r="H347">
            <v>1623035</v>
          </cell>
          <cell r="I347">
            <v>1738119</v>
          </cell>
          <cell r="J347">
            <v>1923182</v>
          </cell>
          <cell r="K347">
            <v>2004109</v>
          </cell>
          <cell r="L347">
            <v>2119619</v>
          </cell>
          <cell r="M347">
            <v>2200520</v>
          </cell>
          <cell r="N347">
            <v>2342528</v>
          </cell>
          <cell r="O347">
            <v>2577752</v>
          </cell>
          <cell r="P347">
            <v>2580625</v>
          </cell>
          <cell r="Q347">
            <v>3063702</v>
          </cell>
          <cell r="R347">
            <v>3679923</v>
          </cell>
          <cell r="S347">
            <v>3758654</v>
          </cell>
          <cell r="T347">
            <v>2850258</v>
          </cell>
          <cell r="U347">
            <v>3625989</v>
          </cell>
          <cell r="V347">
            <v>3866792</v>
          </cell>
          <cell r="W347">
            <v>4193036</v>
          </cell>
          <cell r="X347">
            <v>4457428</v>
          </cell>
          <cell r="Y347">
            <v>4775744</v>
          </cell>
          <cell r="Z347">
            <v>5085951</v>
          </cell>
          <cell r="AA347">
            <v>5340549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288032</v>
          </cell>
          <cell r="Q348">
            <v>282804</v>
          </cell>
          <cell r="R348">
            <v>227922</v>
          </cell>
          <cell r="S348">
            <v>419560</v>
          </cell>
          <cell r="T348">
            <v>395369</v>
          </cell>
          <cell r="U348">
            <v>414397</v>
          </cell>
          <cell r="V348">
            <v>568123</v>
          </cell>
          <cell r="W348">
            <v>303070</v>
          </cell>
          <cell r="X348">
            <v>410216</v>
          </cell>
          <cell r="Y348">
            <v>391298</v>
          </cell>
          <cell r="Z348">
            <v>458672</v>
          </cell>
          <cell r="AA348">
            <v>554865</v>
          </cell>
        </row>
        <row r="349">
          <cell r="A349">
            <v>39</v>
          </cell>
          <cell r="C349" t="str">
            <v>TAXES OTHER THAN INCOME TAXES</v>
          </cell>
          <cell r="D349">
            <v>3089779</v>
          </cell>
          <cell r="E349">
            <v>3734749</v>
          </cell>
          <cell r="F349">
            <v>3961454</v>
          </cell>
          <cell r="G349">
            <v>4063417</v>
          </cell>
          <cell r="H349">
            <v>4959312</v>
          </cell>
          <cell r="I349">
            <v>5374459</v>
          </cell>
          <cell r="J349">
            <v>5859834</v>
          </cell>
          <cell r="K349">
            <v>5798365</v>
          </cell>
          <cell r="L349">
            <v>4768174</v>
          </cell>
          <cell r="M349">
            <v>4892998</v>
          </cell>
          <cell r="N349">
            <v>4424354</v>
          </cell>
          <cell r="O349">
            <v>4275972</v>
          </cell>
          <cell r="P349">
            <v>3867787</v>
          </cell>
          <cell r="Q349">
            <v>3619137</v>
          </cell>
          <cell r="R349">
            <v>3616614</v>
          </cell>
          <cell r="S349">
            <v>5045959</v>
          </cell>
          <cell r="T349">
            <v>5453889</v>
          </cell>
          <cell r="U349">
            <v>6413467</v>
          </cell>
          <cell r="V349">
            <v>6645187</v>
          </cell>
          <cell r="W349">
            <v>5907902</v>
          </cell>
          <cell r="X349">
            <v>5074156</v>
          </cell>
          <cell r="Y349">
            <v>5740607</v>
          </cell>
          <cell r="Z349">
            <v>7218678</v>
          </cell>
          <cell r="AA349">
            <v>13059953</v>
          </cell>
        </row>
        <row r="350">
          <cell r="A350">
            <v>40</v>
          </cell>
          <cell r="C350" t="str">
            <v>INCOME TAXES - FEDERAL</v>
          </cell>
          <cell r="D350">
            <v>992870</v>
          </cell>
          <cell r="E350">
            <v>1599206</v>
          </cell>
          <cell r="F350">
            <v>310465</v>
          </cell>
          <cell r="G350">
            <v>125237</v>
          </cell>
          <cell r="H350">
            <v>1128785</v>
          </cell>
          <cell r="I350">
            <v>71497</v>
          </cell>
          <cell r="J350">
            <v>1860735</v>
          </cell>
          <cell r="K350">
            <v>2751929</v>
          </cell>
          <cell r="L350">
            <v>667392</v>
          </cell>
          <cell r="M350">
            <v>3081083</v>
          </cell>
          <cell r="N350">
            <v>449040</v>
          </cell>
          <cell r="O350">
            <v>-831121</v>
          </cell>
          <cell r="P350">
            <v>-2710038</v>
          </cell>
          <cell r="Q350">
            <v>-1472887</v>
          </cell>
          <cell r="R350">
            <v>-3100772</v>
          </cell>
          <cell r="S350">
            <v>-2609167</v>
          </cell>
          <cell r="T350">
            <v>1040188</v>
          </cell>
          <cell r="U350">
            <v>5279658</v>
          </cell>
          <cell r="V350">
            <v>610497</v>
          </cell>
          <cell r="W350">
            <v>-2113257</v>
          </cell>
          <cell r="X350">
            <v>-586153</v>
          </cell>
          <cell r="Y350">
            <v>-2473057</v>
          </cell>
          <cell r="Z350">
            <v>-2009949</v>
          </cell>
          <cell r="AA350">
            <v>-637440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98875</v>
          </cell>
          <cell r="J352">
            <v>126357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-7749</v>
          </cell>
          <cell r="Q352">
            <v>3084135</v>
          </cell>
          <cell r="R352">
            <v>2839692</v>
          </cell>
          <cell r="S352">
            <v>2984079</v>
          </cell>
          <cell r="T352">
            <v>581673</v>
          </cell>
          <cell r="U352">
            <v>-3377703</v>
          </cell>
          <cell r="V352">
            <v>32744</v>
          </cell>
          <cell r="W352">
            <v>3013883</v>
          </cell>
          <cell r="X352">
            <v>2223776</v>
          </cell>
          <cell r="Y352">
            <v>4978763</v>
          </cell>
          <cell r="Z352">
            <v>7294974</v>
          </cell>
          <cell r="AA352">
            <v>3066904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41178</v>
          </cell>
          <cell r="E354">
            <v>114378</v>
          </cell>
          <cell r="F354">
            <v>45829</v>
          </cell>
          <cell r="G354">
            <v>138599</v>
          </cell>
          <cell r="H354">
            <v>186307</v>
          </cell>
          <cell r="I354">
            <v>-59217</v>
          </cell>
          <cell r="J354">
            <v>77548</v>
          </cell>
          <cell r="K354">
            <v>-26329</v>
          </cell>
          <cell r="L354">
            <v>-33209</v>
          </cell>
          <cell r="M354">
            <v>-30626</v>
          </cell>
          <cell r="N354">
            <v>-30626</v>
          </cell>
          <cell r="O354">
            <v>-30626</v>
          </cell>
          <cell r="P354">
            <v>-30627</v>
          </cell>
          <cell r="Q354">
            <v>-30627</v>
          </cell>
          <cell r="R354">
            <v>-30627</v>
          </cell>
          <cell r="S354">
            <v>-30627</v>
          </cell>
          <cell r="T354">
            <v>-30627</v>
          </cell>
          <cell r="U354">
            <v>-30627</v>
          </cell>
          <cell r="V354">
            <v>-30627</v>
          </cell>
          <cell r="W354">
            <v>-30627</v>
          </cell>
          <cell r="X354">
            <v>-30627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52858619</v>
          </cell>
          <cell r="E357">
            <v>74951932</v>
          </cell>
          <cell r="F357">
            <v>82356095</v>
          </cell>
          <cell r="G357">
            <v>77971598</v>
          </cell>
          <cell r="H357">
            <v>91507763</v>
          </cell>
          <cell r="I357">
            <v>81274084</v>
          </cell>
          <cell r="J357">
            <v>88297466</v>
          </cell>
          <cell r="K357">
            <v>87654524</v>
          </cell>
          <cell r="L357">
            <v>59736007</v>
          </cell>
          <cell r="M357">
            <v>45517240</v>
          </cell>
          <cell r="N357">
            <v>46107281</v>
          </cell>
          <cell r="O357">
            <v>59925216</v>
          </cell>
          <cell r="P357">
            <v>37893669</v>
          </cell>
          <cell r="Q357">
            <v>39503622</v>
          </cell>
          <cell r="R357">
            <v>42824108</v>
          </cell>
          <cell r="S357">
            <v>58865973</v>
          </cell>
          <cell r="T357">
            <v>69203626</v>
          </cell>
          <cell r="U357">
            <v>80524755</v>
          </cell>
          <cell r="V357">
            <v>78200121</v>
          </cell>
          <cell r="W357">
            <v>70225241</v>
          </cell>
          <cell r="X357">
            <v>76713168</v>
          </cell>
          <cell r="Y357">
            <v>72599256</v>
          </cell>
          <cell r="Z357">
            <v>97430885</v>
          </cell>
          <cell r="AA357">
            <v>144755425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3655261</v>
          </cell>
          <cell r="E359">
            <v>5010881</v>
          </cell>
          <cell r="F359">
            <v>3294699</v>
          </cell>
          <cell r="G359">
            <v>3471979</v>
          </cell>
          <cell r="H359">
            <v>4791987</v>
          </cell>
          <cell r="I359">
            <v>6531381</v>
          </cell>
          <cell r="J359">
            <v>7636564</v>
          </cell>
          <cell r="K359">
            <v>7317555</v>
          </cell>
          <cell r="L359">
            <v>6070609</v>
          </cell>
          <cell r="M359">
            <v>7210242</v>
          </cell>
          <cell r="N359">
            <v>4994619</v>
          </cell>
          <cell r="O359">
            <v>-1905231</v>
          </cell>
          <cell r="P359">
            <v>6607685</v>
          </cell>
          <cell r="Q359">
            <v>4669471</v>
          </cell>
          <cell r="R359">
            <v>1761945</v>
          </cell>
          <cell r="S359">
            <v>4855107</v>
          </cell>
          <cell r="T359">
            <v>2319593</v>
          </cell>
          <cell r="U359">
            <v>-1862606</v>
          </cell>
          <cell r="V359">
            <v>-1224081</v>
          </cell>
          <cell r="W359">
            <v>-3009541</v>
          </cell>
          <cell r="X359">
            <v>8435868</v>
          </cell>
          <cell r="Y359">
            <v>9008223</v>
          </cell>
          <cell r="Z359">
            <v>7613694</v>
          </cell>
          <cell r="AA359">
            <v>9321431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0.34619125425470698</v>
          </cell>
          <cell r="E364">
            <v>0.27561242749176418</v>
          </cell>
          <cell r="F364">
            <v>0.29434669338850494</v>
          </cell>
          <cell r="G364">
            <v>0.31030778522903041</v>
          </cell>
          <cell r="H364">
            <v>0.32627264349076712</v>
          </cell>
          <cell r="I364">
            <v>0.31908837337174856</v>
          </cell>
          <cell r="J364">
            <v>0.32357096850825512</v>
          </cell>
          <cell r="K364">
            <v>0.3323400133211783</v>
          </cell>
          <cell r="L364">
            <v>0.35662140718495539</v>
          </cell>
          <cell r="M364">
            <v>0.38619682237054292</v>
          </cell>
          <cell r="N364">
            <v>0.45161898089894897</v>
          </cell>
          <cell r="O364">
            <v>0.41705824294852883</v>
          </cell>
          <cell r="P364">
            <v>0.44701008423249322</v>
          </cell>
          <cell r="Q364">
            <v>0.45413552997069956</v>
          </cell>
          <cell r="R364">
            <v>0.46981611043256061</v>
          </cell>
          <cell r="S364">
            <v>0.48539342082714226</v>
          </cell>
          <cell r="T364">
            <v>0.48989656072386789</v>
          </cell>
          <cell r="U364">
            <v>0.51283640877901771</v>
          </cell>
          <cell r="V364">
            <v>0.52574897331689185</v>
          </cell>
          <cell r="W364">
            <v>0.56065353778953431</v>
          </cell>
          <cell r="X364">
            <v>0.47181937561806336</v>
          </cell>
          <cell r="Y364">
            <v>0.52588222949516672</v>
          </cell>
          <cell r="Z364">
            <v>0.58451216221257829</v>
          </cell>
          <cell r="AA364">
            <v>0.58411064021192127</v>
          </cell>
        </row>
        <row r="365">
          <cell r="A365">
            <v>55</v>
          </cell>
          <cell r="C365" t="str">
            <v>COMMERCIAL SALES</v>
          </cell>
          <cell r="D365">
            <v>0.24177870993816034</v>
          </cell>
          <cell r="E365">
            <v>0.20331322010895239</v>
          </cell>
          <cell r="F365">
            <v>0.22999308097482435</v>
          </cell>
          <cell r="G365">
            <v>0.25024118230956383</v>
          </cell>
          <cell r="H365">
            <v>0.27904554269351683</v>
          </cell>
          <cell r="I365">
            <v>0.27979489659328155</v>
          </cell>
          <cell r="J365">
            <v>0.28544581104327632</v>
          </cell>
          <cell r="K365">
            <v>0.28865511094055341</v>
          </cell>
          <cell r="L365">
            <v>0.30226985080041191</v>
          </cell>
          <cell r="M365">
            <v>0.32029479427824753</v>
          </cell>
          <cell r="N365">
            <v>0.35840338617546508</v>
          </cell>
          <cell r="O365">
            <v>0.33108204009359876</v>
          </cell>
          <cell r="P365">
            <v>0.31446840920840297</v>
          </cell>
          <cell r="Q365">
            <v>0.30066565635329179</v>
          </cell>
          <cell r="R365">
            <v>0.29894330408659409</v>
          </cell>
          <cell r="S365">
            <v>0.30424247360528101</v>
          </cell>
          <cell r="T365">
            <v>0.34889303570075614</v>
          </cell>
          <cell r="U365">
            <v>0.33307120811052338</v>
          </cell>
          <cell r="V365">
            <v>0.33034804076697111</v>
          </cell>
          <cell r="W365">
            <v>0.28451672749074991</v>
          </cell>
          <cell r="X365">
            <v>0.24706776480710832</v>
          </cell>
          <cell r="Y365">
            <v>0.26899595807879323</v>
          </cell>
          <cell r="Z365">
            <v>0.31678393418093476</v>
          </cell>
          <cell r="AA365">
            <v>0.33733367456563368</v>
          </cell>
        </row>
        <row r="366">
          <cell r="A366">
            <v>56</v>
          </cell>
          <cell r="C366" t="str">
            <v>INDUSTRIAL SALES</v>
          </cell>
          <cell r="D366">
            <v>0.40738560155487469</v>
          </cell>
          <cell r="E366">
            <v>0.42109615378338427</v>
          </cell>
          <cell r="F366">
            <v>0.45777694716992351</v>
          </cell>
          <cell r="G366">
            <v>0.43910910248944496</v>
          </cell>
          <cell r="H366">
            <v>0.39130005010397223</v>
          </cell>
          <cell r="I366">
            <v>0.39567738750657488</v>
          </cell>
          <cell r="J366">
            <v>0.37846350247143795</v>
          </cell>
          <cell r="K366">
            <v>0.36021948092765244</v>
          </cell>
          <cell r="L366">
            <v>0.26039471471986952</v>
          </cell>
          <cell r="M366">
            <v>0.15725772757363987</v>
          </cell>
          <cell r="N366">
            <v>9.6400251262673209E-2</v>
          </cell>
          <cell r="O366">
            <v>0.10704277155535287</v>
          </cell>
          <cell r="P366">
            <v>0.10719655855864521</v>
          </cell>
          <cell r="Q366">
            <v>9.6769587766924084E-2</v>
          </cell>
          <cell r="R366">
            <v>7.8813524937944163E-2</v>
          </cell>
          <cell r="S366">
            <v>8.4177700691827576E-2</v>
          </cell>
          <cell r="T366">
            <v>5.8431542349904581E-2</v>
          </cell>
          <cell r="U366">
            <v>4.9990866636506461E-2</v>
          </cell>
          <cell r="V366">
            <v>3.8517024258457565E-2</v>
          </cell>
          <cell r="W366">
            <v>2.7682639621397977E-2</v>
          </cell>
          <cell r="X366">
            <v>2.0436144456174466E-2</v>
          </cell>
          <cell r="Y366">
            <v>2.0497386030023056E-2</v>
          </cell>
          <cell r="Z366">
            <v>2.8947966938874591E-2</v>
          </cell>
          <cell r="AA366">
            <v>2.7295131203871399E-2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9.9951436175713324E-2</v>
          </cell>
          <cell r="F367">
            <v>1.7869676724771518E-2</v>
          </cell>
          <cell r="G367">
            <v>0</v>
          </cell>
          <cell r="H367">
            <v>3.3638301241695851E-3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1.8242374549674279E-3</v>
          </cell>
          <cell r="O367">
            <v>8.8929012994401844E-3</v>
          </cell>
          <cell r="P367">
            <v>1.4187658200242627E-2</v>
          </cell>
          <cell r="Q367">
            <v>2.376220293199754E-3</v>
          </cell>
          <cell r="R367">
            <v>1.7656193967203152E-3</v>
          </cell>
          <cell r="S367">
            <v>2.9858878725847081E-3</v>
          </cell>
          <cell r="T367">
            <v>1.1543943512945076E-3</v>
          </cell>
          <cell r="U367">
            <v>1.4816910227052149E-3</v>
          </cell>
          <cell r="V367">
            <v>2.0505081841050801E-3</v>
          </cell>
          <cell r="W367">
            <v>2.2755397920426329E-3</v>
          </cell>
          <cell r="X367">
            <v>2.3976078836641206E-3</v>
          </cell>
          <cell r="Y367">
            <v>2.8310763036804507E-3</v>
          </cell>
          <cell r="Z367">
            <v>2.8271235205769162E-3</v>
          </cell>
          <cell r="AA367">
            <v>3.2495730572280109E-3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0.10154409726234848</v>
          </cell>
          <cell r="P368">
            <v>6.7564348716221079E-2</v>
          </cell>
          <cell r="Q368">
            <v>9.5720057456696553E-2</v>
          </cell>
          <cell r="R368">
            <v>0.10034620018955255</v>
          </cell>
          <cell r="S368">
            <v>8.6061410133036031E-2</v>
          </cell>
          <cell r="T368">
            <v>6.8017296592872867E-2</v>
          </cell>
          <cell r="U368">
            <v>6.5197392458728784E-2</v>
          </cell>
          <cell r="V368">
            <v>6.5078250323087547E-2</v>
          </cell>
          <cell r="W368">
            <v>8.10398909778519E-2</v>
          </cell>
          <cell r="X368">
            <v>6.2300564389243349E-2</v>
          </cell>
          <cell r="Y368">
            <v>5.840680362151611E-2</v>
          </cell>
          <cell r="Z368">
            <v>4.4303676061189221E-2</v>
          </cell>
          <cell r="AA368">
            <v>2.7455077354382153E-2</v>
          </cell>
        </row>
        <row r="369">
          <cell r="A369">
            <v>59</v>
          </cell>
          <cell r="C369" t="str">
            <v>OTHER GAS REVENUES</v>
          </cell>
          <cell r="D369">
            <v>4.6444342522580289E-3</v>
          </cell>
          <cell r="E369">
            <v>2.6762440185789863E-5</v>
          </cell>
          <cell r="F369">
            <v>1.3601741975678591E-5</v>
          </cell>
          <cell r="G369">
            <v>3.4192997196083369E-4</v>
          </cell>
          <cell r="H369">
            <v>1.7933587574214885E-5</v>
          </cell>
          <cell r="I369">
            <v>5.439342528395015E-3</v>
          </cell>
          <cell r="J369">
            <v>1.2519717977030675E-2</v>
          </cell>
          <cell r="K369">
            <v>1.8785394810615866E-2</v>
          </cell>
          <cell r="L369">
            <v>8.0714027294763194E-2</v>
          </cell>
          <cell r="M369">
            <v>0.13625065577756965</v>
          </cell>
          <cell r="N369">
            <v>9.1753144207945295E-2</v>
          </cell>
          <cell r="O369">
            <v>3.4379946840730827E-2</v>
          </cell>
          <cell r="P369">
            <v>4.9572941083994883E-2</v>
          </cell>
          <cell r="Q369">
            <v>5.0332948159188221E-2</v>
          </cell>
          <cell r="R369">
            <v>5.0315240956628302E-2</v>
          </cell>
          <cell r="S369">
            <v>3.7139106870128377E-2</v>
          </cell>
          <cell r="T369">
            <v>3.3607170281304034E-2</v>
          </cell>
          <cell r="U369">
            <v>3.742243299251842E-2</v>
          </cell>
          <cell r="V369">
            <v>3.8257203150486828E-2</v>
          </cell>
          <cell r="W369">
            <v>4.3831664328423267E-2</v>
          </cell>
          <cell r="X369">
            <v>0.19597854284574637</v>
          </cell>
          <cell r="Y369">
            <v>0.1233865464708204</v>
          </cell>
          <cell r="Z369">
            <v>2.2625137085846191E-2</v>
          </cell>
          <cell r="AA369">
            <v>2.0555903606963528E-2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0.99999999999999989</v>
          </cell>
          <cell r="F371">
            <v>1</v>
          </cell>
          <cell r="G371">
            <v>0.99999999999999989</v>
          </cell>
          <cell r="H371">
            <v>1.0000000000000002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0.99999999999999989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0.99999999999999989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AVA: TABLE 8ST</v>
          </cell>
          <cell r="P435" t="str">
            <v>AVISTA CORPORATION **  WASHINGTON OPERATIONS ONLY  **</v>
          </cell>
        </row>
        <row r="436">
          <cell r="A436">
            <v>2</v>
          </cell>
          <cell r="P436" t="str">
            <v>PLANT, PRODUCTION AND SALES STATISTICS</v>
          </cell>
        </row>
        <row r="437">
          <cell r="A437">
            <v>3</v>
          </cell>
          <cell r="F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213617</v>
          </cell>
          <cell r="Q448">
            <v>1664559</v>
          </cell>
          <cell r="R448">
            <v>1047935</v>
          </cell>
          <cell r="S448">
            <v>813065</v>
          </cell>
          <cell r="T448">
            <v>855271</v>
          </cell>
          <cell r="U448">
            <v>938314</v>
          </cell>
          <cell r="V448">
            <v>1512783</v>
          </cell>
          <cell r="W448">
            <v>1497137</v>
          </cell>
          <cell r="X448">
            <v>1943346</v>
          </cell>
          <cell r="Y448">
            <v>2049657</v>
          </cell>
          <cell r="Z448">
            <v>2049657</v>
          </cell>
          <cell r="AA448">
            <v>1797324</v>
          </cell>
        </row>
        <row r="449">
          <cell r="A449">
            <v>15</v>
          </cell>
          <cell r="C449" t="str">
            <v>PRODUCTION AND STORAGE PLANT</v>
          </cell>
          <cell r="D449">
            <v>6914440</v>
          </cell>
          <cell r="E449">
            <v>7944721</v>
          </cell>
          <cell r="F449">
            <v>8241189</v>
          </cell>
          <cell r="G449">
            <v>8545759</v>
          </cell>
          <cell r="H449">
            <v>9001318</v>
          </cell>
          <cell r="I449">
            <v>8537326</v>
          </cell>
          <cell r="J449">
            <v>9646625</v>
          </cell>
          <cell r="K449">
            <v>9280688</v>
          </cell>
          <cell r="L449">
            <v>9414712</v>
          </cell>
          <cell r="M449">
            <v>9434535</v>
          </cell>
          <cell r="N449">
            <v>9544548</v>
          </cell>
          <cell r="O449">
            <v>10217978</v>
          </cell>
          <cell r="P449">
            <v>11010987</v>
          </cell>
          <cell r="Q449">
            <v>10510297</v>
          </cell>
          <cell r="R449">
            <v>10952761</v>
          </cell>
          <cell r="S449">
            <v>11472445</v>
          </cell>
          <cell r="T449">
            <v>11640012</v>
          </cell>
          <cell r="U449">
            <v>12815334</v>
          </cell>
          <cell r="V449">
            <v>14154900</v>
          </cell>
          <cell r="W449">
            <v>14027495</v>
          </cell>
          <cell r="X449">
            <v>14118028</v>
          </cell>
          <cell r="Y449">
            <v>13692459</v>
          </cell>
          <cell r="Z449">
            <v>13692459</v>
          </cell>
          <cell r="AA449">
            <v>13321638</v>
          </cell>
        </row>
        <row r="450">
          <cell r="A450">
            <v>16</v>
          </cell>
          <cell r="C450" t="str">
            <v>TRANSMISSION AND DISTRIBUTION PLANT</v>
          </cell>
          <cell r="D450">
            <v>46304442</v>
          </cell>
          <cell r="E450">
            <v>48418365</v>
          </cell>
          <cell r="F450">
            <v>49695255</v>
          </cell>
          <cell r="G450">
            <v>50897002</v>
          </cell>
          <cell r="H450">
            <v>51839124</v>
          </cell>
          <cell r="I450">
            <v>53005409</v>
          </cell>
          <cell r="J450">
            <v>54978507</v>
          </cell>
          <cell r="K450">
            <v>56844451</v>
          </cell>
          <cell r="L450">
            <v>60841606</v>
          </cell>
          <cell r="M450">
            <v>62617781</v>
          </cell>
          <cell r="N450">
            <v>65494042</v>
          </cell>
          <cell r="O450">
            <v>68012127</v>
          </cell>
          <cell r="P450">
            <v>69215608</v>
          </cell>
          <cell r="Q450">
            <v>79982676</v>
          </cell>
          <cell r="R450">
            <v>91109992</v>
          </cell>
          <cell r="S450">
            <v>104625030</v>
          </cell>
          <cell r="T450">
            <v>116087410</v>
          </cell>
          <cell r="U450">
            <v>125437619</v>
          </cell>
          <cell r="V450">
            <v>136086678</v>
          </cell>
          <cell r="W450">
            <v>145247144</v>
          </cell>
          <cell r="X450">
            <v>154602286</v>
          </cell>
          <cell r="Y450">
            <v>163902020</v>
          </cell>
          <cell r="Z450">
            <v>163902020</v>
          </cell>
          <cell r="AA450">
            <v>182458830</v>
          </cell>
        </row>
        <row r="451">
          <cell r="A451">
            <v>17</v>
          </cell>
          <cell r="C451" t="str">
            <v>GENERAL PLANT</v>
          </cell>
          <cell r="D451">
            <v>5793441</v>
          </cell>
          <cell r="E451">
            <v>6687499</v>
          </cell>
          <cell r="F451">
            <v>7183894</v>
          </cell>
          <cell r="G451">
            <v>7791543</v>
          </cell>
          <cell r="H451">
            <v>8462320</v>
          </cell>
          <cell r="I451">
            <v>9497392</v>
          </cell>
          <cell r="J451">
            <v>10722924</v>
          </cell>
          <cell r="K451">
            <v>12792611</v>
          </cell>
          <cell r="L451">
            <v>10437226</v>
          </cell>
          <cell r="M451">
            <v>11680542</v>
          </cell>
          <cell r="N451">
            <v>11903505</v>
          </cell>
          <cell r="O451">
            <v>13408408</v>
          </cell>
          <cell r="P451">
            <v>14381445</v>
          </cell>
          <cell r="Q451">
            <v>14569143</v>
          </cell>
          <cell r="R451">
            <v>16484699</v>
          </cell>
          <cell r="S451">
            <v>8229158</v>
          </cell>
          <cell r="T451">
            <v>8351658</v>
          </cell>
          <cell r="U451">
            <v>8817263</v>
          </cell>
          <cell r="V451">
            <v>9474836</v>
          </cell>
          <cell r="W451">
            <v>10442650</v>
          </cell>
          <cell r="X451">
            <v>10957877</v>
          </cell>
          <cell r="Y451">
            <v>11564378</v>
          </cell>
          <cell r="Z451">
            <v>11564378</v>
          </cell>
          <cell r="AA451">
            <v>13363205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59012323</v>
          </cell>
          <cell r="E453">
            <v>63050585</v>
          </cell>
          <cell r="F453">
            <v>65120338</v>
          </cell>
          <cell r="G453">
            <v>67234304</v>
          </cell>
          <cell r="H453">
            <v>69302762</v>
          </cell>
          <cell r="I453">
            <v>71040127</v>
          </cell>
          <cell r="J453">
            <v>75348056</v>
          </cell>
          <cell r="K453">
            <v>78917750</v>
          </cell>
          <cell r="L453">
            <v>80693544</v>
          </cell>
          <cell r="M453">
            <v>83732858</v>
          </cell>
          <cell r="N453">
            <v>86942095</v>
          </cell>
          <cell r="O453">
            <v>91638513</v>
          </cell>
          <cell r="P453">
            <v>94821657</v>
          </cell>
          <cell r="Q453">
            <v>106726675</v>
          </cell>
          <cell r="R453">
            <v>119595387</v>
          </cell>
          <cell r="S453">
            <v>125139698</v>
          </cell>
          <cell r="T453">
            <v>136934351</v>
          </cell>
          <cell r="U453">
            <v>148008530</v>
          </cell>
          <cell r="V453">
            <v>161229197</v>
          </cell>
          <cell r="W453">
            <v>171214426</v>
          </cell>
          <cell r="X453">
            <v>181621537</v>
          </cell>
          <cell r="Y453">
            <v>191208514</v>
          </cell>
          <cell r="Z453">
            <v>191208514</v>
          </cell>
          <cell r="AA453">
            <v>210940997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13528924</v>
          </cell>
          <cell r="E456">
            <v>14706906</v>
          </cell>
          <cell r="F456">
            <v>16021901</v>
          </cell>
          <cell r="G456">
            <v>17468172</v>
          </cell>
          <cell r="H456">
            <v>19042463</v>
          </cell>
          <cell r="I456">
            <v>20583714</v>
          </cell>
          <cell r="J456">
            <v>22728348</v>
          </cell>
          <cell r="K456">
            <v>24373232</v>
          </cell>
          <cell r="L456">
            <v>25323218</v>
          </cell>
          <cell r="M456">
            <v>26493850</v>
          </cell>
          <cell r="N456">
            <v>28999552</v>
          </cell>
          <cell r="O456">
            <v>31011582</v>
          </cell>
          <cell r="P456">
            <v>32065598</v>
          </cell>
          <cell r="Q456">
            <v>35640290</v>
          </cell>
          <cell r="R456">
            <v>39458586</v>
          </cell>
          <cell r="S456">
            <v>37930111</v>
          </cell>
          <cell r="T456">
            <v>40181588</v>
          </cell>
          <cell r="U456">
            <v>43123223</v>
          </cell>
          <cell r="V456">
            <v>46666506</v>
          </cell>
          <cell r="W456">
            <v>49888544</v>
          </cell>
          <cell r="X456">
            <v>53041509</v>
          </cell>
          <cell r="Y456">
            <v>56956987</v>
          </cell>
          <cell r="Z456">
            <v>56956987</v>
          </cell>
          <cell r="AA456">
            <v>65607324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45483399</v>
          </cell>
          <cell r="E458">
            <v>48343679</v>
          </cell>
          <cell r="F458">
            <v>49098437</v>
          </cell>
          <cell r="G458">
            <v>49766132</v>
          </cell>
          <cell r="H458">
            <v>50260299</v>
          </cell>
          <cell r="I458">
            <v>50456413</v>
          </cell>
          <cell r="J458">
            <v>52619708</v>
          </cell>
          <cell r="K458">
            <v>54544518</v>
          </cell>
          <cell r="L458">
            <v>55370326</v>
          </cell>
          <cell r="M458">
            <v>57239008</v>
          </cell>
          <cell r="N458">
            <v>57942543</v>
          </cell>
          <cell r="O458">
            <v>60626931</v>
          </cell>
          <cell r="P458">
            <v>62756059</v>
          </cell>
          <cell r="Q458">
            <v>71086385</v>
          </cell>
          <cell r="R458">
            <v>80136801</v>
          </cell>
          <cell r="S458">
            <v>87209587</v>
          </cell>
          <cell r="T458">
            <v>96752763</v>
          </cell>
          <cell r="U458">
            <v>104885307</v>
          </cell>
          <cell r="V458">
            <v>114562691</v>
          </cell>
          <cell r="W458">
            <v>121325882</v>
          </cell>
          <cell r="X458">
            <v>128580028</v>
          </cell>
          <cell r="Y458">
            <v>134251527</v>
          </cell>
          <cell r="Z458">
            <v>134251527</v>
          </cell>
          <cell r="AA458">
            <v>145333673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240672</v>
          </cell>
          <cell r="E460">
            <v>138888</v>
          </cell>
          <cell r="F460">
            <v>181518</v>
          </cell>
          <cell r="G460">
            <v>32636</v>
          </cell>
          <cell r="H460">
            <v>77234</v>
          </cell>
          <cell r="I460">
            <v>533426</v>
          </cell>
          <cell r="J460">
            <v>68873</v>
          </cell>
          <cell r="K460">
            <v>167582</v>
          </cell>
          <cell r="L460">
            <v>261701</v>
          </cell>
          <cell r="M460">
            <v>158382</v>
          </cell>
          <cell r="N460">
            <v>307645</v>
          </cell>
          <cell r="O460">
            <v>435954</v>
          </cell>
          <cell r="P460">
            <v>283979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194070632</v>
          </cell>
          <cell r="E467">
            <v>227700826</v>
          </cell>
          <cell r="F467">
            <v>204914216</v>
          </cell>
          <cell r="G467">
            <v>180939351</v>
          </cell>
          <cell r="H467">
            <v>177755057</v>
          </cell>
          <cell r="I467">
            <v>174197373</v>
          </cell>
          <cell r="J467">
            <v>175557272</v>
          </cell>
          <cell r="K467">
            <v>189357670</v>
          </cell>
          <cell r="L467">
            <v>149055707</v>
          </cell>
          <cell r="M467">
            <v>115803817</v>
          </cell>
          <cell r="N467">
            <v>112004845</v>
          </cell>
          <cell r="O467">
            <v>131538436</v>
          </cell>
          <cell r="P467">
            <v>132976951</v>
          </cell>
          <cell r="Q467">
            <v>137825865</v>
          </cell>
          <cell r="R467">
            <v>116679730</v>
          </cell>
          <cell r="S467">
            <v>143509596</v>
          </cell>
          <cell r="T467">
            <v>172323582</v>
          </cell>
          <cell r="U467">
            <v>236997676</v>
          </cell>
          <cell r="V467">
            <v>224617156</v>
          </cell>
          <cell r="W467">
            <v>195738679</v>
          </cell>
          <cell r="X467">
            <v>214044483</v>
          </cell>
          <cell r="Y467">
            <v>182848099</v>
          </cell>
          <cell r="Z467">
            <v>186263054</v>
          </cell>
          <cell r="AA467">
            <v>171444790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56838547</v>
          </cell>
          <cell r="N468">
            <v>71433963</v>
          </cell>
          <cell r="O468">
            <v>73425782</v>
          </cell>
          <cell r="P468">
            <v>57302295</v>
          </cell>
          <cell r="Q468">
            <v>65901819</v>
          </cell>
          <cell r="R468">
            <v>68229272</v>
          </cell>
          <cell r="S468">
            <v>73531711</v>
          </cell>
          <cell r="T468">
            <v>66877623</v>
          </cell>
          <cell r="U468">
            <v>75323653</v>
          </cell>
          <cell r="V468">
            <v>83764253</v>
          </cell>
          <cell r="W468">
            <v>92816788</v>
          </cell>
          <cell r="X468">
            <v>88648736</v>
          </cell>
          <cell r="Y468">
            <v>91213236</v>
          </cell>
          <cell r="Z468">
            <v>85982852</v>
          </cell>
          <cell r="AA468">
            <v>79654220</v>
          </cell>
        </row>
        <row r="469">
          <cell r="A469">
            <v>35</v>
          </cell>
          <cell r="C469" t="str">
            <v>GAS RECEIVED FROM STORAGE</v>
          </cell>
          <cell r="D469">
            <v>20547042</v>
          </cell>
          <cell r="E469">
            <v>9312599</v>
          </cell>
          <cell r="F469">
            <v>0</v>
          </cell>
          <cell r="G469">
            <v>0</v>
          </cell>
          <cell r="H469">
            <v>0</v>
          </cell>
          <cell r="I469">
            <v>29644402</v>
          </cell>
          <cell r="J469">
            <v>6000576</v>
          </cell>
          <cell r="K469">
            <v>304693</v>
          </cell>
          <cell r="L469">
            <v>0</v>
          </cell>
          <cell r="M469">
            <v>0</v>
          </cell>
          <cell r="N469">
            <v>8608523</v>
          </cell>
          <cell r="O469">
            <v>14616844</v>
          </cell>
          <cell r="P469">
            <v>27422776</v>
          </cell>
          <cell r="Q469">
            <v>5249191</v>
          </cell>
          <cell r="R469">
            <v>15044001</v>
          </cell>
          <cell r="S469">
            <v>30936149</v>
          </cell>
          <cell r="T469">
            <v>28455770</v>
          </cell>
          <cell r="U469">
            <v>44049211</v>
          </cell>
          <cell r="V469">
            <v>36170776</v>
          </cell>
          <cell r="W469">
            <v>28268429</v>
          </cell>
          <cell r="X469">
            <v>41943284</v>
          </cell>
          <cell r="Y469">
            <v>41605335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214617674</v>
          </cell>
          <cell r="E471">
            <v>237013425</v>
          </cell>
          <cell r="F471">
            <v>204914216</v>
          </cell>
          <cell r="G471">
            <v>180939351</v>
          </cell>
          <cell r="H471">
            <v>177755057</v>
          </cell>
          <cell r="I471">
            <v>203841775</v>
          </cell>
          <cell r="J471">
            <v>181557848</v>
          </cell>
          <cell r="K471">
            <v>189662363</v>
          </cell>
          <cell r="L471">
            <v>149055707</v>
          </cell>
          <cell r="M471">
            <v>172642364</v>
          </cell>
          <cell r="N471">
            <v>192047331</v>
          </cell>
          <cell r="O471">
            <v>219581062</v>
          </cell>
          <cell r="P471">
            <v>217702022</v>
          </cell>
          <cell r="Q471">
            <v>208976875</v>
          </cell>
          <cell r="R471">
            <v>199953003</v>
          </cell>
          <cell r="S471">
            <v>247977456</v>
          </cell>
          <cell r="T471">
            <v>267656975</v>
          </cell>
          <cell r="U471">
            <v>356370540</v>
          </cell>
          <cell r="V471">
            <v>344552185</v>
          </cell>
          <cell r="W471">
            <v>316823896</v>
          </cell>
          <cell r="X471">
            <v>344636503</v>
          </cell>
          <cell r="Y471">
            <v>315666670</v>
          </cell>
          <cell r="Z471">
            <v>272245906</v>
          </cell>
          <cell r="AA471">
            <v>251099010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211542262</v>
          </cell>
          <cell r="E474">
            <v>239265722</v>
          </cell>
          <cell r="F474">
            <v>205960453</v>
          </cell>
          <cell r="G474">
            <v>180519138</v>
          </cell>
          <cell r="H474">
            <v>178306714</v>
          </cell>
          <cell r="I474">
            <v>161931709</v>
          </cell>
          <cell r="J474">
            <v>180895706</v>
          </cell>
          <cell r="K474">
            <v>190378353</v>
          </cell>
          <cell r="L474">
            <v>140014179</v>
          </cell>
          <cell r="M474">
            <v>117732259</v>
          </cell>
          <cell r="N474">
            <v>113907023</v>
          </cell>
          <cell r="O474">
            <v>127543618</v>
          </cell>
          <cell r="P474">
            <v>141273807</v>
          </cell>
          <cell r="Q474">
            <v>136496228</v>
          </cell>
          <cell r="R474">
            <v>128946543</v>
          </cell>
          <cell r="S474">
            <v>162145365</v>
          </cell>
          <cell r="T474">
            <v>189242706</v>
          </cell>
          <cell r="U474">
            <v>262318960</v>
          </cell>
          <cell r="V474">
            <v>244064727</v>
          </cell>
          <cell r="W474">
            <v>204437797</v>
          </cell>
          <cell r="X474">
            <v>234016430</v>
          </cell>
          <cell r="Y474">
            <v>202764215</v>
          </cell>
          <cell r="Z474">
            <v>184408897</v>
          </cell>
          <cell r="AA474">
            <v>171731850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56838547</v>
          </cell>
          <cell r="N475">
            <v>71433963</v>
          </cell>
          <cell r="O475">
            <v>73425782</v>
          </cell>
          <cell r="P475">
            <v>57302295</v>
          </cell>
          <cell r="Q475">
            <v>65901819</v>
          </cell>
          <cell r="R475">
            <v>68229272</v>
          </cell>
          <cell r="S475">
            <v>73531711</v>
          </cell>
          <cell r="T475">
            <v>66877623</v>
          </cell>
          <cell r="U475">
            <v>75323653</v>
          </cell>
          <cell r="V475">
            <v>83764253</v>
          </cell>
          <cell r="W475">
            <v>92816788</v>
          </cell>
          <cell r="X475">
            <v>88648736</v>
          </cell>
          <cell r="Y475">
            <v>91213236</v>
          </cell>
          <cell r="Z475">
            <v>85982852</v>
          </cell>
          <cell r="AA475">
            <v>79654220</v>
          </cell>
        </row>
        <row r="476">
          <cell r="A476">
            <v>42</v>
          </cell>
          <cell r="C476" t="str">
            <v>GAS USED BY COMPANY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39496086</v>
          </cell>
          <cell r="J477">
            <v>0</v>
          </cell>
          <cell r="K477">
            <v>3545650</v>
          </cell>
          <cell r="L477">
            <v>4159031</v>
          </cell>
          <cell r="M477">
            <v>0</v>
          </cell>
          <cell r="N477">
            <v>6045933</v>
          </cell>
          <cell r="O477">
            <v>17179390</v>
          </cell>
          <cell r="P477">
            <v>17376338</v>
          </cell>
          <cell r="Q477">
            <v>30186634</v>
          </cell>
          <cell r="R477">
            <v>3297654</v>
          </cell>
          <cell r="S477">
            <v>17652146</v>
          </cell>
          <cell r="T477">
            <v>14564929</v>
          </cell>
          <cell r="U477">
            <v>21218483</v>
          </cell>
          <cell r="V477">
            <v>18884948</v>
          </cell>
          <cell r="W477">
            <v>21629447</v>
          </cell>
          <cell r="X477">
            <v>21096360</v>
          </cell>
          <cell r="Y477">
            <v>22484975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3075412</v>
          </cell>
          <cell r="E478">
            <v>-2252297</v>
          </cell>
          <cell r="F478">
            <v>-1046237</v>
          </cell>
          <cell r="G478">
            <v>420213</v>
          </cell>
          <cell r="H478">
            <v>-551657</v>
          </cell>
          <cell r="I478">
            <v>2413980</v>
          </cell>
          <cell r="J478">
            <v>662142</v>
          </cell>
          <cell r="K478">
            <v>-4261640</v>
          </cell>
          <cell r="L478">
            <v>4882497</v>
          </cell>
          <cell r="M478">
            <v>-1928442</v>
          </cell>
          <cell r="N478">
            <v>660412</v>
          </cell>
          <cell r="O478">
            <v>1432272</v>
          </cell>
          <cell r="P478">
            <v>1749582</v>
          </cell>
          <cell r="Q478">
            <v>-23607806</v>
          </cell>
          <cell r="R478">
            <v>-520466</v>
          </cell>
          <cell r="S478">
            <v>-5351766</v>
          </cell>
          <cell r="T478">
            <v>-3028283</v>
          </cell>
          <cell r="U478">
            <v>-2490556</v>
          </cell>
          <cell r="V478">
            <v>-2161743</v>
          </cell>
          <cell r="W478">
            <v>-2060136</v>
          </cell>
          <cell r="X478">
            <v>874977</v>
          </cell>
          <cell r="Y478">
            <v>-795756</v>
          </cell>
          <cell r="Z478">
            <v>1854157</v>
          </cell>
          <cell r="AA478">
            <v>-287060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214617674</v>
          </cell>
          <cell r="E480">
            <v>237013425</v>
          </cell>
          <cell r="F480">
            <v>204914216</v>
          </cell>
          <cell r="G480">
            <v>180939351</v>
          </cell>
          <cell r="H480">
            <v>177755057</v>
          </cell>
          <cell r="I480">
            <v>203841775</v>
          </cell>
          <cell r="J480">
            <v>181557848</v>
          </cell>
          <cell r="K480">
            <v>189662363</v>
          </cell>
          <cell r="L480">
            <v>149055707</v>
          </cell>
          <cell r="M480">
            <v>172642364</v>
          </cell>
          <cell r="N480">
            <v>192047331</v>
          </cell>
          <cell r="O480">
            <v>219581062</v>
          </cell>
          <cell r="P480">
            <v>217702022</v>
          </cell>
          <cell r="Q480">
            <v>208976875</v>
          </cell>
          <cell r="R480">
            <v>199953003</v>
          </cell>
          <cell r="S480">
            <v>247977456</v>
          </cell>
          <cell r="T480">
            <v>267656975</v>
          </cell>
          <cell r="U480">
            <v>356370540</v>
          </cell>
          <cell r="V480">
            <v>344552185</v>
          </cell>
          <cell r="W480">
            <v>316823896</v>
          </cell>
          <cell r="X480">
            <v>344636503</v>
          </cell>
          <cell r="Y480">
            <v>315666670</v>
          </cell>
          <cell r="Z480">
            <v>272245906</v>
          </cell>
          <cell r="AA480">
            <v>251099010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1.432972384184911E-2</v>
          </cell>
          <cell r="E484">
            <v>-9.5028245762871864E-3</v>
          </cell>
          <cell r="F484">
            <v>-5.1057316589494207E-3</v>
          </cell>
          <cell r="G484">
            <v>2.3223969671472959E-3</v>
          </cell>
          <cell r="H484">
            <v>-3.1034672616937135E-3</v>
          </cell>
          <cell r="I484">
            <v>1.1842420426333121E-2</v>
          </cell>
          <cell r="J484">
            <v>3.647002910058727E-3</v>
          </cell>
          <cell r="K484">
            <v>-2.2469613541617639E-2</v>
          </cell>
          <cell r="L484">
            <v>3.2756189603662743E-2</v>
          </cell>
          <cell r="M484">
            <v>-1.1170155200145429E-2</v>
          </cell>
          <cell r="N484">
            <v>3.4387981158665515E-3</v>
          </cell>
          <cell r="O484">
            <v>6.5227483051338913E-3</v>
          </cell>
          <cell r="P484">
            <v>8.0365904915664955E-3</v>
          </cell>
          <cell r="Q484">
            <v>-0.11296850907546589</v>
          </cell>
          <cell r="R484">
            <v>-2.6029416522441525E-3</v>
          </cell>
          <cell r="S484">
            <v>-2.1581663455729622E-2</v>
          </cell>
          <cell r="T484">
            <v>-1.1314044776901479E-2</v>
          </cell>
          <cell r="U484">
            <v>-6.9886697143933391E-3</v>
          </cell>
          <cell r="V484">
            <v>-6.2740655671651019E-3</v>
          </cell>
          <cell r="W484">
            <v>-6.5024640691875085E-3</v>
          </cell>
          <cell r="X484">
            <v>2.5388401761957291E-3</v>
          </cell>
          <cell r="Y484">
            <v>-2.5208743134015384E-3</v>
          </cell>
          <cell r="Z484">
            <v>6.8105964465816427E-3</v>
          </cell>
          <cell r="AA484">
            <v>-1.1432143838400637E-3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2.3570636255075064E-2</v>
          </cell>
          <cell r="E485">
            <v>2.1956037362698539E-2</v>
          </cell>
          <cell r="F485">
            <v>2.265063489074642E-2</v>
          </cell>
          <cell r="G485">
            <v>2.2641001831446041E-2</v>
          </cell>
          <cell r="H485">
            <v>2.3419485070450729E-2</v>
          </cell>
          <cell r="I485">
            <v>2.4466721462927565E-2</v>
          </cell>
          <cell r="J485">
            <v>2.552397635846106E-2</v>
          </cell>
          <cell r="K485">
            <v>2.5394907989647449E-2</v>
          </cell>
          <cell r="L485">
            <v>2.6267516519041474E-2</v>
          </cell>
          <cell r="M485">
            <v>2.628024472782238E-2</v>
          </cell>
          <cell r="N485">
            <v>2.6943542135716883E-2</v>
          </cell>
          <cell r="O485">
            <v>2.8129570369610866E-2</v>
          </cell>
          <cell r="P485">
            <v>3.0253183616059356E-2</v>
          </cell>
          <cell r="Q485">
            <v>3.1355853632655563E-2</v>
          </cell>
          <cell r="R485">
            <v>3.2675549601256779E-2</v>
          </cell>
          <cell r="S485">
            <v>3.3388397660988445E-2</v>
          </cell>
          <cell r="T485">
            <v>2.370206581692566E-2</v>
          </cell>
          <cell r="U485">
            <v>2.7298332062348028E-2</v>
          </cell>
          <cell r="V485">
            <v>2.7506897525514561E-2</v>
          </cell>
          <cell r="W485">
            <v>2.6260088621270734E-2</v>
          </cell>
          <cell r="X485">
            <v>2.6801028558633991E-2</v>
          </cell>
          <cell r="Y485">
            <v>2.7023074924372874E-2</v>
          </cell>
          <cell r="Z485">
            <v>2.8997783017130713E-2</v>
          </cell>
          <cell r="AA485">
            <v>2.7948165998286242E-2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8.0364728238538199E-2</v>
          </cell>
          <cell r="E486">
            <v>0.10365121363643011</v>
          </cell>
          <cell r="F486">
            <v>6.7103948746881692E-2</v>
          </cell>
          <cell r="G486">
            <v>6.976590023110496E-2</v>
          </cell>
          <cell r="H486">
            <v>9.534338424847015E-2</v>
          </cell>
          <cell r="I486">
            <v>0.12944600322658686</v>
          </cell>
          <cell r="J486">
            <v>0.1451274492059135</v>
          </cell>
          <cell r="K486">
            <v>0.13415747848390558</v>
          </cell>
          <cell r="L486">
            <v>0.1096365045782826</v>
          </cell>
          <cell r="M486">
            <v>0.12596727742032146</v>
          </cell>
          <cell r="N486">
            <v>8.6199513197064898E-2</v>
          </cell>
          <cell r="O486">
            <v>-3.142548977120415E-2</v>
          </cell>
          <cell r="P486">
            <v>0.10529158626739132</v>
          </cell>
          <cell r="Q486">
            <v>6.5687276121862148E-2</v>
          </cell>
          <cell r="R486">
            <v>2.1986714942614193E-2</v>
          </cell>
          <cell r="S486">
            <v>5.5671711872686658E-2</v>
          </cell>
          <cell r="T486">
            <v>2.397443678171754E-2</v>
          </cell>
          <cell r="U486">
            <v>-1.7758502628018241E-2</v>
          </cell>
          <cell r="V486">
            <v>-1.068481361004343E-2</v>
          </cell>
          <cell r="W486">
            <v>-2.4805432694072645E-2</v>
          </cell>
          <cell r="X486">
            <v>6.5607918517485472E-2</v>
          </cell>
          <cell r="Y486">
            <v>6.709959433087119E-2</v>
          </cell>
          <cell r="Z486">
            <v>5.6712159408063942E-2</v>
          </cell>
          <cell r="AA486">
            <v>6.4138136796418818E-2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8168141</v>
          </cell>
          <cell r="E487">
            <v>8341422</v>
          </cell>
          <cell r="F487">
            <v>8430283</v>
          </cell>
          <cell r="G487">
            <v>8511829</v>
          </cell>
          <cell r="H487">
            <v>8546124</v>
          </cell>
          <cell r="I487">
            <v>8637324</v>
          </cell>
          <cell r="J487">
            <v>8735727</v>
          </cell>
          <cell r="K487">
            <v>8868476</v>
          </cell>
          <cell r="L487">
            <v>9136128</v>
          </cell>
          <cell r="M487">
            <v>9306719</v>
          </cell>
          <cell r="N487">
            <v>9394373</v>
          </cell>
          <cell r="O487">
            <v>9541715</v>
          </cell>
          <cell r="P487">
            <v>9724383</v>
          </cell>
          <cell r="Q487">
            <v>9985938</v>
          </cell>
          <cell r="R487">
            <v>10371323</v>
          </cell>
          <cell r="S487">
            <v>10821462</v>
          </cell>
          <cell r="T487">
            <v>11336908</v>
          </cell>
          <cell r="U487">
            <v>11655335</v>
          </cell>
          <cell r="V487">
            <v>12126893</v>
          </cell>
          <cell r="W487">
            <v>12528202</v>
          </cell>
          <cell r="X487">
            <v>13316160</v>
          </cell>
          <cell r="Y487">
            <v>12798720</v>
          </cell>
          <cell r="Z487">
            <v>13420164</v>
          </cell>
          <cell r="AA487">
            <v>13421760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58466</v>
          </cell>
          <cell r="E488">
            <v>59846</v>
          </cell>
          <cell r="F488">
            <v>60977</v>
          </cell>
          <cell r="G488">
            <v>61601</v>
          </cell>
          <cell r="H488">
            <v>62126</v>
          </cell>
          <cell r="I488">
            <v>62118</v>
          </cell>
          <cell r="J488">
            <v>64410</v>
          </cell>
          <cell r="K488">
            <v>65642</v>
          </cell>
          <cell r="L488">
            <v>66823</v>
          </cell>
          <cell r="M488">
            <v>67620.5</v>
          </cell>
          <cell r="N488">
            <v>68726</v>
          </cell>
          <cell r="O488">
            <v>69787</v>
          </cell>
          <cell r="P488">
            <v>74645.5</v>
          </cell>
          <cell r="Q488">
            <v>82004</v>
          </cell>
          <cell r="R488">
            <v>90461.5</v>
          </cell>
          <cell r="S488">
            <v>102180.5</v>
          </cell>
          <cell r="T488">
            <v>109300.5</v>
          </cell>
          <cell r="U488">
            <v>111707.5</v>
          </cell>
          <cell r="V488">
            <v>115783.5</v>
          </cell>
          <cell r="W488">
            <v>119458.5</v>
          </cell>
          <cell r="X488">
            <v>126046</v>
          </cell>
          <cell r="Y488">
            <v>129139</v>
          </cell>
          <cell r="Z488">
            <v>130981</v>
          </cell>
          <cell r="AA488">
            <v>132619</v>
          </cell>
        </row>
        <row r="489">
          <cell r="A489">
            <v>55</v>
          </cell>
          <cell r="C489" t="str">
            <v>NUMBER OF CUSTOMERS - AVERAGE</v>
          </cell>
          <cell r="D489">
            <v>56459</v>
          </cell>
          <cell r="E489">
            <v>57156</v>
          </cell>
          <cell r="F489">
            <v>58526</v>
          </cell>
          <cell r="G489">
            <v>58137</v>
          </cell>
          <cell r="H489">
            <v>58207</v>
          </cell>
          <cell r="I489">
            <v>58098</v>
          </cell>
          <cell r="J489">
            <v>59074</v>
          </cell>
          <cell r="K489">
            <v>59966</v>
          </cell>
          <cell r="L489">
            <v>61815</v>
          </cell>
          <cell r="M489">
            <v>63671</v>
          </cell>
          <cell r="N489">
            <v>64985</v>
          </cell>
          <cell r="O489">
            <v>66569</v>
          </cell>
          <cell r="P489">
            <v>68869</v>
          </cell>
          <cell r="Q489">
            <v>72713</v>
          </cell>
          <cell r="R489">
            <v>78368</v>
          </cell>
          <cell r="S489">
            <v>84945</v>
          </cell>
          <cell r="T489">
            <v>93156</v>
          </cell>
          <cell r="U489">
            <v>99727</v>
          </cell>
          <cell r="V489">
            <v>104300</v>
          </cell>
          <cell r="W489">
            <v>109482</v>
          </cell>
          <cell r="X489">
            <v>114168</v>
          </cell>
          <cell r="Y489">
            <v>118478</v>
          </cell>
          <cell r="Z489">
            <v>121959</v>
          </cell>
          <cell r="AA489">
            <v>124673</v>
          </cell>
        </row>
        <row r="490">
          <cell r="A490">
            <v>56</v>
          </cell>
          <cell r="C490" t="str">
            <v>NUMBER OF CUSTOMERS - ANNUAL INCREASE</v>
          </cell>
          <cell r="E490">
            <v>697</v>
          </cell>
          <cell r="F490">
            <v>1370</v>
          </cell>
          <cell r="G490">
            <v>-389</v>
          </cell>
          <cell r="H490">
            <v>70</v>
          </cell>
          <cell r="I490">
            <v>-109</v>
          </cell>
          <cell r="J490">
            <v>976</v>
          </cell>
          <cell r="K490">
            <v>892</v>
          </cell>
          <cell r="L490">
            <v>1849</v>
          </cell>
          <cell r="M490">
            <v>1856</v>
          </cell>
          <cell r="N490">
            <v>1314</v>
          </cell>
          <cell r="O490">
            <v>1584</v>
          </cell>
          <cell r="P490">
            <v>2300</v>
          </cell>
          <cell r="Q490">
            <v>3844</v>
          </cell>
          <cell r="R490">
            <v>5655</v>
          </cell>
          <cell r="S490">
            <v>6577</v>
          </cell>
          <cell r="T490">
            <v>8211</v>
          </cell>
          <cell r="U490">
            <v>6571</v>
          </cell>
          <cell r="V490">
            <v>4573</v>
          </cell>
          <cell r="W490">
            <v>5182</v>
          </cell>
          <cell r="X490">
            <v>4686</v>
          </cell>
          <cell r="Y490">
            <v>4310</v>
          </cell>
          <cell r="Z490">
            <v>3481</v>
          </cell>
          <cell r="AA490">
            <v>2714</v>
          </cell>
        </row>
        <row r="491">
          <cell r="A491">
            <v>57</v>
          </cell>
          <cell r="C491" t="str">
            <v>AVERAGE B.T.U. CONTENT PER CU. FT.</v>
          </cell>
          <cell r="D491">
            <v>1060</v>
          </cell>
          <cell r="E491">
            <v>1050</v>
          </cell>
          <cell r="F491">
            <v>1051</v>
          </cell>
          <cell r="G491">
            <v>1052</v>
          </cell>
          <cell r="H491">
            <v>1056</v>
          </cell>
          <cell r="I491">
            <v>1047</v>
          </cell>
          <cell r="J491">
            <v>1043</v>
          </cell>
          <cell r="K491">
            <v>1043</v>
          </cell>
          <cell r="L491">
            <v>1016</v>
          </cell>
          <cell r="M491">
            <v>1030</v>
          </cell>
          <cell r="N491">
            <v>1015</v>
          </cell>
          <cell r="O491">
            <v>1015</v>
          </cell>
          <cell r="P491">
            <v>1015</v>
          </cell>
          <cell r="Q491">
            <v>1015</v>
          </cell>
          <cell r="R491">
            <v>1022</v>
          </cell>
          <cell r="S491">
            <v>1023</v>
          </cell>
          <cell r="T491">
            <v>1029</v>
          </cell>
          <cell r="U491">
            <v>1028</v>
          </cell>
          <cell r="V491">
            <v>1028</v>
          </cell>
          <cell r="W491">
            <v>1028</v>
          </cell>
          <cell r="X491">
            <v>1029</v>
          </cell>
          <cell r="Y491">
            <v>1020</v>
          </cell>
          <cell r="Z491">
            <v>1020</v>
          </cell>
          <cell r="AA491">
            <v>1020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AVA: TABLE 9ST</v>
          </cell>
          <cell r="P497" t="str">
            <v xml:space="preserve"> AVISTA CORPORATION  **  WASHINGTON OPERATIONS ONLY  **</v>
          </cell>
          <cell r="Q497" t="str">
            <v xml:space="preserve"> WASHINGTON WATER POWER COMPANY  **  WASHINGTON OPERATIONS ONLY  **</v>
          </cell>
        </row>
        <row r="498">
          <cell r="A498">
            <v>2</v>
          </cell>
          <cell r="P498" t="str">
            <v>SALES STATISTICS FOR GAS OPERATIONS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>GAS SERVICE REVENUES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19564611</v>
          </cell>
          <cell r="E503">
            <v>22038745</v>
          </cell>
          <cell r="F503">
            <v>25211028</v>
          </cell>
          <cell r="G503">
            <v>25272576</v>
          </cell>
          <cell r="H503">
            <v>31419974</v>
          </cell>
          <cell r="I503">
            <v>28017703</v>
          </cell>
          <cell r="J503">
            <v>31041467</v>
          </cell>
          <cell r="K503">
            <v>31563022</v>
          </cell>
          <cell r="L503">
            <v>23468048</v>
          </cell>
          <cell r="M503">
            <v>20363186</v>
          </cell>
          <cell r="N503">
            <v>23078588</v>
          </cell>
          <cell r="O503">
            <v>24197713</v>
          </cell>
          <cell r="P503">
            <v>19892554</v>
          </cell>
          <cell r="Q503">
            <v>20060571</v>
          </cell>
          <cell r="R503">
            <v>20947246</v>
          </cell>
          <cell r="S503">
            <v>30929793</v>
          </cell>
          <cell r="T503">
            <v>35038979</v>
          </cell>
          <cell r="U503">
            <v>40340814</v>
          </cell>
          <cell r="V503">
            <v>40470074</v>
          </cell>
          <cell r="W503">
            <v>37684720</v>
          </cell>
          <cell r="X503">
            <v>40174965</v>
          </cell>
          <cell r="Y503">
            <v>42915923</v>
          </cell>
          <cell r="Z503">
            <v>61399834</v>
          </cell>
          <cell r="AA503">
            <v>89997931</v>
          </cell>
        </row>
        <row r="504">
          <cell r="A504">
            <v>8</v>
          </cell>
          <cell r="C504" t="str">
            <v>COMMERCIAL SALES</v>
          </cell>
          <cell r="D504">
            <v>13663853</v>
          </cell>
          <cell r="E504">
            <v>16257554</v>
          </cell>
          <cell r="F504">
            <v>19699090</v>
          </cell>
          <cell r="G504">
            <v>20380537</v>
          </cell>
          <cell r="H504">
            <v>26872016</v>
          </cell>
          <cell r="I504">
            <v>24567521</v>
          </cell>
          <cell r="J504">
            <v>27383967</v>
          </cell>
          <cell r="K504">
            <v>27414176</v>
          </cell>
          <cell r="L504">
            <v>19891356</v>
          </cell>
          <cell r="M504">
            <v>16888338</v>
          </cell>
          <cell r="N504">
            <v>18315094</v>
          </cell>
          <cell r="O504">
            <v>19209375</v>
          </cell>
          <cell r="P504">
            <v>13994270</v>
          </cell>
          <cell r="Q504">
            <v>13281332</v>
          </cell>
          <cell r="R504">
            <v>13328702</v>
          </cell>
          <cell r="S504">
            <v>19386659</v>
          </cell>
          <cell r="T504">
            <v>24953953</v>
          </cell>
          <cell r="U504">
            <v>26200097</v>
          </cell>
          <cell r="V504">
            <v>25428884</v>
          </cell>
          <cell r="W504">
            <v>19123991</v>
          </cell>
          <cell r="X504">
            <v>21037582</v>
          </cell>
          <cell r="Y504">
            <v>21952082</v>
          </cell>
          <cell r="Z504">
            <v>33276435</v>
          </cell>
          <cell r="AA504">
            <v>51975312</v>
          </cell>
        </row>
        <row r="505">
          <cell r="A505">
            <v>9</v>
          </cell>
          <cell r="C505" t="str">
            <v>INDUSTRIAL SALES</v>
          </cell>
          <cell r="D505">
            <v>23022941</v>
          </cell>
          <cell r="E505">
            <v>33672033</v>
          </cell>
          <cell r="F505">
            <v>39208960</v>
          </cell>
          <cell r="G505">
            <v>35762616</v>
          </cell>
          <cell r="H505">
            <v>37682097</v>
          </cell>
          <cell r="I505">
            <v>34742637</v>
          </cell>
          <cell r="J505">
            <v>36307529</v>
          </cell>
          <cell r="K505">
            <v>34210793</v>
          </cell>
          <cell r="L505">
            <v>17135695</v>
          </cell>
          <cell r="M505">
            <v>8291804</v>
          </cell>
          <cell r="N505">
            <v>4926236</v>
          </cell>
          <cell r="O505">
            <v>6210620</v>
          </cell>
          <cell r="P505">
            <v>4770392</v>
          </cell>
          <cell r="Q505">
            <v>4274612</v>
          </cell>
          <cell r="R505">
            <v>3513984</v>
          </cell>
          <cell r="S505">
            <v>5363894</v>
          </cell>
          <cell r="T505">
            <v>4179212</v>
          </cell>
          <cell r="U505">
            <v>3932389</v>
          </cell>
          <cell r="V505">
            <v>2964888</v>
          </cell>
          <cell r="W505">
            <v>1860708</v>
          </cell>
          <cell r="X505">
            <v>1740118</v>
          </cell>
          <cell r="Y505">
            <v>1672740</v>
          </cell>
          <cell r="Z505">
            <v>3040827</v>
          </cell>
          <cell r="AA505">
            <v>4205548</v>
          </cell>
        </row>
        <row r="506">
          <cell r="A506">
            <v>10</v>
          </cell>
          <cell r="C506" t="str">
            <v>SALES FOR RESALE (inc. interdep't)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323936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5891587</v>
          </cell>
          <cell r="P507">
            <v>3006705</v>
          </cell>
          <cell r="Q507">
            <v>4228251</v>
          </cell>
          <cell r="R507">
            <v>4474041</v>
          </cell>
          <cell r="S507">
            <v>5483926</v>
          </cell>
          <cell r="T507">
            <v>4864816</v>
          </cell>
          <cell r="U507">
            <v>5128567</v>
          </cell>
          <cell r="V507">
            <v>5009467</v>
          </cell>
          <cell r="W507">
            <v>5447153</v>
          </cell>
          <cell r="X507">
            <v>5304833</v>
          </cell>
          <cell r="Y507">
            <v>4766432</v>
          </cell>
          <cell r="Z507">
            <v>4653861</v>
          </cell>
          <cell r="AA507">
            <v>4230192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56251405</v>
          </cell>
          <cell r="E509">
            <v>71968332</v>
          </cell>
          <cell r="F509">
            <v>84119078</v>
          </cell>
          <cell r="G509">
            <v>81415729</v>
          </cell>
          <cell r="H509">
            <v>96298023</v>
          </cell>
          <cell r="I509">
            <v>87327861</v>
          </cell>
          <cell r="J509">
            <v>94732963</v>
          </cell>
          <cell r="K509">
            <v>93187991</v>
          </cell>
          <cell r="L509">
            <v>60495099</v>
          </cell>
          <cell r="M509">
            <v>45543328</v>
          </cell>
          <cell r="N509">
            <v>46413140</v>
          </cell>
          <cell r="O509">
            <v>56025261</v>
          </cell>
          <cell r="P509">
            <v>42295291</v>
          </cell>
          <cell r="Q509">
            <v>41949731</v>
          </cell>
          <cell r="R509">
            <v>42342695</v>
          </cell>
          <cell r="S509">
            <v>61354536</v>
          </cell>
          <cell r="T509">
            <v>69119526</v>
          </cell>
          <cell r="U509">
            <v>75718420</v>
          </cell>
          <cell r="V509">
            <v>74031153</v>
          </cell>
          <cell r="W509">
            <v>64269524</v>
          </cell>
          <cell r="X509">
            <v>68461652</v>
          </cell>
          <cell r="Y509">
            <v>71538214</v>
          </cell>
          <cell r="Z509">
            <v>102667931</v>
          </cell>
          <cell r="AA509">
            <v>150909667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61870991</v>
          </cell>
          <cell r="E513">
            <v>62530292</v>
          </cell>
          <cell r="F513">
            <v>54924581</v>
          </cell>
          <cell r="G513">
            <v>49344362</v>
          </cell>
          <cell r="H513">
            <v>52792743</v>
          </cell>
          <cell r="I513">
            <v>46221050</v>
          </cell>
          <cell r="J513">
            <v>53204140</v>
          </cell>
          <cell r="K513">
            <v>56949661</v>
          </cell>
          <cell r="L513">
            <v>47158474</v>
          </cell>
          <cell r="M513">
            <v>47069210</v>
          </cell>
          <cell r="N513">
            <v>52000370</v>
          </cell>
          <cell r="O513">
            <v>55471306</v>
          </cell>
          <cell r="P513">
            <v>57974835</v>
          </cell>
          <cell r="Q513">
            <v>61599416</v>
          </cell>
          <cell r="R513">
            <v>61641606</v>
          </cell>
          <cell r="S513">
            <v>80130972</v>
          </cell>
          <cell r="T513">
            <v>77579316</v>
          </cell>
          <cell r="U513">
            <v>84779607</v>
          </cell>
          <cell r="V513">
            <v>97474561</v>
          </cell>
          <cell r="W513">
            <v>93961451</v>
          </cell>
          <cell r="X513">
            <v>91395350</v>
          </cell>
          <cell r="Y513">
            <v>97444291</v>
          </cell>
          <cell r="Z513">
            <v>107309774</v>
          </cell>
          <cell r="AA513">
            <v>100090898</v>
          </cell>
        </row>
        <row r="514">
          <cell r="A514">
            <v>18</v>
          </cell>
          <cell r="C514" t="str">
            <v>COMMERCIAL SALES</v>
          </cell>
          <cell r="D514">
            <v>49544523</v>
          </cell>
          <cell r="E514">
            <v>51843130</v>
          </cell>
          <cell r="F514">
            <v>47350206</v>
          </cell>
          <cell r="G514">
            <v>43837642</v>
          </cell>
          <cell r="H514">
            <v>49244117</v>
          </cell>
          <cell r="I514">
            <v>44583890</v>
          </cell>
          <cell r="J514">
            <v>51498154</v>
          </cell>
          <cell r="K514">
            <v>54262174</v>
          </cell>
          <cell r="L514">
            <v>44901011</v>
          </cell>
          <cell r="M514">
            <v>44684341</v>
          </cell>
          <cell r="N514">
            <v>46840712</v>
          </cell>
          <cell r="O514">
            <v>50427928</v>
          </cell>
          <cell r="P514">
            <v>51607450</v>
          </cell>
          <cell r="Q514">
            <v>52030458</v>
          </cell>
          <cell r="R514">
            <v>50295808</v>
          </cell>
          <cell r="S514">
            <v>61084209</v>
          </cell>
          <cell r="T514">
            <v>68776098</v>
          </cell>
          <cell r="U514">
            <v>68492620</v>
          </cell>
          <cell r="V514">
            <v>75008721</v>
          </cell>
          <cell r="W514">
            <v>62533974</v>
          </cell>
          <cell r="X514">
            <v>60963394</v>
          </cell>
          <cell r="Y514">
            <v>62728402</v>
          </cell>
          <cell r="Z514">
            <v>68825653</v>
          </cell>
          <cell r="AA514">
            <v>65046956</v>
          </cell>
        </row>
        <row r="515">
          <cell r="A515">
            <v>19</v>
          </cell>
          <cell r="C515" t="str">
            <v>INDUSTRIAL SALES</v>
          </cell>
          <cell r="D515">
            <v>100126748</v>
          </cell>
          <cell r="E515">
            <v>124892495</v>
          </cell>
          <cell r="F515">
            <v>103685666</v>
          </cell>
          <cell r="G515">
            <v>87337134</v>
          </cell>
          <cell r="H515">
            <v>76269854</v>
          </cell>
          <cell r="I515">
            <v>71126769</v>
          </cell>
          <cell r="J515">
            <v>76193412</v>
          </cell>
          <cell r="K515">
            <v>79166518</v>
          </cell>
          <cell r="L515">
            <v>47954694</v>
          </cell>
          <cell r="M515">
            <v>25978708</v>
          </cell>
          <cell r="N515">
            <v>14846972</v>
          </cell>
          <cell r="O515">
            <v>19825000</v>
          </cell>
          <cell r="P515">
            <v>26071739</v>
          </cell>
          <cell r="Q515">
            <v>22123162</v>
          </cell>
          <cell r="R515">
            <v>16673354</v>
          </cell>
          <cell r="S515">
            <v>20067721</v>
          </cell>
          <cell r="T515">
            <v>15857554</v>
          </cell>
          <cell r="U515">
            <v>12107798</v>
          </cell>
          <cell r="V515">
            <v>9992701</v>
          </cell>
          <cell r="W515">
            <v>7935243</v>
          </cell>
          <cell r="X515">
            <v>6258351</v>
          </cell>
          <cell r="Y515">
            <v>5710561</v>
          </cell>
          <cell r="Z515">
            <v>7511021</v>
          </cell>
          <cell r="AA515">
            <v>5858015</v>
          </cell>
        </row>
        <row r="516">
          <cell r="A516">
            <v>20</v>
          </cell>
          <cell r="C516" t="str">
            <v>SALES FOR RESALE (inc. interdep't)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624447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73425782</v>
          </cell>
          <cell r="P517">
            <v>57302295</v>
          </cell>
          <cell r="Q517">
            <v>65901819</v>
          </cell>
          <cell r="R517">
            <v>68229272</v>
          </cell>
          <cell r="S517">
            <v>73531711</v>
          </cell>
          <cell r="T517">
            <v>66877623</v>
          </cell>
          <cell r="U517">
            <v>75323653</v>
          </cell>
          <cell r="V517">
            <v>83764253</v>
          </cell>
          <cell r="W517">
            <v>92816788</v>
          </cell>
          <cell r="X517">
            <v>88648736</v>
          </cell>
          <cell r="Y517">
            <v>91213236</v>
          </cell>
          <cell r="Z517">
            <v>85982852</v>
          </cell>
          <cell r="AA517">
            <v>79654220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211542262</v>
          </cell>
          <cell r="E519">
            <v>239265917</v>
          </cell>
          <cell r="F519">
            <v>205960453</v>
          </cell>
          <cell r="G519">
            <v>180519138</v>
          </cell>
          <cell r="H519">
            <v>178931161</v>
          </cell>
          <cell r="I519">
            <v>161931709</v>
          </cell>
          <cell r="J519">
            <v>180895706</v>
          </cell>
          <cell r="K519">
            <v>190378353</v>
          </cell>
          <cell r="L519">
            <v>140014179</v>
          </cell>
          <cell r="M519">
            <v>117732259</v>
          </cell>
          <cell r="N519">
            <v>113907023</v>
          </cell>
          <cell r="O519">
            <v>200969400</v>
          </cell>
          <cell r="P519">
            <v>198065277</v>
          </cell>
          <cell r="Q519">
            <v>202398047</v>
          </cell>
          <cell r="R519">
            <v>197175815</v>
          </cell>
          <cell r="S519">
            <v>235677076</v>
          </cell>
          <cell r="T519">
            <v>229320396</v>
          </cell>
          <cell r="U519">
            <v>241017018</v>
          </cell>
          <cell r="V519">
            <v>266758428</v>
          </cell>
          <cell r="W519">
            <v>257777460</v>
          </cell>
          <cell r="X519">
            <v>247961712</v>
          </cell>
          <cell r="Y519">
            <v>257891784</v>
          </cell>
          <cell r="Z519">
            <v>270391749</v>
          </cell>
          <cell r="AA519">
            <v>251385884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50249</v>
          </cell>
          <cell r="E523">
            <v>50656</v>
          </cell>
          <cell r="F523">
            <v>51674</v>
          </cell>
          <cell r="G523">
            <v>51221</v>
          </cell>
          <cell r="H523">
            <v>51175</v>
          </cell>
          <cell r="I523">
            <v>50925</v>
          </cell>
          <cell r="J523">
            <v>51656</v>
          </cell>
          <cell r="K523">
            <v>52317</v>
          </cell>
          <cell r="L523">
            <v>53872</v>
          </cell>
          <cell r="M523">
            <v>55402</v>
          </cell>
          <cell r="N523">
            <v>56510</v>
          </cell>
          <cell r="O523">
            <v>57904</v>
          </cell>
          <cell r="P523">
            <v>59946</v>
          </cell>
          <cell r="Q523">
            <v>63548</v>
          </cell>
          <cell r="R523">
            <v>68978</v>
          </cell>
          <cell r="S523">
            <v>75293</v>
          </cell>
          <cell r="T523">
            <v>83168</v>
          </cell>
          <cell r="U523">
            <v>89282</v>
          </cell>
          <cell r="V523">
            <v>93317</v>
          </cell>
          <cell r="W523">
            <v>98144</v>
          </cell>
          <cell r="X523">
            <v>102484</v>
          </cell>
          <cell r="Y523">
            <v>106484</v>
          </cell>
          <cell r="Z523">
            <v>109747</v>
          </cell>
          <cell r="AA523">
            <v>112210</v>
          </cell>
        </row>
        <row r="524">
          <cell r="A524">
            <v>28</v>
          </cell>
          <cell r="C524" t="str">
            <v>COMMERCIAL SALES</v>
          </cell>
          <cell r="D524">
            <v>5975</v>
          </cell>
          <cell r="E524">
            <v>6260</v>
          </cell>
          <cell r="F524">
            <v>6617</v>
          </cell>
          <cell r="G524">
            <v>6690</v>
          </cell>
          <cell r="H524">
            <v>6815</v>
          </cell>
          <cell r="I524">
            <v>6964</v>
          </cell>
          <cell r="J524">
            <v>7222</v>
          </cell>
          <cell r="K524">
            <v>7451</v>
          </cell>
          <cell r="L524">
            <v>7746</v>
          </cell>
          <cell r="M524">
            <v>8079</v>
          </cell>
          <cell r="N524">
            <v>8281</v>
          </cell>
          <cell r="O524">
            <v>8460</v>
          </cell>
          <cell r="P524">
            <v>8716</v>
          </cell>
          <cell r="Q524">
            <v>8956</v>
          </cell>
          <cell r="R524">
            <v>9181</v>
          </cell>
          <cell r="S524">
            <v>9436</v>
          </cell>
          <cell r="T524">
            <v>9777</v>
          </cell>
          <cell r="U524">
            <v>10232</v>
          </cell>
          <cell r="V524">
            <v>10772</v>
          </cell>
          <cell r="W524">
            <v>11128</v>
          </cell>
          <cell r="X524">
            <v>11434</v>
          </cell>
          <cell r="Y524">
            <v>11743</v>
          </cell>
          <cell r="Z524">
            <v>11963</v>
          </cell>
          <cell r="AA524">
            <v>12223</v>
          </cell>
        </row>
        <row r="525">
          <cell r="A525">
            <v>29</v>
          </cell>
          <cell r="C525" t="str">
            <v>INDUSTRIAL SALES</v>
          </cell>
          <cell r="D525">
            <v>235</v>
          </cell>
          <cell r="E525">
            <v>240</v>
          </cell>
          <cell r="F525">
            <v>235</v>
          </cell>
          <cell r="G525">
            <v>226</v>
          </cell>
          <cell r="H525">
            <v>216</v>
          </cell>
          <cell r="I525">
            <v>209</v>
          </cell>
          <cell r="J525">
            <v>196</v>
          </cell>
          <cell r="K525">
            <v>198</v>
          </cell>
          <cell r="L525">
            <v>197</v>
          </cell>
          <cell r="M525">
            <v>190</v>
          </cell>
          <cell r="N525">
            <v>183</v>
          </cell>
          <cell r="O525">
            <v>184</v>
          </cell>
          <cell r="P525">
            <v>184</v>
          </cell>
          <cell r="Q525">
            <v>184</v>
          </cell>
          <cell r="R525">
            <v>184</v>
          </cell>
          <cell r="S525">
            <v>189</v>
          </cell>
          <cell r="T525">
            <v>183</v>
          </cell>
          <cell r="U525">
            <v>184</v>
          </cell>
          <cell r="V525">
            <v>185</v>
          </cell>
          <cell r="W525">
            <v>182</v>
          </cell>
          <cell r="X525">
            <v>181</v>
          </cell>
          <cell r="Y525">
            <v>182</v>
          </cell>
          <cell r="Z525">
            <v>181</v>
          </cell>
          <cell r="AA525">
            <v>172</v>
          </cell>
        </row>
        <row r="526">
          <cell r="A526">
            <v>30</v>
          </cell>
          <cell r="C526" t="str">
            <v>SALES FOR RESALE (inc. interdep't)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28</v>
          </cell>
          <cell r="P527">
            <v>28</v>
          </cell>
          <cell r="Q527">
            <v>18</v>
          </cell>
          <cell r="R527">
            <v>18</v>
          </cell>
          <cell r="S527">
            <v>12.7</v>
          </cell>
          <cell r="T527">
            <v>1</v>
          </cell>
          <cell r="U527">
            <v>1</v>
          </cell>
          <cell r="V527">
            <v>1</v>
          </cell>
          <cell r="W527">
            <v>1</v>
          </cell>
          <cell r="X527">
            <v>40</v>
          </cell>
          <cell r="Y527">
            <v>41</v>
          </cell>
          <cell r="Z527">
            <v>41</v>
          </cell>
          <cell r="AA527">
            <v>38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56459</v>
          </cell>
          <cell r="E529">
            <v>57156</v>
          </cell>
          <cell r="F529">
            <v>58526</v>
          </cell>
          <cell r="G529">
            <v>58137</v>
          </cell>
          <cell r="H529">
            <v>58207</v>
          </cell>
          <cell r="I529">
            <v>58098</v>
          </cell>
          <cell r="J529">
            <v>59074</v>
          </cell>
          <cell r="K529">
            <v>59966</v>
          </cell>
          <cell r="L529">
            <v>61815</v>
          </cell>
          <cell r="M529">
            <v>63671</v>
          </cell>
          <cell r="N529">
            <v>64985</v>
          </cell>
          <cell r="O529">
            <v>66597</v>
          </cell>
          <cell r="P529">
            <v>68898</v>
          </cell>
          <cell r="Q529">
            <v>72731</v>
          </cell>
          <cell r="R529">
            <v>78386</v>
          </cell>
          <cell r="S529">
            <v>84957.7</v>
          </cell>
          <cell r="T529">
            <v>93157</v>
          </cell>
          <cell r="U529">
            <v>99728</v>
          </cell>
          <cell r="V529">
            <v>104301</v>
          </cell>
          <cell r="W529">
            <v>109482</v>
          </cell>
          <cell r="X529">
            <v>114168</v>
          </cell>
          <cell r="Y529">
            <v>118478</v>
          </cell>
          <cell r="Z529">
            <v>121959</v>
          </cell>
          <cell r="AA529">
            <v>124673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697</v>
          </cell>
          <cell r="F530">
            <v>1370</v>
          </cell>
          <cell r="G530">
            <v>-389</v>
          </cell>
          <cell r="H530">
            <v>70</v>
          </cell>
          <cell r="I530">
            <v>-109</v>
          </cell>
          <cell r="J530">
            <v>976</v>
          </cell>
          <cell r="K530">
            <v>892</v>
          </cell>
          <cell r="L530">
            <v>1849</v>
          </cell>
          <cell r="M530">
            <v>1856</v>
          </cell>
          <cell r="N530">
            <v>1314</v>
          </cell>
          <cell r="O530">
            <v>1612</v>
          </cell>
          <cell r="P530">
            <v>2301</v>
          </cell>
          <cell r="Q530">
            <v>3833</v>
          </cell>
          <cell r="R530">
            <v>5655</v>
          </cell>
          <cell r="S530">
            <v>6571.6999999999971</v>
          </cell>
          <cell r="T530">
            <v>8199.3000000000029</v>
          </cell>
          <cell r="U530">
            <v>6571</v>
          </cell>
          <cell r="V530">
            <v>4573</v>
          </cell>
          <cell r="W530">
            <v>5181</v>
          </cell>
          <cell r="X530">
            <v>4686</v>
          </cell>
          <cell r="Y530">
            <v>4310</v>
          </cell>
          <cell r="Z530">
            <v>3481</v>
          </cell>
          <cell r="AA530">
            <v>2714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31.621622158920971</v>
          </cell>
          <cell r="E535">
            <v>35.24490977908755</v>
          </cell>
          <cell r="F535">
            <v>45.901174922026264</v>
          </cell>
          <cell r="G535">
            <v>51.216744883640409</v>
          </cell>
          <cell r="H535">
            <v>59.515706543226976</v>
          </cell>
          <cell r="I535">
            <v>60.616760112546118</v>
          </cell>
          <cell r="J535">
            <v>58.344081870320622</v>
          </cell>
          <cell r="K535">
            <v>55.422668802190053</v>
          </cell>
          <cell r="L535">
            <v>49.764222650631147</v>
          </cell>
          <cell r="M535">
            <v>43.262221736884896</v>
          </cell>
          <cell r="N535">
            <v>44.381584207958518</v>
          </cell>
          <cell r="O535">
            <v>43.622035868418166</v>
          </cell>
          <cell r="P535">
            <v>34.312394334541871</v>
          </cell>
          <cell r="Q535">
            <v>32.566170757203281</v>
          </cell>
          <cell r="R535">
            <v>33.982317073309218</v>
          </cell>
          <cell r="S535">
            <v>38.599048817228876</v>
          </cell>
          <cell r="T535">
            <v>45.165362117912977</v>
          </cell>
          <cell r="U535">
            <v>47.583157586470058</v>
          </cell>
          <cell r="V535">
            <v>41.51860094040331</v>
          </cell>
          <cell r="W535">
            <v>40.10657519539582</v>
          </cell>
          <cell r="X535">
            <v>43.957340280440967</v>
          </cell>
          <cell r="Y535">
            <v>44.041495463289891</v>
          </cell>
          <cell r="Z535">
            <v>57.217373321464635</v>
          </cell>
          <cell r="AA535">
            <v>89.916198973457114</v>
          </cell>
        </row>
        <row r="536">
          <cell r="A536">
            <v>40</v>
          </cell>
          <cell r="C536" t="str">
            <v>COMMERCIAL SALES</v>
          </cell>
          <cell r="D536">
            <v>27.578937433709878</v>
          </cell>
          <cell r="E536">
            <v>31.35912897234407</v>
          </cell>
          <cell r="F536">
            <v>41.602965782239679</v>
          </cell>
          <cell r="G536">
            <v>46.490951771539173</v>
          </cell>
          <cell r="H536">
            <v>54.568987398027666</v>
          </cell>
          <cell r="I536">
            <v>55.104031972086773</v>
          </cell>
          <cell r="J536">
            <v>53.174657483839127</v>
          </cell>
          <cell r="K536">
            <v>50.52170596777048</v>
          </cell>
          <cell r="L536">
            <v>44.300463524084122</v>
          </cell>
          <cell r="M536">
            <v>37.794756780680736</v>
          </cell>
          <cell r="N536">
            <v>39.10080188362636</v>
          </cell>
          <cell r="O536">
            <v>38.092731075526245</v>
          </cell>
          <cell r="P536">
            <v>27.116763180509789</v>
          </cell>
          <cell r="Q536">
            <v>25.526071671327589</v>
          </cell>
          <cell r="R536">
            <v>26.5006220796771</v>
          </cell>
          <cell r="S536">
            <v>31.737595226943188</v>
          </cell>
          <cell r="T536">
            <v>36.282885661818149</v>
          </cell>
          <cell r="U536">
            <v>38.252437999889622</v>
          </cell>
          <cell r="V536">
            <v>33.901236630871232</v>
          </cell>
          <cell r="W536">
            <v>30.581761843570028</v>
          </cell>
          <cell r="X536">
            <v>34.508547867266053</v>
          </cell>
          <cell r="Y536">
            <v>34.99544273421791</v>
          </cell>
          <cell r="Z536">
            <v>48.348883809355215</v>
          </cell>
          <cell r="AA536">
            <v>79.904295598398178</v>
          </cell>
        </row>
        <row r="537">
          <cell r="A537">
            <v>41</v>
          </cell>
          <cell r="C537" t="str">
            <v>INDUSTRIAL SALES</v>
          </cell>
          <cell r="D537">
            <v>22.993796822403539</v>
          </cell>
          <cell r="E537">
            <v>26.960813778281871</v>
          </cell>
          <cell r="F537">
            <v>37.815217389836704</v>
          </cell>
          <cell r="G537">
            <v>40.947778295541504</v>
          </cell>
          <cell r="H537">
            <v>49.406279183384825</v>
          </cell>
          <cell r="I537">
            <v>48.846077909148384</v>
          </cell>
          <cell r="J537">
            <v>47.651795669683352</v>
          </cell>
          <cell r="K537">
            <v>43.213714413964752</v>
          </cell>
          <cell r="L537">
            <v>35.733092155691786</v>
          </cell>
          <cell r="M537">
            <v>31.917691980678946</v>
          </cell>
          <cell r="N537">
            <v>33.180072003907597</v>
          </cell>
          <cell r="O537">
            <v>31.327213114754098</v>
          </cell>
          <cell r="P537">
            <v>18.297176110883896</v>
          </cell>
          <cell r="Q537">
            <v>19.321885361595236</v>
          </cell>
          <cell r="R537">
            <v>21.07544768736992</v>
          </cell>
          <cell r="S537">
            <v>26.728964390126812</v>
          </cell>
          <cell r="T537">
            <v>26.354707668030013</v>
          </cell>
          <cell r="U537">
            <v>32.478151683733081</v>
          </cell>
          <cell r="V537">
            <v>29.670536524609314</v>
          </cell>
          <cell r="W537">
            <v>23.448658094024342</v>
          </cell>
          <cell r="X537">
            <v>27.80473642338054</v>
          </cell>
          <cell r="Y537">
            <v>29.292043286114971</v>
          </cell>
          <cell r="Z537">
            <v>40.484868834742969</v>
          </cell>
          <cell r="AA537">
            <v>71.791349117405815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8.0238668755342637</v>
          </cell>
          <cell r="P539">
            <v>5.2470935064642701</v>
          </cell>
          <cell r="Q539">
            <v>6.4159852704520945</v>
          </cell>
          <cell r="R539">
            <v>6.5573629453352513</v>
          </cell>
          <cell r="S539">
            <v>7.457906154257719</v>
          </cell>
          <cell r="T539">
            <v>7.2742059029221178</v>
          </cell>
          <cell r="U539">
            <v>6.8087072197626952</v>
          </cell>
          <cell r="V539">
            <v>5.9804353534914227</v>
          </cell>
          <cell r="W539">
            <v>5.8687152587094484</v>
          </cell>
          <cell r="X539">
            <v>5.9841044998092245</v>
          </cell>
          <cell r="Y539">
            <v>5.2255924787056127</v>
          </cell>
          <cell r="Z539">
            <v>5.4125455154709217</v>
          </cell>
          <cell r="AA539">
            <v>5.3106941477802438</v>
          </cell>
        </row>
        <row r="540">
          <cell r="A540">
            <v>44</v>
          </cell>
          <cell r="C540" t="str">
            <v xml:space="preserve">   TOTAL</v>
          </cell>
          <cell r="D540">
            <v>26.591095541939513</v>
          </cell>
          <cell r="E540">
            <v>30.07880641855062</v>
          </cell>
          <cell r="F540">
            <v>40.842344622343589</v>
          </cell>
          <cell r="G540">
            <v>45.100885092859237</v>
          </cell>
          <cell r="H540">
            <v>53.818475475045958</v>
          </cell>
          <cell r="I540">
            <v>53.928820698112936</v>
          </cell>
          <cell r="J540">
            <v>52.368829031243003</v>
          </cell>
          <cell r="K540">
            <v>48.948837686393894</v>
          </cell>
          <cell r="L540">
            <v>43.206409116608114</v>
          </cell>
          <cell r="M540">
            <v>38.683813923930572</v>
          </cell>
          <cell r="N540">
            <v>40.746513057408237</v>
          </cell>
          <cell r="O540">
            <v>27.877508217668957</v>
          </cell>
          <cell r="P540">
            <v>21.354217983397465</v>
          </cell>
          <cell r="Q540">
            <v>20.726351672751072</v>
          </cell>
          <cell r="R540">
            <v>21.47458855438229</v>
          </cell>
          <cell r="S540">
            <v>26.033306692925873</v>
          </cell>
          <cell r="T540">
            <v>30.141028537208705</v>
          </cell>
          <cell r="U540">
            <v>31.416213107408041</v>
          </cell>
          <cell r="V540">
            <v>27.752132727367851</v>
          </cell>
          <cell r="W540">
            <v>24.932173666386504</v>
          </cell>
          <cell r="X540">
            <v>27.60976743054589</v>
          </cell>
          <cell r="Y540">
            <v>27.7396250824338</v>
          </cell>
          <cell r="Z540">
            <v>37.970068014168582</v>
          </cell>
          <cell r="AA540">
            <v>60.031082333962715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389.35324086051463</v>
          </cell>
          <cell r="E544">
            <v>435.06682327858499</v>
          </cell>
          <cell r="F544">
            <v>487.88613229090066</v>
          </cell>
          <cell r="G544">
            <v>493.40262782842973</v>
          </cell>
          <cell r="H544">
            <v>613.97115779189062</v>
          </cell>
          <cell r="I544">
            <v>550.1758075601374</v>
          </cell>
          <cell r="J544">
            <v>600.92664937277368</v>
          </cell>
          <cell r="K544">
            <v>603.30336219584456</v>
          </cell>
          <cell r="L544">
            <v>435.62607662607661</v>
          </cell>
          <cell r="M544">
            <v>367.5532652250821</v>
          </cell>
          <cell r="N544">
            <v>408.39830118563088</v>
          </cell>
          <cell r="O544">
            <v>417.89363429124069</v>
          </cell>
          <cell r="P544">
            <v>331.84122376805794</v>
          </cell>
          <cell r="Q544">
            <v>315.67588279725561</v>
          </cell>
          <cell r="R544">
            <v>303.68010090173681</v>
          </cell>
          <cell r="S544">
            <v>410.79241098110049</v>
          </cell>
          <cell r="T544">
            <v>421.30361437091187</v>
          </cell>
          <cell r="U544">
            <v>451.83591317398805</v>
          </cell>
          <cell r="V544">
            <v>433.68383038460303</v>
          </cell>
          <cell r="W544">
            <v>383.97375285295078</v>
          </cell>
          <cell r="X544">
            <v>392.01207017680809</v>
          </cell>
          <cell r="Y544">
            <v>403.02696179707749</v>
          </cell>
          <cell r="Z544">
            <v>559.46708338268922</v>
          </cell>
          <cell r="AA544">
            <v>802.04911326976207</v>
          </cell>
        </row>
        <row r="545">
          <cell r="A545">
            <v>49</v>
          </cell>
          <cell r="C545" t="str">
            <v>COMMERCIAL SALES</v>
          </cell>
          <cell r="D545">
            <v>2286.8373221757324</v>
          </cell>
          <cell r="E545">
            <v>2597.0533546325878</v>
          </cell>
          <cell r="F545">
            <v>2977.0424663744898</v>
          </cell>
          <cell r="G545">
            <v>3046.4180866965621</v>
          </cell>
          <cell r="H545">
            <v>3943.0691122523845</v>
          </cell>
          <cell r="I545">
            <v>3527.7887708213671</v>
          </cell>
          <cell r="J545">
            <v>3791.7428690113543</v>
          </cell>
          <cell r="K545">
            <v>3679.2613072070862</v>
          </cell>
          <cell r="L545">
            <v>2567.9519752130132</v>
          </cell>
          <cell r="M545">
            <v>2090.3995544002969</v>
          </cell>
          <cell r="N545">
            <v>2211.7007607776841</v>
          </cell>
          <cell r="O545">
            <v>2270.6117021276596</v>
          </cell>
          <cell r="P545">
            <v>1605.58398347866</v>
          </cell>
          <cell r="Q545">
            <v>1482.9535506922734</v>
          </cell>
          <cell r="R545">
            <v>1451.7701775405728</v>
          </cell>
          <cell r="S545">
            <v>2054.5420729122511</v>
          </cell>
          <cell r="T545">
            <v>2552.3118543520509</v>
          </cell>
          <cell r="U545">
            <v>2560.6036942924161</v>
          </cell>
          <cell r="V545">
            <v>2360.6464909023393</v>
          </cell>
          <cell r="W545">
            <v>1718.5469985621855</v>
          </cell>
          <cell r="X545">
            <v>1839.9144656288263</v>
          </cell>
          <cell r="Y545">
            <v>1869.3759686621818</v>
          </cell>
          <cell r="Z545">
            <v>2781.6128897433755</v>
          </cell>
          <cell r="AA545">
            <v>4252.2549292317763</v>
          </cell>
        </row>
        <row r="546">
          <cell r="A546">
            <v>50</v>
          </cell>
          <cell r="C546" t="str">
            <v>INDUSTRIAL SALES</v>
          </cell>
          <cell r="D546">
            <v>97969.961702127664</v>
          </cell>
          <cell r="E546">
            <v>140300.13750000001</v>
          </cell>
          <cell r="F546">
            <v>166846.63829787233</v>
          </cell>
          <cell r="G546">
            <v>158241.66371681416</v>
          </cell>
          <cell r="H546">
            <v>174454.15277777778</v>
          </cell>
          <cell r="I546">
            <v>166232.71291866028</v>
          </cell>
          <cell r="J546">
            <v>185242.49489795917</v>
          </cell>
          <cell r="K546">
            <v>172781.78282828283</v>
          </cell>
          <cell r="L546">
            <v>86983.2233502538</v>
          </cell>
          <cell r="M546">
            <v>43641.073684210525</v>
          </cell>
          <cell r="N546">
            <v>26919.322404371585</v>
          </cell>
          <cell r="O546">
            <v>33753.369565217392</v>
          </cell>
          <cell r="P546">
            <v>25926.043478260868</v>
          </cell>
          <cell r="Q546">
            <v>23231.58695652174</v>
          </cell>
          <cell r="R546">
            <v>19097.739130434784</v>
          </cell>
          <cell r="S546">
            <v>28380.391534391536</v>
          </cell>
          <cell r="T546">
            <v>22837.224043715847</v>
          </cell>
          <cell r="U546">
            <v>21371.679347826088</v>
          </cell>
          <cell r="V546">
            <v>16026.421621621621</v>
          </cell>
          <cell r="W546">
            <v>10223.670329670329</v>
          </cell>
          <cell r="X546">
            <v>9613.9116022099442</v>
          </cell>
          <cell r="Y546">
            <v>9190.8791208791208</v>
          </cell>
          <cell r="Z546">
            <v>16800.149171270717</v>
          </cell>
          <cell r="AA546">
            <v>24450.860465116279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210413.82142857142</v>
          </cell>
          <cell r="P548">
            <v>107382.32142857143</v>
          </cell>
          <cell r="Q548">
            <v>234902.83333333334</v>
          </cell>
          <cell r="R548">
            <v>248557.83333333334</v>
          </cell>
          <cell r="S548">
            <v>431805.19685039372</v>
          </cell>
          <cell r="T548">
            <v>4864816</v>
          </cell>
          <cell r="U548">
            <v>5128567</v>
          </cell>
          <cell r="V548">
            <v>5009467</v>
          </cell>
          <cell r="W548">
            <v>5447153</v>
          </cell>
          <cell r="X548">
            <v>132620.82500000001</v>
          </cell>
          <cell r="Y548">
            <v>116254.43902439025</v>
          </cell>
          <cell r="Z548">
            <v>113508.80487804877</v>
          </cell>
          <cell r="AA548">
            <v>111320.84210526316</v>
          </cell>
        </row>
        <row r="549">
          <cell r="A549">
            <v>53</v>
          </cell>
          <cell r="C549" t="str">
            <v xml:space="preserve">   TOTAL</v>
          </cell>
          <cell r="D549">
            <v>996.32308400786417</v>
          </cell>
          <cell r="E549">
            <v>1259.1562040730632</v>
          </cell>
          <cell r="F549">
            <v>1437.2941598605748</v>
          </cell>
          <cell r="G549">
            <v>1400.411596745618</v>
          </cell>
          <cell r="H549">
            <v>1654.4062226192725</v>
          </cell>
          <cell r="I549">
            <v>1503.113033150883</v>
          </cell>
          <cell r="J549">
            <v>1603.6321054948032</v>
          </cell>
          <cell r="K549">
            <v>1554.0137911483173</v>
          </cell>
          <cell r="L549">
            <v>978.64756127153601</v>
          </cell>
          <cell r="M549">
            <v>715.29154560160828</v>
          </cell>
          <cell r="N549">
            <v>714.21312610602445</v>
          </cell>
          <cell r="O549">
            <v>841.25802964097477</v>
          </cell>
          <cell r="P549">
            <v>613.88271067374956</v>
          </cell>
          <cell r="Q549">
            <v>576.77924131388261</v>
          </cell>
          <cell r="R549">
            <v>540.18185645395863</v>
          </cell>
          <cell r="S549">
            <v>722.17746007719143</v>
          </cell>
          <cell r="T549">
            <v>741.96813980699244</v>
          </cell>
          <cell r="U549">
            <v>759.24935825445209</v>
          </cell>
          <cell r="V549">
            <v>709.78373169960014</v>
          </cell>
          <cell r="W549">
            <v>587.03279077839284</v>
          </cell>
          <cell r="X549">
            <v>599.65710181486929</v>
          </cell>
          <cell r="Y549">
            <v>603.81010820574284</v>
          </cell>
          <cell r="Z549">
            <v>841.8233258718094</v>
          </cell>
          <cell r="AA549">
            <v>1210.4438571302528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1231.2880057314574</v>
          </cell>
          <cell r="E553">
            <v>1234.410375868604</v>
          </cell>
          <cell r="F553">
            <v>1062.9055424391377</v>
          </cell>
          <cell r="G553">
            <v>963.36194139122631</v>
          </cell>
          <cell r="H553">
            <v>1031.6119785051294</v>
          </cell>
          <cell r="I553">
            <v>907.62984781541479</v>
          </cell>
          <cell r="J553">
            <v>1029.9701873935264</v>
          </cell>
          <cell r="K553">
            <v>1088.5498212818013</v>
          </cell>
          <cell r="L553">
            <v>875.38004900504905</v>
          </cell>
          <cell r="M553">
            <v>849.59405797624629</v>
          </cell>
          <cell r="N553">
            <v>920.1976641302424</v>
          </cell>
          <cell r="O553">
            <v>957.987462006079</v>
          </cell>
          <cell r="P553">
            <v>967.11765589030131</v>
          </cell>
          <cell r="Q553">
            <v>969.33681626487066</v>
          </cell>
          <cell r="R553">
            <v>893.64153788164344</v>
          </cell>
          <cell r="S553">
            <v>1064.2552694141555</v>
          </cell>
          <cell r="T553">
            <v>932.80247210465564</v>
          </cell>
          <cell r="U553">
            <v>949.57110055778321</v>
          </cell>
          <cell r="V553">
            <v>1044.5530932198849</v>
          </cell>
          <cell r="W553">
            <v>957.38354866318878</v>
          </cell>
          <cell r="X553">
            <v>891.80115920533933</v>
          </cell>
          <cell r="Y553">
            <v>915.10734946095192</v>
          </cell>
          <cell r="Z553">
            <v>977.79232234138522</v>
          </cell>
          <cell r="AA553">
            <v>891.99623919436772</v>
          </cell>
        </row>
        <row r="554">
          <cell r="A554">
            <v>58</v>
          </cell>
          <cell r="C554" t="str">
            <v>COMMERCIAL SALES</v>
          </cell>
          <cell r="D554">
            <v>8291.9703765690374</v>
          </cell>
          <cell r="E554">
            <v>8281.6501597444094</v>
          </cell>
          <cell r="F554">
            <v>7155.8419223212941</v>
          </cell>
          <cell r="G554">
            <v>6552.7118086696564</v>
          </cell>
          <cell r="H554">
            <v>7225.8425531914891</v>
          </cell>
          <cell r="I554">
            <v>6402.0519816197584</v>
          </cell>
          <cell r="J554">
            <v>7130.733037939629</v>
          </cell>
          <cell r="K554">
            <v>7282.5357670111398</v>
          </cell>
          <cell r="L554">
            <v>5796.6706687322485</v>
          </cell>
          <cell r="M554">
            <v>5530.9247431612821</v>
          </cell>
          <cell r="N554">
            <v>5656.4076802318559</v>
          </cell>
          <cell r="O554">
            <v>5960.7479905437349</v>
          </cell>
          <cell r="P554">
            <v>5921.0016062413952</v>
          </cell>
          <cell r="Q554">
            <v>5809.564314426083</v>
          </cell>
          <cell r="R554">
            <v>5478.249428166866</v>
          </cell>
          <cell r="S554">
            <v>6473.5278719796524</v>
          </cell>
          <cell r="T554">
            <v>7034.4786744400126</v>
          </cell>
          <cell r="U554">
            <v>6693.9620797498046</v>
          </cell>
          <cell r="V554">
            <v>6963.3049572966947</v>
          </cell>
          <cell r="W554">
            <v>5619.5159956865564</v>
          </cell>
          <cell r="X554">
            <v>5331.7643869162148</v>
          </cell>
          <cell r="Y554">
            <v>5341.7697351613724</v>
          </cell>
          <cell r="Z554">
            <v>5753.2101479561979</v>
          </cell>
          <cell r="AA554">
            <v>5321.6850200441786</v>
          </cell>
        </row>
        <row r="555">
          <cell r="A555">
            <v>59</v>
          </cell>
          <cell r="C555" t="str">
            <v>INDUSTRIAL SALES</v>
          </cell>
          <cell r="D555">
            <v>426071.26808510639</v>
          </cell>
          <cell r="E555">
            <v>520385.39583333331</v>
          </cell>
          <cell r="F555">
            <v>441215.6</v>
          </cell>
          <cell r="G555">
            <v>386447.49557522126</v>
          </cell>
          <cell r="H555">
            <v>353101.1759259259</v>
          </cell>
          <cell r="I555">
            <v>340319.46889952151</v>
          </cell>
          <cell r="J555">
            <v>388741.89795918367</v>
          </cell>
          <cell r="K555">
            <v>399830.89898989897</v>
          </cell>
          <cell r="L555">
            <v>243424.8426395939</v>
          </cell>
          <cell r="M555">
            <v>136730.04210526316</v>
          </cell>
          <cell r="N555">
            <v>81130.99453551913</v>
          </cell>
          <cell r="O555">
            <v>107744.56521739131</v>
          </cell>
          <cell r="P555">
            <v>141694.23369565216</v>
          </cell>
          <cell r="Q555">
            <v>120234.57608695653</v>
          </cell>
          <cell r="R555">
            <v>90616.054347826081</v>
          </cell>
          <cell r="S555">
            <v>106178.41798941798</v>
          </cell>
          <cell r="T555">
            <v>86653.300546448081</v>
          </cell>
          <cell r="U555">
            <v>65803.25</v>
          </cell>
          <cell r="V555">
            <v>54014.6</v>
          </cell>
          <cell r="W555">
            <v>43600.23626373626</v>
          </cell>
          <cell r="X555">
            <v>34576.524861878454</v>
          </cell>
          <cell r="Y555">
            <v>31376.708791208792</v>
          </cell>
          <cell r="Z555">
            <v>41497.353591160223</v>
          </cell>
          <cell r="AA555">
            <v>34058.226744186046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2622349.3571428573</v>
          </cell>
          <cell r="P557">
            <v>2046510.5357142857</v>
          </cell>
          <cell r="Q557">
            <v>3661212.1666666665</v>
          </cell>
          <cell r="R557">
            <v>3790515.111111111</v>
          </cell>
          <cell r="S557">
            <v>5789898.5039370079</v>
          </cell>
          <cell r="T557">
            <v>66877623</v>
          </cell>
          <cell r="U557">
            <v>75323653</v>
          </cell>
          <cell r="V557">
            <v>83764253</v>
          </cell>
          <cell r="W557">
            <v>92816788</v>
          </cell>
          <cell r="X557">
            <v>2216218.4</v>
          </cell>
          <cell r="Y557">
            <v>2224713.0731707318</v>
          </cell>
          <cell r="Z557">
            <v>2097142.7317073171</v>
          </cell>
          <cell r="AA557">
            <v>2096163.6842105263</v>
          </cell>
        </row>
        <row r="558">
          <cell r="A558">
            <v>62</v>
          </cell>
          <cell r="C558" t="str">
            <v xml:space="preserve">   TOTAL</v>
          </cell>
          <cell r="D558">
            <v>3746.8297702757754</v>
          </cell>
          <cell r="E558">
            <v>4186.1907236335646</v>
          </cell>
          <cell r="F558">
            <v>3519.1274476301132</v>
          </cell>
          <cell r="G558">
            <v>3105.0645544145723</v>
          </cell>
          <cell r="H558">
            <v>3074.0488429226725</v>
          </cell>
          <cell r="I558">
            <v>2787.216582326414</v>
          </cell>
          <cell r="J558">
            <v>3062.1882046247079</v>
          </cell>
          <cell r="K558">
            <v>3174.7715872327653</v>
          </cell>
          <cell r="L558">
            <v>2265.0518320795923</v>
          </cell>
          <cell r="M558">
            <v>1849.0719322768607</v>
          </cell>
          <cell r="N558">
            <v>1752.8202354389475</v>
          </cell>
          <cell r="O558">
            <v>3017.6944907428265</v>
          </cell>
          <cell r="P558">
            <v>2874.7609074283723</v>
          </cell>
          <cell r="Q558">
            <v>2782.830526185533</v>
          </cell>
          <cell r="R558">
            <v>2515.4468272395579</v>
          </cell>
          <cell r="S558">
            <v>2774.0519811623903</v>
          </cell>
          <cell r="T558">
            <v>2461.6550125057697</v>
          </cell>
          <cell r="U558">
            <v>2416.7437229263596</v>
          </cell>
          <cell r="V558">
            <v>2557.5826502142836</v>
          </cell>
          <cell r="W558">
            <v>2354.5190990299775</v>
          </cell>
          <cell r="X558">
            <v>2171.9020391002732</v>
          </cell>
          <cell r="Y558">
            <v>2176.7060888941405</v>
          </cell>
          <cell r="Z558">
            <v>2217.0708926770471</v>
          </cell>
          <cell r="AA558">
            <v>2016.3618746641214</v>
          </cell>
        </row>
      </sheetData>
      <sheetData sheetId="5">
        <row r="501">
          <cell r="AB501">
            <v>5</v>
          </cell>
        </row>
        <row r="502">
          <cell r="AB502">
            <v>6</v>
          </cell>
        </row>
        <row r="503">
          <cell r="H503">
            <v>198626755</v>
          </cell>
          <cell r="I503">
            <v>177670985</v>
          </cell>
          <cell r="J503">
            <v>198335323</v>
          </cell>
          <cell r="K503">
            <v>216257138</v>
          </cell>
          <cell r="L503">
            <v>176557150</v>
          </cell>
          <cell r="M503">
            <v>160348180</v>
          </cell>
          <cell r="N503">
            <v>191150666</v>
          </cell>
          <cell r="O503">
            <v>208557287</v>
          </cell>
          <cell r="P503">
            <v>202470208</v>
          </cell>
          <cell r="Q503">
            <v>214306681</v>
          </cell>
          <cell r="R503">
            <v>213678988</v>
          </cell>
          <cell r="S503">
            <v>276691915</v>
          </cell>
          <cell r="T503">
            <v>302035522</v>
          </cell>
          <cell r="U503">
            <v>309435329</v>
          </cell>
          <cell r="V503">
            <v>359164332.88</v>
          </cell>
          <cell r="W503">
            <v>345783948</v>
          </cell>
          <cell r="X503">
            <v>360017883</v>
          </cell>
          <cell r="Y503">
            <v>417033646</v>
          </cell>
          <cell r="Z503">
            <v>529501182</v>
          </cell>
          <cell r="AA503">
            <v>677971340</v>
          </cell>
          <cell r="AB503">
            <v>7</v>
          </cell>
        </row>
        <row r="504">
          <cell r="H504">
            <v>185360122</v>
          </cell>
          <cell r="I504">
            <v>170636743</v>
          </cell>
          <cell r="J504">
            <v>193533314</v>
          </cell>
          <cell r="K504">
            <v>204762072</v>
          </cell>
          <cell r="L504">
            <v>158857174</v>
          </cell>
          <cell r="M504">
            <v>141051204</v>
          </cell>
          <cell r="N504">
            <v>163209892</v>
          </cell>
          <cell r="O504">
            <v>157696444</v>
          </cell>
          <cell r="P504">
            <v>134646958</v>
          </cell>
          <cell r="Q504">
            <v>151083536</v>
          </cell>
          <cell r="R504">
            <v>139359268</v>
          </cell>
          <cell r="S504">
            <v>182846150</v>
          </cell>
          <cell r="T504">
            <v>197645089</v>
          </cell>
          <cell r="U504">
            <v>192206768</v>
          </cell>
          <cell r="V504">
            <v>193440901</v>
          </cell>
          <cell r="W504">
            <v>181599575</v>
          </cell>
          <cell r="X504">
            <v>185256422</v>
          </cell>
          <cell r="Y504">
            <v>218188945</v>
          </cell>
          <cell r="Z504">
            <v>280374801</v>
          </cell>
          <cell r="AA504">
            <v>378807275</v>
          </cell>
          <cell r="AB504">
            <v>8</v>
          </cell>
        </row>
        <row r="505">
          <cell r="H505">
            <v>253154836</v>
          </cell>
          <cell r="I505">
            <v>258463260</v>
          </cell>
          <cell r="J505">
            <v>317141898</v>
          </cell>
          <cell r="K505">
            <v>289316378</v>
          </cell>
          <cell r="L505">
            <v>173755703</v>
          </cell>
          <cell r="M505">
            <v>169035566</v>
          </cell>
          <cell r="N505">
            <v>141702096</v>
          </cell>
          <cell r="O505">
            <v>115004029</v>
          </cell>
          <cell r="P505">
            <v>103494774</v>
          </cell>
          <cell r="Q505">
            <v>104414499</v>
          </cell>
          <cell r="R505">
            <v>91714111</v>
          </cell>
          <cell r="S505">
            <v>127892630</v>
          </cell>
          <cell r="T505">
            <v>131151173</v>
          </cell>
          <cell r="U505">
            <v>98146083</v>
          </cell>
          <cell r="V505">
            <v>76133578</v>
          </cell>
          <cell r="W505">
            <v>80543559</v>
          </cell>
          <cell r="X505">
            <v>70456952</v>
          </cell>
          <cell r="Y505">
            <v>84814359</v>
          </cell>
          <cell r="Z505">
            <v>116115423</v>
          </cell>
          <cell r="AA505">
            <v>131858032</v>
          </cell>
          <cell r="AB505">
            <v>9</v>
          </cell>
        </row>
        <row r="506">
          <cell r="H506">
            <v>784555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  <cell r="AB506">
            <v>10</v>
          </cell>
        </row>
        <row r="507"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50772706</v>
          </cell>
          <cell r="P507">
            <v>45752680</v>
          </cell>
          <cell r="Q507">
            <v>20024031</v>
          </cell>
          <cell r="R507">
            <v>25817420</v>
          </cell>
          <cell r="S507">
            <v>22330082</v>
          </cell>
          <cell r="T507">
            <v>22009803</v>
          </cell>
          <cell r="U507">
            <v>26940382</v>
          </cell>
          <cell r="V507">
            <v>37064829</v>
          </cell>
          <cell r="W507">
            <v>36091128</v>
          </cell>
          <cell r="X507">
            <v>38053062</v>
          </cell>
          <cell r="Y507">
            <v>35006744</v>
          </cell>
          <cell r="Z507">
            <v>39022467</v>
          </cell>
          <cell r="AA507">
            <v>40361866</v>
          </cell>
          <cell r="AB507">
            <v>11</v>
          </cell>
        </row>
        <row r="508">
          <cell r="AB508">
            <v>12</v>
          </cell>
        </row>
        <row r="509">
          <cell r="H509">
            <v>637926268</v>
          </cell>
          <cell r="I509">
            <v>606770988</v>
          </cell>
          <cell r="J509">
            <v>709010535</v>
          </cell>
          <cell r="K509">
            <v>710335588</v>
          </cell>
          <cell r="L509">
            <v>509170027</v>
          </cell>
          <cell r="M509">
            <v>470434950</v>
          </cell>
          <cell r="N509">
            <v>496155876</v>
          </cell>
          <cell r="O509">
            <v>532546432</v>
          </cell>
          <cell r="P509">
            <v>486995990</v>
          </cell>
          <cell r="Q509">
            <v>489933712</v>
          </cell>
          <cell r="R509">
            <v>470648509</v>
          </cell>
          <cell r="S509">
            <v>609951041</v>
          </cell>
          <cell r="T509">
            <v>652924153</v>
          </cell>
          <cell r="U509">
            <v>626845115</v>
          </cell>
          <cell r="V509">
            <v>665961480.88</v>
          </cell>
          <cell r="W509">
            <v>644171162</v>
          </cell>
          <cell r="X509">
            <v>653988473</v>
          </cell>
          <cell r="Y509">
            <v>755274731</v>
          </cell>
          <cell r="Z509">
            <v>965310847</v>
          </cell>
          <cell r="AA509">
            <v>1229499197</v>
          </cell>
          <cell r="AB509">
            <v>13</v>
          </cell>
        </row>
        <row r="510">
          <cell r="AB510">
            <v>14</v>
          </cell>
        </row>
        <row r="511">
          <cell r="AB511">
            <v>15</v>
          </cell>
        </row>
        <row r="512">
          <cell r="AB512">
            <v>16</v>
          </cell>
        </row>
        <row r="513">
          <cell r="H513">
            <v>304899132</v>
          </cell>
          <cell r="I513">
            <v>269761724</v>
          </cell>
          <cell r="J513">
            <v>303642571</v>
          </cell>
          <cell r="K513">
            <v>341784089</v>
          </cell>
          <cell r="L513">
            <v>306551201</v>
          </cell>
          <cell r="M513">
            <v>306401209</v>
          </cell>
          <cell r="N513">
            <v>356931770</v>
          </cell>
          <cell r="O513">
            <v>393305037</v>
          </cell>
          <cell r="P513">
            <v>419612819</v>
          </cell>
          <cell r="Q513">
            <v>473125861</v>
          </cell>
          <cell r="R513">
            <v>443195483</v>
          </cell>
          <cell r="S513">
            <v>549022158</v>
          </cell>
          <cell r="T513">
            <v>551283618</v>
          </cell>
          <cell r="U513">
            <v>549239105</v>
          </cell>
          <cell r="V513">
            <v>662581227</v>
          </cell>
          <cell r="W513">
            <v>635349375.37</v>
          </cell>
          <cell r="X513">
            <v>646823497</v>
          </cell>
          <cell r="Y513">
            <v>727485451</v>
          </cell>
          <cell r="Z513">
            <v>752518502</v>
          </cell>
          <cell r="AA513">
            <v>722820903</v>
          </cell>
          <cell r="AB513">
            <v>17</v>
          </cell>
        </row>
        <row r="514">
          <cell r="H514">
            <v>312295543</v>
          </cell>
          <cell r="I514">
            <v>290944436</v>
          </cell>
          <cell r="J514">
            <v>328970587</v>
          </cell>
          <cell r="K514">
            <v>359182942</v>
          </cell>
          <cell r="L514">
            <v>319005268</v>
          </cell>
          <cell r="M514">
            <v>319168756</v>
          </cell>
          <cell r="N514">
            <v>369279034</v>
          </cell>
          <cell r="O514">
            <v>330070415</v>
          </cell>
          <cell r="P514">
            <v>311141278</v>
          </cell>
          <cell r="Q514">
            <v>377323035</v>
          </cell>
          <cell r="R514">
            <v>333362272</v>
          </cell>
          <cell r="S514">
            <v>416678903</v>
          </cell>
          <cell r="T514">
            <v>417334854</v>
          </cell>
          <cell r="U514">
            <v>401411192</v>
          </cell>
          <cell r="V514">
            <v>420659351</v>
          </cell>
          <cell r="W514">
            <v>399624508.32999998</v>
          </cell>
          <cell r="X514">
            <v>407699157</v>
          </cell>
          <cell r="Y514">
            <v>464806465</v>
          </cell>
          <cell r="Z514">
            <v>472933688</v>
          </cell>
          <cell r="AA514">
            <v>461368959</v>
          </cell>
          <cell r="AB514">
            <v>18</v>
          </cell>
        </row>
        <row r="515">
          <cell r="H515">
            <v>474798247</v>
          </cell>
          <cell r="I515">
            <v>512464630</v>
          </cell>
          <cell r="J515">
            <v>639823182</v>
          </cell>
          <cell r="K515">
            <v>626660927</v>
          </cell>
          <cell r="L515">
            <v>498776191</v>
          </cell>
          <cell r="M515">
            <v>604163719</v>
          </cell>
          <cell r="N515">
            <v>509077774</v>
          </cell>
          <cell r="O515">
            <v>398010113</v>
          </cell>
          <cell r="P515">
            <v>386817426</v>
          </cell>
          <cell r="Q515">
            <v>395223398</v>
          </cell>
          <cell r="R515">
            <v>334792022</v>
          </cell>
          <cell r="S515">
            <v>415272052</v>
          </cell>
          <cell r="T515">
            <v>462671075</v>
          </cell>
          <cell r="U515">
            <v>375859270</v>
          </cell>
          <cell r="V515">
            <v>287485832</v>
          </cell>
          <cell r="W515">
            <v>275231916</v>
          </cell>
          <cell r="X515">
            <v>271455308</v>
          </cell>
          <cell r="Y515">
            <v>313224732</v>
          </cell>
          <cell r="Z515">
            <v>304852876</v>
          </cell>
          <cell r="AA515">
            <v>293982933</v>
          </cell>
          <cell r="AB515">
            <v>19</v>
          </cell>
        </row>
        <row r="516">
          <cell r="H516">
            <v>1556875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  <cell r="AB516">
            <v>20</v>
          </cell>
        </row>
        <row r="517"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470652483</v>
          </cell>
          <cell r="P517">
            <v>474969790</v>
          </cell>
          <cell r="Q517">
            <v>389772320</v>
          </cell>
          <cell r="R517">
            <v>514900876</v>
          </cell>
          <cell r="S517">
            <v>522285706</v>
          </cell>
          <cell r="T517">
            <v>596402660</v>
          </cell>
          <cell r="U517">
            <v>730140726</v>
          </cell>
          <cell r="V517">
            <v>856328697</v>
          </cell>
          <cell r="W517">
            <v>836060345</v>
          </cell>
          <cell r="X517">
            <v>1044174155</v>
          </cell>
          <cell r="Y517">
            <v>940444909</v>
          </cell>
          <cell r="Z517">
            <v>1090202047</v>
          </cell>
          <cell r="AA517">
            <v>1070822670</v>
          </cell>
          <cell r="AB517">
            <v>21</v>
          </cell>
        </row>
        <row r="518">
          <cell r="AB518">
            <v>22</v>
          </cell>
        </row>
        <row r="519">
          <cell r="H519">
            <v>1093549797</v>
          </cell>
          <cell r="I519">
            <v>1073170790</v>
          </cell>
          <cell r="J519">
            <v>1272436340</v>
          </cell>
          <cell r="K519">
            <v>1327627958</v>
          </cell>
          <cell r="L519">
            <v>1124332660</v>
          </cell>
          <cell r="M519">
            <v>1229733684</v>
          </cell>
          <cell r="N519">
            <v>1235507547</v>
          </cell>
          <cell r="O519">
            <v>1593857432</v>
          </cell>
          <cell r="P519">
            <v>1597650271</v>
          </cell>
          <cell r="Q519">
            <v>1636187806</v>
          </cell>
          <cell r="R519">
            <v>1626586428</v>
          </cell>
          <cell r="S519">
            <v>1904121282</v>
          </cell>
          <cell r="T519">
            <v>2027922012</v>
          </cell>
          <cell r="U519">
            <v>2056963633</v>
          </cell>
          <cell r="V519">
            <v>2227573299</v>
          </cell>
          <cell r="W519">
            <v>2146796148.7</v>
          </cell>
          <cell r="X519">
            <v>2370847998</v>
          </cell>
          <cell r="Y519">
            <v>2446756851</v>
          </cell>
          <cell r="Z519">
            <v>2621269562</v>
          </cell>
          <cell r="AA519">
            <v>2549731260</v>
          </cell>
          <cell r="AB519">
            <v>23</v>
          </cell>
        </row>
        <row r="520">
          <cell r="AB520">
            <v>24</v>
          </cell>
        </row>
        <row r="521">
          <cell r="AB521">
            <v>25</v>
          </cell>
        </row>
        <row r="522">
          <cell r="AB522">
            <v>26</v>
          </cell>
        </row>
        <row r="523">
          <cell r="H523">
            <v>333456</v>
          </cell>
          <cell r="I523">
            <v>335080</v>
          </cell>
          <cell r="J523">
            <v>341914</v>
          </cell>
          <cell r="K523">
            <v>350064</v>
          </cell>
          <cell r="L523">
            <v>361686</v>
          </cell>
          <cell r="M523">
            <v>378867</v>
          </cell>
          <cell r="N523">
            <v>399064</v>
          </cell>
          <cell r="O523">
            <v>421915</v>
          </cell>
          <cell r="P523">
            <v>453058</v>
          </cell>
          <cell r="Q523">
            <v>487758</v>
          </cell>
          <cell r="R523">
            <v>524327</v>
          </cell>
          <cell r="S523">
            <v>560495</v>
          </cell>
          <cell r="T523">
            <v>599105</v>
          </cell>
          <cell r="U523">
            <v>633107</v>
          </cell>
          <cell r="V523">
            <v>666623</v>
          </cell>
          <cell r="W523">
            <v>700156</v>
          </cell>
          <cell r="X523">
            <v>732708</v>
          </cell>
          <cell r="Y523">
            <v>770800</v>
          </cell>
          <cell r="Z523">
            <v>800254</v>
          </cell>
          <cell r="AA523">
            <v>821936</v>
          </cell>
          <cell r="AB523">
            <v>27</v>
          </cell>
        </row>
        <row r="524">
          <cell r="H524">
            <v>43466</v>
          </cell>
          <cell r="I524">
            <v>43737</v>
          </cell>
          <cell r="J524">
            <v>44866</v>
          </cell>
          <cell r="K524">
            <v>46109</v>
          </cell>
          <cell r="L524">
            <v>47658</v>
          </cell>
          <cell r="M524">
            <v>49706</v>
          </cell>
          <cell r="N524">
            <v>51965</v>
          </cell>
          <cell r="O524">
            <v>54438</v>
          </cell>
          <cell r="P524">
            <v>57199</v>
          </cell>
          <cell r="Q524">
            <v>60023</v>
          </cell>
          <cell r="R524">
            <v>62460</v>
          </cell>
          <cell r="S524">
            <v>64944</v>
          </cell>
          <cell r="T524">
            <v>67254</v>
          </cell>
          <cell r="U524">
            <v>69788</v>
          </cell>
          <cell r="V524">
            <v>72649</v>
          </cell>
          <cell r="W524">
            <v>74954</v>
          </cell>
          <cell r="X524">
            <v>76948</v>
          </cell>
          <cell r="Y524">
            <v>79575</v>
          </cell>
          <cell r="Z524">
            <v>81287</v>
          </cell>
          <cell r="AA524">
            <v>82993</v>
          </cell>
          <cell r="AB524">
            <v>28</v>
          </cell>
        </row>
        <row r="525">
          <cell r="H525">
            <v>2829</v>
          </cell>
          <cell r="I525">
            <v>2942</v>
          </cell>
          <cell r="J525">
            <v>2991</v>
          </cell>
          <cell r="K525">
            <v>3211</v>
          </cell>
          <cell r="L525">
            <v>3249</v>
          </cell>
          <cell r="M525">
            <v>3265</v>
          </cell>
          <cell r="N525">
            <v>3346</v>
          </cell>
          <cell r="O525">
            <v>3470</v>
          </cell>
          <cell r="P525">
            <v>3540</v>
          </cell>
          <cell r="Q525">
            <v>3559</v>
          </cell>
          <cell r="R525">
            <v>3568</v>
          </cell>
          <cell r="S525">
            <v>3558</v>
          </cell>
          <cell r="T525">
            <v>3540</v>
          </cell>
          <cell r="U525">
            <v>3497</v>
          </cell>
          <cell r="V525">
            <v>3540</v>
          </cell>
          <cell r="W525">
            <v>3618</v>
          </cell>
          <cell r="X525">
            <v>3610</v>
          </cell>
          <cell r="Y525">
            <v>3636</v>
          </cell>
          <cell r="Z525">
            <v>3551</v>
          </cell>
          <cell r="AA525">
            <v>3390</v>
          </cell>
          <cell r="AB525">
            <v>29</v>
          </cell>
        </row>
        <row r="526">
          <cell r="H526">
            <v>2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  <cell r="AB526">
            <v>30</v>
          </cell>
        </row>
        <row r="527"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48</v>
          </cell>
          <cell r="P527">
            <v>48</v>
          </cell>
          <cell r="Q527">
            <v>38</v>
          </cell>
          <cell r="R527">
            <v>38</v>
          </cell>
          <cell r="S527">
            <v>36.700000000000003</v>
          </cell>
          <cell r="T527">
            <v>34</v>
          </cell>
          <cell r="U527">
            <v>56</v>
          </cell>
          <cell r="V527">
            <v>201</v>
          </cell>
          <cell r="W527">
            <v>231</v>
          </cell>
          <cell r="X527">
            <v>286</v>
          </cell>
          <cell r="Y527">
            <v>266</v>
          </cell>
          <cell r="Z527" t="str">
            <v>n/a</v>
          </cell>
          <cell r="AA527" t="str">
            <v>n/a</v>
          </cell>
          <cell r="AB527">
            <v>31</v>
          </cell>
        </row>
        <row r="528">
          <cell r="AB528">
            <v>32</v>
          </cell>
        </row>
        <row r="529">
          <cell r="H529">
            <v>379753</v>
          </cell>
          <cell r="I529">
            <v>381759</v>
          </cell>
          <cell r="J529">
            <v>389771</v>
          </cell>
          <cell r="K529">
            <v>399384</v>
          </cell>
          <cell r="L529">
            <v>412593</v>
          </cell>
          <cell r="M529">
            <v>431838</v>
          </cell>
          <cell r="N529">
            <v>454386</v>
          </cell>
          <cell r="O529">
            <v>479892</v>
          </cell>
          <cell r="P529">
            <v>513869</v>
          </cell>
          <cell r="Q529">
            <v>551403</v>
          </cell>
          <cell r="R529">
            <v>590418</v>
          </cell>
          <cell r="S529">
            <v>629060.69999999995</v>
          </cell>
          <cell r="T529">
            <v>669961</v>
          </cell>
          <cell r="U529">
            <v>706477</v>
          </cell>
          <cell r="V529">
            <v>743039</v>
          </cell>
          <cell r="W529">
            <v>778986</v>
          </cell>
          <cell r="X529">
            <v>813581</v>
          </cell>
          <cell r="Y529">
            <v>854305</v>
          </cell>
          <cell r="Z529">
            <v>885271</v>
          </cell>
          <cell r="AA529">
            <v>908510</v>
          </cell>
          <cell r="AB529">
            <v>33</v>
          </cell>
        </row>
        <row r="530">
          <cell r="H530">
            <v>1849</v>
          </cell>
          <cell r="I530">
            <v>2006</v>
          </cell>
          <cell r="J530">
            <v>8012</v>
          </cell>
          <cell r="K530">
            <v>9613</v>
          </cell>
          <cell r="L530">
            <v>13209</v>
          </cell>
          <cell r="M530">
            <v>19245</v>
          </cell>
          <cell r="N530">
            <v>22548</v>
          </cell>
          <cell r="O530">
            <v>25506</v>
          </cell>
          <cell r="P530">
            <v>33977</v>
          </cell>
          <cell r="Q530">
            <v>37534</v>
          </cell>
          <cell r="R530">
            <v>39015</v>
          </cell>
          <cell r="S530">
            <v>38642.699999999997</v>
          </cell>
          <cell r="T530">
            <v>40900.300000000003</v>
          </cell>
          <cell r="U530">
            <v>36516</v>
          </cell>
          <cell r="V530">
            <v>36562</v>
          </cell>
          <cell r="W530">
            <v>35947</v>
          </cell>
          <cell r="X530">
            <v>34595</v>
          </cell>
          <cell r="Y530">
            <v>40724</v>
          </cell>
          <cell r="Z530">
            <v>30966</v>
          </cell>
          <cell r="AA530">
            <v>23239</v>
          </cell>
          <cell r="AB530">
            <v>34</v>
          </cell>
        </row>
        <row r="531">
          <cell r="AB531">
            <v>35</v>
          </cell>
        </row>
        <row r="532">
          <cell r="AB532">
            <v>36</v>
          </cell>
        </row>
        <row r="533">
          <cell r="AB533">
            <v>37</v>
          </cell>
        </row>
        <row r="534">
          <cell r="AB534">
            <v>38</v>
          </cell>
        </row>
        <row r="535">
          <cell r="H535">
            <v>65.145070665534064</v>
          </cell>
          <cell r="I535">
            <v>65.862192147022313</v>
          </cell>
          <cell r="J535">
            <v>65.318681220098085</v>
          </cell>
          <cell r="K535">
            <v>63.273026732382498</v>
          </cell>
          <cell r="L535">
            <v>57.59466915283754</v>
          </cell>
          <cell r="M535">
            <v>52.332750423318345</v>
          </cell>
          <cell r="N535">
            <v>53.55383915530971</v>
          </cell>
          <cell r="O535">
            <v>53.026853810672151</v>
          </cell>
          <cell r="P535">
            <v>48.251673645842551</v>
          </cell>
          <cell r="Q535">
            <v>45.295913553962336</v>
          </cell>
          <cell r="R535">
            <v>48.213259429812375</v>
          </cell>
          <cell r="S535">
            <v>50.397221854932859</v>
          </cell>
          <cell r="T535">
            <v>54.787683170371302</v>
          </cell>
          <cell r="U535">
            <v>56.338910719039205</v>
          </cell>
          <cell r="V535">
            <v>54.20683808175567</v>
          </cell>
          <cell r="W535">
            <v>54.424220972694016</v>
          </cell>
          <cell r="X535">
            <v>55.659369931639944</v>
          </cell>
          <cell r="Y535">
            <v>57.325358936972059</v>
          </cell>
          <cell r="Z535">
            <v>70.363875518372311</v>
          </cell>
          <cell r="AA535">
            <v>93.795203927576509</v>
          </cell>
          <cell r="AB535">
            <v>39</v>
          </cell>
        </row>
        <row r="536">
          <cell r="H536">
            <v>59.354072177712766</v>
          </cell>
          <cell r="I536">
            <v>58.649254595128262</v>
          </cell>
          <cell r="J536">
            <v>58.829974972808131</v>
          </cell>
          <cell r="K536">
            <v>57.007738413145468</v>
          </cell>
          <cell r="L536">
            <v>49.797664783391603</v>
          </cell>
          <cell r="M536">
            <v>44.193299421826865</v>
          </cell>
          <cell r="N536">
            <v>44.196901793238553</v>
          </cell>
          <cell r="O536">
            <v>47.776606697695094</v>
          </cell>
          <cell r="P536">
            <v>43.275183179005907</v>
          </cell>
          <cell r="Q536">
            <v>40.040899172773806</v>
          </cell>
          <cell r="R536">
            <v>41.804151130815427</v>
          </cell>
          <cell r="S536">
            <v>43.881787314775572</v>
          </cell>
          <cell r="T536">
            <v>47.35887432014006</v>
          </cell>
          <cell r="U536">
            <v>47.882762571303694</v>
          </cell>
          <cell r="V536">
            <v>45.985166035213133</v>
          </cell>
          <cell r="W536">
            <v>45.442551999348247</v>
          </cell>
          <cell r="X536">
            <v>45.43949106080688</v>
          </cell>
          <cell r="Y536">
            <v>46.941891180450774</v>
          </cell>
          <cell r="Z536">
            <v>59.284167762648366</v>
          </cell>
          <cell r="AA536">
            <v>82.105063119341764</v>
          </cell>
          <cell r="AB536">
            <v>40</v>
          </cell>
        </row>
        <row r="537">
          <cell r="H537">
            <v>53.318401573626709</v>
          </cell>
          <cell r="I537">
            <v>50.435336386044824</v>
          </cell>
          <cell r="J537">
            <v>49.567115872334867</v>
          </cell>
          <cell r="K537">
            <v>46.167929981694869</v>
          </cell>
          <cell r="L537">
            <v>34.836406816379089</v>
          </cell>
          <cell r="M537">
            <v>27.978437083210551</v>
          </cell>
          <cell r="N537">
            <v>27.835058460045829</v>
          </cell>
          <cell r="O537">
            <v>28.894750470825347</v>
          </cell>
          <cell r="P537">
            <v>26.755458012897275</v>
          </cell>
          <cell r="Q537">
            <v>26.41910866825754</v>
          </cell>
          <cell r="R537">
            <v>27.394353799744962</v>
          </cell>
          <cell r="S537">
            <v>30.797312119622244</v>
          </cell>
          <cell r="T537">
            <v>28.346525228533036</v>
          </cell>
          <cell r="U537">
            <v>26.112455068621827</v>
          </cell>
          <cell r="V537">
            <v>26.482549581782521</v>
          </cell>
          <cell r="W537">
            <v>29.263887768015973</v>
          </cell>
          <cell r="X537">
            <v>25.955267745215728</v>
          </cell>
          <cell r="Y537">
            <v>27.077797611460642</v>
          </cell>
          <cell r="Z537">
            <v>38.089003628097643</v>
          </cell>
          <cell r="AA537">
            <v>44.852274468599852</v>
          </cell>
          <cell r="AB537">
            <v>41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  <cell r="AB538">
            <v>42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10.787727215708751</v>
          </cell>
          <cell r="P539">
            <v>9.6327558011636913</v>
          </cell>
          <cell r="Q539">
            <v>5.137366091055414</v>
          </cell>
          <cell r="R539">
            <v>5.0140563365442787</v>
          </cell>
          <cell r="S539">
            <v>4.2754534048075215</v>
          </cell>
          <cell r="T539">
            <v>3.6904266993041244</v>
          </cell>
          <cell r="U539">
            <v>3.689751994466886</v>
          </cell>
          <cell r="V539">
            <v>4.3283413401711561</v>
          </cell>
          <cell r="W539">
            <v>4.3168089738785538</v>
          </cell>
          <cell r="X539">
            <v>3.6443213823847227</v>
          </cell>
          <cell r="Y539">
            <v>3.7223598814760552</v>
          </cell>
          <cell r="Z539">
            <v>3.5793793551737849</v>
          </cell>
          <cell r="AA539">
            <v>3.7692390281576684</v>
          </cell>
          <cell r="AB539">
            <v>43</v>
          </cell>
        </row>
        <row r="540">
          <cell r="H540">
            <v>58.33536522525641</v>
          </cell>
          <cell r="I540">
            <v>56.540020810667045</v>
          </cell>
          <cell r="J540">
            <v>55.720707803739714</v>
          </cell>
          <cell r="K540">
            <v>53.504114893006793</v>
          </cell>
          <cell r="L540">
            <v>45.286421458218598</v>
          </cell>
          <cell r="M540">
            <v>38.255026768869087</v>
          </cell>
          <cell r="N540">
            <v>40.158061130807482</v>
          </cell>
          <cell r="O540">
            <v>33.412425810993113</v>
          </cell>
          <cell r="P540">
            <v>30.482014671157025</v>
          </cell>
          <cell r="Q540">
            <v>29.943611008674146</v>
          </cell>
          <cell r="R540">
            <v>28.934737244715286</v>
          </cell>
          <cell r="S540">
            <v>32.033203282058587</v>
          </cell>
          <cell r="T540">
            <v>32.196709199682971</v>
          </cell>
          <cell r="U540">
            <v>30.474292541855551</v>
          </cell>
          <cell r="V540">
            <v>29.896276866802218</v>
          </cell>
          <cell r="W540">
            <v>30.006163481804276</v>
          </cell>
          <cell r="X540">
            <v>27.584580435004334</v>
          </cell>
          <cell r="Y540">
            <v>30.868401602362571</v>
          </cell>
          <cell r="Z540">
            <v>36.826080804275556</v>
          </cell>
          <cell r="AA540">
            <v>48.220736682657297</v>
          </cell>
          <cell r="AB540">
            <v>44</v>
          </cell>
        </row>
        <row r="541">
          <cell r="AB541">
            <v>45</v>
          </cell>
        </row>
        <row r="542">
          <cell r="AB542">
            <v>46</v>
          </cell>
        </row>
        <row r="543">
          <cell r="AB543">
            <v>47</v>
          </cell>
        </row>
        <row r="544">
          <cell r="H544">
            <v>595.66106172928357</v>
          </cell>
          <cell r="I544">
            <v>530.23452608332343</v>
          </cell>
          <cell r="J544">
            <v>580.07371151810105</v>
          </cell>
          <cell r="K544">
            <v>617.76457447780979</v>
          </cell>
          <cell r="L544">
            <v>488.15035693944469</v>
          </cell>
          <cell r="M544">
            <v>423.23079075242765</v>
          </cell>
          <cell r="N544">
            <v>478.99751919491609</v>
          </cell>
          <cell r="O544">
            <v>494.31114560989772</v>
          </cell>
          <cell r="P544">
            <v>1612.4696952169409</v>
          </cell>
          <cell r="Q544">
            <v>439.3709195953731</v>
          </cell>
          <cell r="R544">
            <v>407.53001085200646</v>
          </cell>
          <cell r="S544">
            <v>493.65634840631941</v>
          </cell>
          <cell r="T544">
            <v>504.14455229049997</v>
          </cell>
          <cell r="U544">
            <v>488.75676465431593</v>
          </cell>
          <cell r="V544">
            <v>538.78178952721407</v>
          </cell>
          <cell r="W544">
            <v>493.86700678134588</v>
          </cell>
          <cell r="X544">
            <v>1819.6932834536212</v>
          </cell>
          <cell r="Y544">
            <v>1975.2723831413196</v>
          </cell>
          <cell r="Z544">
            <v>2443.6497729927505</v>
          </cell>
          <cell r="AA544">
            <v>2980.9399500703571</v>
          </cell>
          <cell r="AB544">
            <v>48</v>
          </cell>
        </row>
        <row r="545">
          <cell r="H545">
            <v>4264.4853908802279</v>
          </cell>
          <cell r="I545">
            <v>3901.4276928001464</v>
          </cell>
          <cell r="J545">
            <v>4313.5852092898858</v>
          </cell>
          <cell r="K545">
            <v>4440.8265631438544</v>
          </cell>
          <cell r="L545">
            <v>3333.2740358386841</v>
          </cell>
          <cell r="M545">
            <v>2837.7098137045828</v>
          </cell>
          <cell r="N545">
            <v>3140.7657461753101</v>
          </cell>
          <cell r="O545">
            <v>2896.8081854586871</v>
          </cell>
          <cell r="P545">
            <v>9411.6166665610599</v>
          </cell>
          <cell r="Q545">
            <v>2517.0940472818752</v>
          </cell>
          <cell r="R545">
            <v>2231.1762407941083</v>
          </cell>
          <cell r="S545">
            <v>2815.4433050012317</v>
          </cell>
          <cell r="T545">
            <v>2938.7856335682636</v>
          </cell>
          <cell r="U545">
            <v>2754.1521178426092</v>
          </cell>
          <cell r="V545">
            <v>2662.678096050875</v>
          </cell>
          <cell r="W545">
            <v>2422.8136590442136</v>
          </cell>
          <cell r="X545">
            <v>9122.0099444611915</v>
          </cell>
          <cell r="Y545">
            <v>10178.091916704687</v>
          </cell>
          <cell r="Z545">
            <v>12714.711492841023</v>
          </cell>
          <cell r="AA545">
            <v>16332.485154330336</v>
          </cell>
          <cell r="AB545">
            <v>49</v>
          </cell>
        </row>
        <row r="546">
          <cell r="H546">
            <v>89485.626016260168</v>
          </cell>
          <cell r="I546">
            <v>87852.909585316112</v>
          </cell>
          <cell r="J546">
            <v>106032.06218655968</v>
          </cell>
          <cell r="K546">
            <v>90101.643724696361</v>
          </cell>
          <cell r="L546">
            <v>53479.748538011692</v>
          </cell>
          <cell r="M546">
            <v>51771.995712098011</v>
          </cell>
          <cell r="N546">
            <v>42349.699940227139</v>
          </cell>
          <cell r="O546">
            <v>33142.371469740632</v>
          </cell>
          <cell r="P546">
            <v>336990.93115651811</v>
          </cell>
          <cell r="Q546">
            <v>29338.156504636132</v>
          </cell>
          <cell r="R546">
            <v>25704.627522421524</v>
          </cell>
          <cell r="S546">
            <v>35945.089938167512</v>
          </cell>
          <cell r="T546">
            <v>37048.35395480226</v>
          </cell>
          <cell r="U546">
            <v>28065.79439519588</v>
          </cell>
          <cell r="V546">
            <v>21506.660451977401</v>
          </cell>
          <cell r="W546">
            <v>22261.901326699834</v>
          </cell>
          <cell r="X546">
            <v>203749.82335218464</v>
          </cell>
          <cell r="Y546">
            <v>226135.37898821232</v>
          </cell>
          <cell r="Z546">
            <v>360360.60481378826</v>
          </cell>
          <cell r="AA546">
            <v>398265.1512765463</v>
          </cell>
          <cell r="AB546">
            <v>50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  <cell r="AB547">
            <v>51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1057764.7083333333</v>
          </cell>
          <cell r="P548">
            <v>302116.07142857142</v>
          </cell>
          <cell r="Q548">
            <v>526948.18421052629</v>
          </cell>
          <cell r="R548">
            <v>679405.78947368416</v>
          </cell>
          <cell r="S548">
            <v>608449.10081743868</v>
          </cell>
          <cell r="T548">
            <v>647347.1470588235</v>
          </cell>
          <cell r="U548">
            <v>481078.25</v>
          </cell>
          <cell r="V548">
            <v>184402.1343283582</v>
          </cell>
          <cell r="W548">
            <v>156238.64935064936</v>
          </cell>
          <cell r="X548">
            <v>507894.23690212227</v>
          </cell>
          <cell r="Y548">
            <v>503697.85411706456</v>
          </cell>
          <cell r="Z548" t="str">
            <v>n/a</v>
          </cell>
          <cell r="AA548" t="str">
            <v>n/a</v>
          </cell>
          <cell r="AB548">
            <v>52</v>
          </cell>
        </row>
        <row r="549">
          <cell r="H549">
            <v>1679.8452362456649</v>
          </cell>
          <cell r="I549">
            <v>1589.4084697413814</v>
          </cell>
          <cell r="J549">
            <v>1819.0438359960078</v>
          </cell>
          <cell r="K549">
            <v>1778.5779800893376</v>
          </cell>
          <cell r="L549">
            <v>1234.0733531591666</v>
          </cell>
          <cell r="M549">
            <v>1089.3783085323662</v>
          </cell>
          <cell r="N549">
            <v>1091.925974831971</v>
          </cell>
          <cell r="O549">
            <v>1109.7214206529802</v>
          </cell>
          <cell r="P549">
            <v>4782.5616034075647</v>
          </cell>
          <cell r="Q549">
            <v>888.52202835312835</v>
          </cell>
          <cell r="R549">
            <v>797.14458061915457</v>
          </cell>
          <cell r="S549">
            <v>969.62191565933153</v>
          </cell>
          <cell r="T549">
            <v>974.57038991821912</v>
          </cell>
          <cell r="U549">
            <v>887.28311749710178</v>
          </cell>
          <cell r="V549">
            <v>896.26719577303481</v>
          </cell>
          <cell r="W549">
            <v>826.935480226859</v>
          </cell>
          <cell r="X549">
            <v>3307.3040784087948</v>
          </cell>
          <cell r="Y549">
            <v>3544.2229106756104</v>
          </cell>
          <cell r="Z549">
            <v>4420.1711185845297</v>
          </cell>
          <cell r="AA549">
            <v>5345.630891077426</v>
          </cell>
          <cell r="AB549">
            <v>53</v>
          </cell>
        </row>
        <row r="550">
          <cell r="AB550">
            <v>54</v>
          </cell>
        </row>
        <row r="551">
          <cell r="AB551">
            <v>55</v>
          </cell>
        </row>
        <row r="552">
          <cell r="AB552">
            <v>56</v>
          </cell>
        </row>
        <row r="553">
          <cell r="H553">
            <v>914.36091118468403</v>
          </cell>
          <cell r="I553">
            <v>805.0666228960248</v>
          </cell>
          <cell r="J553">
            <v>888.06708996999248</v>
          </cell>
          <cell r="K553">
            <v>976.34743646875995</v>
          </cell>
          <cell r="L553">
            <v>847.56169992756145</v>
          </cell>
          <cell r="M553">
            <v>808.73026418241761</v>
          </cell>
          <cell r="N553">
            <v>894.42237335364757</v>
          </cell>
          <cell r="O553">
            <v>932.19022077906686</v>
          </cell>
          <cell r="P553">
            <v>926.17903005796165</v>
          </cell>
          <cell r="Q553">
            <v>970.00123216841143</v>
          </cell>
          <cell r="R553">
            <v>845.26542215068082</v>
          </cell>
          <cell r="S553">
            <v>979.53087538693478</v>
          </cell>
          <cell r="T553">
            <v>920.17862978943594</v>
          </cell>
          <cell r="U553">
            <v>867.52966718106097</v>
          </cell>
          <cell r="V553">
            <v>993.9369433697907</v>
          </cell>
          <cell r="W553">
            <v>907.43973538754221</v>
          </cell>
          <cell r="X553">
            <v>882.78481605223362</v>
          </cell>
          <cell r="Y553">
            <v>943.80572262584326</v>
          </cell>
          <cell r="Z553">
            <v>940.34956651263224</v>
          </cell>
          <cell r="AA553">
            <v>879.41263431702714</v>
          </cell>
          <cell r="AB553">
            <v>57</v>
          </cell>
        </row>
        <row r="554">
          <cell r="H554">
            <v>7184.8236092578109</v>
          </cell>
          <cell r="I554">
            <v>6652.1351715938454</v>
          </cell>
          <cell r="J554">
            <v>7332.2914233495294</v>
          </cell>
          <cell r="K554">
            <v>7789.8662300201695</v>
          </cell>
          <cell r="L554">
            <v>6693.6352343782783</v>
          </cell>
          <cell r="M554">
            <v>6421.131372470124</v>
          </cell>
          <cell r="N554">
            <v>7106.3029731550077</v>
          </cell>
          <cell r="O554">
            <v>6063.2355156324629</v>
          </cell>
          <cell r="P554">
            <v>5439.6279305582266</v>
          </cell>
          <cell r="Q554">
            <v>6286.30749879213</v>
          </cell>
          <cell r="R554">
            <v>5337.2121677873838</v>
          </cell>
          <cell r="S554">
            <v>6415.972268415866</v>
          </cell>
          <cell r="T554">
            <v>6205.3536443928988</v>
          </cell>
          <cell r="U554">
            <v>5751.8655356221698</v>
          </cell>
          <cell r="V554">
            <v>5790.2978843480296</v>
          </cell>
          <cell r="W554">
            <v>5331.5968237852549</v>
          </cell>
          <cell r="X554">
            <v>5298.3723683526541</v>
          </cell>
          <cell r="Y554">
            <v>5841.111718504555</v>
          </cell>
          <cell r="Z554">
            <v>5818.0728529777207</v>
          </cell>
          <cell r="AA554">
            <v>5559.1309989999154</v>
          </cell>
          <cell r="AB554">
            <v>58</v>
          </cell>
        </row>
        <row r="555">
          <cell r="H555">
            <v>167832.53693884765</v>
          </cell>
          <cell r="I555">
            <v>174189.20122365738</v>
          </cell>
          <cell r="J555">
            <v>213916.14242728185</v>
          </cell>
          <cell r="K555">
            <v>195160.67486764249</v>
          </cell>
          <cell r="L555">
            <v>153516.83317943983</v>
          </cell>
          <cell r="M555">
            <v>185042.48667687597</v>
          </cell>
          <cell r="N555">
            <v>152145.18051404663</v>
          </cell>
          <cell r="O555">
            <v>114700.32074927953</v>
          </cell>
          <cell r="P555">
            <v>1324706.0022314095</v>
          </cell>
          <cell r="Q555">
            <v>111049.00196684462</v>
          </cell>
          <cell r="R555">
            <v>93831.84473094171</v>
          </cell>
          <cell r="S555">
            <v>116715.02304665542</v>
          </cell>
          <cell r="T555">
            <v>130698.04378531073</v>
          </cell>
          <cell r="U555">
            <v>107480.48899056335</v>
          </cell>
          <cell r="V555">
            <v>81210.687005649714</v>
          </cell>
          <cell r="W555">
            <v>76072.945273631834</v>
          </cell>
          <cell r="X555">
            <v>75195.376177285318</v>
          </cell>
          <cell r="Y555">
            <v>86145.415841584152</v>
          </cell>
          <cell r="Z555">
            <v>85849.866516474227</v>
          </cell>
          <cell r="AA555">
            <v>86720.629203539822</v>
          </cell>
          <cell r="AB555">
            <v>59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  <cell r="AB556">
            <v>60</v>
          </cell>
        </row>
        <row r="557">
          <cell r="O557">
            <v>9805260.0625</v>
          </cell>
          <cell r="P557">
            <v>6191371.5357142854</v>
          </cell>
          <cell r="Q557">
            <v>10257166.315789474</v>
          </cell>
          <cell r="R557">
            <v>13550023.052631579</v>
          </cell>
          <cell r="S557">
            <v>14231218.147138964</v>
          </cell>
          <cell r="T557">
            <v>17541254.705882352</v>
          </cell>
          <cell r="U557">
            <v>13038227.25</v>
          </cell>
          <cell r="V557">
            <v>4260341.7761194026</v>
          </cell>
          <cell r="W557">
            <v>3619308.852813853</v>
          </cell>
          <cell r="X557">
            <v>3650958.5839160839</v>
          </cell>
          <cell r="Y557">
            <v>3535507.1766917291</v>
          </cell>
          <cell r="Z557" t="str">
            <v>n/a</v>
          </cell>
          <cell r="AA557" t="str">
            <v>n/a</v>
          </cell>
          <cell r="AB557">
            <v>61</v>
          </cell>
        </row>
        <row r="558">
          <cell r="H558">
            <v>2879.6343860351335</v>
          </cell>
          <cell r="I558">
            <v>2811.1211261555063</v>
          </cell>
          <cell r="J558">
            <v>3264.5741730400673</v>
          </cell>
          <cell r="K558">
            <v>3324.1891462852795</v>
          </cell>
          <cell r="L558">
            <v>2725.0405605524088</v>
          </cell>
          <cell r="M558">
            <v>2847.6736276103538</v>
          </cell>
          <cell r="N558">
            <v>2719.0704533150229</v>
          </cell>
          <cell r="O558">
            <v>3321.2836054778991</v>
          </cell>
          <cell r="P558">
            <v>3109.0613969708234</v>
          </cell>
          <cell r="Q558">
            <v>2967.3175626538123</v>
          </cell>
          <cell r="R558">
            <v>2754.9743198886213</v>
          </cell>
          <cell r="S558">
            <v>3026.9277384519492</v>
          </cell>
          <cell r="T558">
            <v>3026.9254658106966</v>
          </cell>
          <cell r="U558">
            <v>2911.5790506980411</v>
          </cell>
          <cell r="V558">
            <v>2997.9224495618669</v>
          </cell>
          <cell r="W558">
            <v>2755.8854057710923</v>
          </cell>
          <cell r="X558">
            <v>2914.0896825270011</v>
          </cell>
          <cell r="Y558" t="str">
            <v>n/a</v>
          </cell>
          <cell r="Z558" t="str">
            <v>n/a</v>
          </cell>
          <cell r="AA558" t="str">
            <v>n/a</v>
          </cell>
          <cell r="AB558">
            <v>62</v>
          </cell>
        </row>
        <row r="621">
          <cell r="A621">
            <v>1</v>
          </cell>
          <cell r="B621" t="str">
            <v/>
          </cell>
          <cell r="C621" t="str">
            <v>SUMMARY  TABLE: ST</v>
          </cell>
        </row>
        <row r="622">
          <cell r="A622">
            <v>2</v>
          </cell>
          <cell r="Q622" t="str">
            <v>WASHINGTON CLASS "A" NATURAL GAS UTILITIES   **  WASHINGTON OPERATIONS ONLY  **</v>
          </cell>
        </row>
        <row r="623">
          <cell r="A623">
            <v>3</v>
          </cell>
          <cell r="Q623" t="str">
            <v>REVENUES, EXPENSES, NET INCOME, THERMS DELIVERED, AND CUSTOMERS</v>
          </cell>
        </row>
        <row r="624">
          <cell r="A624">
            <v>4</v>
          </cell>
        </row>
        <row r="625">
          <cell r="A625">
            <v>5</v>
          </cell>
        </row>
        <row r="626">
          <cell r="A626">
            <v>6</v>
          </cell>
          <cell r="C626" t="str">
            <v>SOURCES OF REVENUE</v>
          </cell>
          <cell r="D626">
            <v>1978</v>
          </cell>
          <cell r="E626">
            <v>1979</v>
          </cell>
          <cell r="F626">
            <v>1980</v>
          </cell>
          <cell r="G626">
            <v>1981</v>
          </cell>
          <cell r="H626">
            <v>1982</v>
          </cell>
          <cell r="I626">
            <v>1983</v>
          </cell>
          <cell r="J626">
            <v>1984</v>
          </cell>
          <cell r="K626">
            <v>1985</v>
          </cell>
          <cell r="L626" t="str">
            <v>1986</v>
          </cell>
          <cell r="M626" t="str">
            <v>1987</v>
          </cell>
          <cell r="N626" t="str">
            <v>1988</v>
          </cell>
          <cell r="O626" t="str">
            <v>1989</v>
          </cell>
          <cell r="P626" t="str">
            <v>1990</v>
          </cell>
          <cell r="Q626">
            <v>1991</v>
          </cell>
          <cell r="R626">
            <v>1992</v>
          </cell>
          <cell r="S626">
            <v>1993</v>
          </cell>
          <cell r="T626">
            <v>1994</v>
          </cell>
          <cell r="U626">
            <v>1995</v>
          </cell>
          <cell r="V626">
            <v>1996</v>
          </cell>
          <cell r="W626">
            <v>1997</v>
          </cell>
          <cell r="X626">
            <v>1998</v>
          </cell>
          <cell r="Y626">
            <v>1999</v>
          </cell>
          <cell r="Z626">
            <v>2000</v>
          </cell>
          <cell r="AA626">
            <v>2000</v>
          </cell>
        </row>
        <row r="627">
          <cell r="A627">
            <v>7</v>
          </cell>
        </row>
        <row r="628">
          <cell r="A628">
            <v>8</v>
          </cell>
          <cell r="C628" t="str">
            <v>RESIDENTIAL SALES</v>
          </cell>
          <cell r="D628">
            <v>111481401</v>
          </cell>
          <cell r="E628">
            <v>128476433</v>
          </cell>
          <cell r="F628">
            <v>156618121</v>
          </cell>
          <cell r="G628">
            <v>160942444</v>
          </cell>
          <cell r="H628">
            <v>198626755</v>
          </cell>
          <cell r="I628">
            <v>177670985</v>
          </cell>
          <cell r="J628">
            <v>198335323</v>
          </cell>
          <cell r="K628">
            <v>216257138</v>
          </cell>
          <cell r="L628">
            <v>176557150</v>
          </cell>
          <cell r="M628">
            <v>160348180</v>
          </cell>
          <cell r="N628">
            <v>191150666</v>
          </cell>
          <cell r="O628">
            <v>208557288</v>
          </cell>
          <cell r="P628">
            <v>202470208</v>
          </cell>
          <cell r="Q628">
            <v>214306681</v>
          </cell>
          <cell r="R628">
            <v>213678990</v>
          </cell>
          <cell r="S628">
            <v>276691915</v>
          </cell>
          <cell r="T628">
            <v>302035522</v>
          </cell>
          <cell r="U628">
            <v>309435329</v>
          </cell>
          <cell r="V628">
            <v>359164332.88</v>
          </cell>
          <cell r="W628">
            <v>345783948</v>
          </cell>
          <cell r="X628">
            <v>360017883</v>
          </cell>
          <cell r="Y628">
            <v>417033646</v>
          </cell>
          <cell r="Z628">
            <v>529501182</v>
          </cell>
          <cell r="AA628">
            <v>677971340</v>
          </cell>
        </row>
        <row r="629">
          <cell r="A629">
            <v>9</v>
          </cell>
          <cell r="C629" t="str">
            <v>COMMERCIAL SALES</v>
          </cell>
          <cell r="D629">
            <v>94964678</v>
          </cell>
          <cell r="E629">
            <v>112406825</v>
          </cell>
          <cell r="F629">
            <v>144285165</v>
          </cell>
          <cell r="G629">
            <v>149751081</v>
          </cell>
          <cell r="H629">
            <v>185360122</v>
          </cell>
          <cell r="I629">
            <v>170636743</v>
          </cell>
          <cell r="J629">
            <v>193533314</v>
          </cell>
          <cell r="K629">
            <v>204762072</v>
          </cell>
          <cell r="L629">
            <v>158857174</v>
          </cell>
          <cell r="M629">
            <v>141051204</v>
          </cell>
          <cell r="N629">
            <v>163209892</v>
          </cell>
          <cell r="O629">
            <v>157696444</v>
          </cell>
          <cell r="P629">
            <v>134646958</v>
          </cell>
          <cell r="Q629">
            <v>151083536</v>
          </cell>
          <cell r="R629">
            <v>139359268</v>
          </cell>
          <cell r="S629">
            <v>182846150</v>
          </cell>
          <cell r="T629">
            <v>197645089</v>
          </cell>
          <cell r="U629">
            <v>192206768</v>
          </cell>
          <cell r="V629">
            <v>193440901</v>
          </cell>
          <cell r="W629">
            <v>181599575</v>
          </cell>
          <cell r="X629">
            <v>185256422</v>
          </cell>
          <cell r="Y629">
            <v>218188945</v>
          </cell>
          <cell r="Z629">
            <v>280374801</v>
          </cell>
          <cell r="AA629">
            <v>378807275</v>
          </cell>
        </row>
        <row r="630">
          <cell r="A630">
            <v>10</v>
          </cell>
          <cell r="C630" t="str">
            <v>INDUSTRIAL SALES</v>
          </cell>
          <cell r="D630">
            <v>166150102</v>
          </cell>
          <cell r="E630">
            <v>231386096</v>
          </cell>
          <cell r="F630">
            <v>260740342</v>
          </cell>
          <cell r="G630">
            <v>296696457</v>
          </cell>
          <cell r="H630">
            <v>253154836</v>
          </cell>
          <cell r="I630">
            <v>258463260</v>
          </cell>
          <cell r="J630">
            <v>317141898</v>
          </cell>
          <cell r="K630">
            <v>289316378</v>
          </cell>
          <cell r="L630">
            <v>173755703</v>
          </cell>
          <cell r="M630">
            <v>169035566</v>
          </cell>
          <cell r="N630">
            <v>141702096</v>
          </cell>
          <cell r="O630">
            <v>115004029</v>
          </cell>
          <cell r="P630">
            <v>103494774</v>
          </cell>
          <cell r="Q630">
            <v>104414499</v>
          </cell>
          <cell r="R630">
            <v>91714111</v>
          </cell>
          <cell r="S630">
            <v>127892630</v>
          </cell>
          <cell r="T630">
            <v>131151173</v>
          </cell>
          <cell r="U630">
            <v>98146083</v>
          </cell>
          <cell r="V630">
            <v>76133578</v>
          </cell>
          <cell r="W630">
            <v>80543559</v>
          </cell>
          <cell r="X630">
            <v>70456952</v>
          </cell>
          <cell r="Y630">
            <v>84763861</v>
          </cell>
          <cell r="Z630">
            <v>116115423</v>
          </cell>
          <cell r="AA630">
            <v>131858032</v>
          </cell>
        </row>
        <row r="631">
          <cell r="A631">
            <v>11</v>
          </cell>
          <cell r="C631" t="str">
            <v>OTHER SALES</v>
          </cell>
          <cell r="D631">
            <v>0</v>
          </cell>
          <cell r="E631">
            <v>13455994</v>
          </cell>
          <cell r="F631">
            <v>1594189</v>
          </cell>
          <cell r="G631">
            <v>0</v>
          </cell>
          <cell r="H631">
            <v>784555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93222</v>
          </cell>
          <cell r="O631">
            <v>515966</v>
          </cell>
          <cell r="P631">
            <v>631370</v>
          </cell>
          <cell r="Q631">
            <v>104965</v>
          </cell>
          <cell r="R631">
            <v>78722</v>
          </cell>
          <cell r="S631">
            <v>190264</v>
          </cell>
          <cell r="T631">
            <v>82566</v>
          </cell>
          <cell r="U631">
            <v>116553</v>
          </cell>
          <cell r="V631">
            <v>157840</v>
          </cell>
          <cell r="W631">
            <v>152952</v>
          </cell>
          <cell r="X631">
            <v>204154</v>
          </cell>
          <cell r="Y631">
            <v>231037</v>
          </cell>
          <cell r="Z631">
            <v>296974</v>
          </cell>
          <cell r="AA631">
            <v>500684</v>
          </cell>
        </row>
        <row r="632">
          <cell r="A632">
            <v>12</v>
          </cell>
          <cell r="C632" t="str">
            <v>TRANSPORTATION OF GAS OF 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50772706</v>
          </cell>
          <cell r="P632">
            <v>45752679</v>
          </cell>
          <cell r="Q632">
            <v>20024031</v>
          </cell>
          <cell r="R632">
            <v>25817420</v>
          </cell>
          <cell r="S632">
            <v>22330136</v>
          </cell>
          <cell r="T632">
            <v>22009803</v>
          </cell>
          <cell r="U632">
            <v>26940382</v>
          </cell>
          <cell r="V632">
            <v>37064828</v>
          </cell>
          <cell r="W632">
            <v>36091128</v>
          </cell>
          <cell r="X632">
            <v>38053062</v>
          </cell>
          <cell r="Y632">
            <v>35006744</v>
          </cell>
          <cell r="Z632">
            <v>39022467</v>
          </cell>
          <cell r="AA632">
            <v>41923421</v>
          </cell>
        </row>
        <row r="633">
          <cell r="A633">
            <v>13</v>
          </cell>
          <cell r="C633" t="str">
            <v>OTHER OPERATING REVENUES</v>
          </cell>
          <cell r="D633">
            <v>3986782</v>
          </cell>
          <cell r="E633">
            <v>2929353</v>
          </cell>
          <cell r="F633">
            <v>3552621</v>
          </cell>
          <cell r="G633">
            <v>3771272</v>
          </cell>
          <cell r="H633">
            <v>5019144</v>
          </cell>
          <cell r="I633">
            <v>5782751</v>
          </cell>
          <cell r="J633">
            <v>6836298</v>
          </cell>
          <cell r="K633">
            <v>7572108</v>
          </cell>
          <cell r="L633">
            <v>22519211</v>
          </cell>
          <cell r="M633">
            <v>22081330</v>
          </cell>
          <cell r="N633">
            <v>16800824</v>
          </cell>
          <cell r="O633">
            <v>7374519</v>
          </cell>
          <cell r="P633">
            <v>17619706</v>
          </cell>
          <cell r="Q633">
            <v>1886621</v>
          </cell>
          <cell r="R633">
            <v>17173576</v>
          </cell>
          <cell r="S633">
            <v>13981857</v>
          </cell>
          <cell r="T633">
            <v>12046635</v>
          </cell>
          <cell r="U633">
            <v>13731870</v>
          </cell>
          <cell r="V633">
            <v>14416357</v>
          </cell>
          <cell r="W633">
            <v>14756949</v>
          </cell>
          <cell r="X633">
            <v>29621374</v>
          </cell>
          <cell r="Y633">
            <v>21454658</v>
          </cell>
          <cell r="Z633">
            <v>15169249</v>
          </cell>
          <cell r="AA633">
            <v>15144254</v>
          </cell>
        </row>
        <row r="634">
          <cell r="A634">
            <v>14</v>
          </cell>
          <cell r="D634" t="str">
            <v>=============</v>
          </cell>
          <cell r="E634" t="str">
            <v>=============</v>
          </cell>
          <cell r="F634" t="str">
            <v>=============</v>
          </cell>
          <cell r="G634" t="str">
            <v>=============</v>
          </cell>
          <cell r="H634" t="str">
            <v>=============</v>
          </cell>
          <cell r="I634" t="str">
            <v>=============</v>
          </cell>
          <cell r="J634" t="str">
            <v>=============</v>
          </cell>
          <cell r="K634" t="str">
            <v>=============</v>
          </cell>
        </row>
        <row r="635">
          <cell r="A635">
            <v>15</v>
          </cell>
          <cell r="C635" t="str">
            <v xml:space="preserve">   TOTAL OPERATING REVENUES</v>
          </cell>
          <cell r="D635">
            <v>376582963</v>
          </cell>
          <cell r="E635">
            <v>488654701</v>
          </cell>
          <cell r="F635">
            <v>566790438</v>
          </cell>
          <cell r="G635">
            <v>611161254</v>
          </cell>
          <cell r="H635">
            <v>642945412</v>
          </cell>
          <cell r="I635">
            <v>612553739</v>
          </cell>
          <cell r="J635">
            <v>715846833</v>
          </cell>
          <cell r="K635">
            <v>717907696</v>
          </cell>
          <cell r="L635">
            <v>531689238</v>
          </cell>
          <cell r="M635">
            <v>492516280</v>
          </cell>
          <cell r="N635">
            <v>512956700</v>
          </cell>
          <cell r="O635">
            <v>539920952</v>
          </cell>
          <cell r="P635">
            <v>504615695</v>
          </cell>
          <cell r="Q635">
            <v>491820333</v>
          </cell>
          <cell r="R635">
            <v>487822087</v>
          </cell>
          <cell r="S635">
            <v>623932952</v>
          </cell>
          <cell r="T635">
            <v>664970788</v>
          </cell>
          <cell r="U635">
            <v>640576985</v>
          </cell>
          <cell r="V635">
            <v>680377836.88</v>
          </cell>
          <cell r="W635">
            <v>658928111</v>
          </cell>
          <cell r="X635">
            <v>683609847</v>
          </cell>
          <cell r="Y635">
            <v>776678891</v>
          </cell>
          <cell r="Z635">
            <v>980480096</v>
          </cell>
          <cell r="AA635">
            <v>1246205006</v>
          </cell>
        </row>
        <row r="636">
          <cell r="A636">
            <v>16</v>
          </cell>
        </row>
        <row r="637">
          <cell r="A637">
            <v>17</v>
          </cell>
        </row>
        <row r="638">
          <cell r="A638">
            <v>18</v>
          </cell>
          <cell r="C638" t="str">
            <v>REVENUE BY SOURCES (%)</v>
          </cell>
        </row>
        <row r="639">
          <cell r="A639">
            <v>19</v>
          </cell>
        </row>
        <row r="640">
          <cell r="A640">
            <v>20</v>
          </cell>
          <cell r="C640" t="str">
            <v>RESIDENTIAL SALES</v>
          </cell>
          <cell r="D640">
            <v>0.29603410656684437</v>
          </cell>
          <cell r="E640">
            <v>0.26291864733334469</v>
          </cell>
          <cell r="F640">
            <v>0.2763245646003647</v>
          </cell>
          <cell r="G640">
            <v>0.26333875543752977</v>
          </cell>
          <cell r="H640">
            <v>0.30893253345122246</v>
          </cell>
          <cell r="I640">
            <v>0.29004962942524787</v>
          </cell>
          <cell r="J640">
            <v>0.27706391068157454</v>
          </cell>
          <cell r="K640">
            <v>0.30123251109429533</v>
          </cell>
          <cell r="L640">
            <v>0.33206831619187299</v>
          </cell>
          <cell r="M640">
            <v>0.32556929894784392</v>
          </cell>
          <cell r="N640">
            <v>0.37264483727378939</v>
          </cell>
          <cell r="O640">
            <v>0.38627374475365794</v>
          </cell>
          <cell r="P640">
            <v>0.40123644588581414</v>
          </cell>
          <cell r="Q640">
            <v>0.43574180777109106</v>
          </cell>
          <cell r="R640">
            <v>0.43802647664864752</v>
          </cell>
          <cell r="S640">
            <v>0.44346418010632654</v>
          </cell>
          <cell r="T640">
            <v>0.45420870728534918</v>
          </cell>
          <cell r="U640">
            <v>0.48305720662130874</v>
          </cell>
          <cell r="V640">
            <v>0.52788952463092464</v>
          </cell>
          <cell r="W640">
            <v>0.52476733383742369</v>
          </cell>
          <cell r="X640">
            <v>0.52664233053389586</v>
          </cell>
          <cell r="Y640">
            <v>0.53694474104099221</v>
          </cell>
          <cell r="Z640">
            <v>0.54004276492727499</v>
          </cell>
          <cell r="AA640">
            <v>0.54402874064526108</v>
          </cell>
        </row>
        <row r="641">
          <cell r="A641">
            <v>21</v>
          </cell>
          <cell r="C641" t="str">
            <v>COMMERCIAL SALES</v>
          </cell>
          <cell r="D641">
            <v>0.25217465294626196</v>
          </cell>
          <cell r="E641">
            <v>0.23003324181669951</v>
          </cell>
          <cell r="F641">
            <v>0.25456527726390471</v>
          </cell>
          <cell r="G641">
            <v>0.24502711848941916</v>
          </cell>
          <cell r="H641">
            <v>0.28829838200945124</v>
          </cell>
          <cell r="I641">
            <v>0.27856616021733238</v>
          </cell>
          <cell r="J641">
            <v>0.2703557591907374</v>
          </cell>
          <cell r="K641">
            <v>0.28522061142523258</v>
          </cell>
          <cell r="L641">
            <v>0.29877823857702385</v>
          </cell>
          <cell r="M641">
            <v>0.28638891693082713</v>
          </cell>
          <cell r="N641">
            <v>0.31817479331101434</v>
          </cell>
          <cell r="O641">
            <v>0.2920732070423524</v>
          </cell>
          <cell r="P641">
            <v>0.26683069776495955</v>
          </cell>
          <cell r="Q641">
            <v>0.30719253732033075</v>
          </cell>
          <cell r="R641">
            <v>0.28567642120722592</v>
          </cell>
          <cell r="S641">
            <v>0.29305416457632455</v>
          </cell>
          <cell r="T641">
            <v>0.29722371654016178</v>
          </cell>
          <cell r="U641">
            <v>0.30005256589104584</v>
          </cell>
          <cell r="V641">
            <v>0.28431393633728502</v>
          </cell>
          <cell r="W641">
            <v>0.27559846357807005</v>
          </cell>
          <cell r="X641">
            <v>0.27099729884376578</v>
          </cell>
          <cell r="Y641">
            <v>0.28092555047952245</v>
          </cell>
          <cell r="Z641">
            <v>0.28595664730352671</v>
          </cell>
          <cell r="AA641">
            <v>0.30396866741522299</v>
          </cell>
        </row>
        <row r="642">
          <cell r="A642">
            <v>22</v>
          </cell>
          <cell r="C642" t="str">
            <v>INDUSTRIAL SALES</v>
          </cell>
          <cell r="D642">
            <v>0.44120451089020724</v>
          </cell>
          <cell r="E642">
            <v>0.47351656604650161</v>
          </cell>
          <cell r="F642">
            <v>0.46002953564294252</v>
          </cell>
          <cell r="G642">
            <v>0.48546346002490531</v>
          </cell>
          <cell r="H642">
            <v>0.39374234775626643</v>
          </cell>
          <cell r="I642">
            <v>0.42194381250850549</v>
          </cell>
          <cell r="J642">
            <v>0.44303038496504743</v>
          </cell>
          <cell r="K642">
            <v>0.40299941010800922</v>
          </cell>
          <cell r="L642">
            <v>0.32679936056934067</v>
          </cell>
          <cell r="M642">
            <v>0.34320807831976641</v>
          </cell>
          <cell r="N642">
            <v>0.27624572600377378</v>
          </cell>
          <cell r="O642">
            <v>0.21300160435337209</v>
          </cell>
          <cell r="P642">
            <v>0.20509622476169712</v>
          </cell>
          <cell r="Q642">
            <v>0.21230211927817957</v>
          </cell>
          <cell r="R642">
            <v>0.18800729496284574</v>
          </cell>
          <cell r="S642">
            <v>0.20497816246127676</v>
          </cell>
          <cell r="T642">
            <v>0.19722847283932118</v>
          </cell>
          <cell r="U642">
            <v>0.15321512526710587</v>
          </cell>
          <cell r="V642">
            <v>0.11189896829844544</v>
          </cell>
          <cell r="W642">
            <v>0.12223421289124513</v>
          </cell>
          <cell r="X642">
            <v>0.10306602853835135</v>
          </cell>
          <cell r="Y642">
            <v>0.10913630070577005</v>
          </cell>
          <cell r="Z642">
            <v>0.1184271087946695</v>
          </cell>
          <cell r="AA642">
            <v>0.10580765713919785</v>
          </cell>
        </row>
        <row r="643">
          <cell r="A643">
            <v>23</v>
          </cell>
          <cell r="C643" t="str">
            <v>OTHER SALES</v>
          </cell>
          <cell r="D643">
            <v>0</v>
          </cell>
          <cell r="E643">
            <v>2.7536814794707154E-2</v>
          </cell>
          <cell r="F643">
            <v>2.8126603646055157E-3</v>
          </cell>
          <cell r="G643">
            <v>0</v>
          </cell>
          <cell r="H643">
            <v>1.2202513391603453E-3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1.8173463764095487E-4</v>
          </cell>
          <cell r="O643">
            <v>9.5563248303059001E-4</v>
          </cell>
          <cell r="P643">
            <v>1.2511897791843355E-3</v>
          </cell>
          <cell r="Q643">
            <v>2.1342143249697648E-4</v>
          </cell>
          <cell r="R643">
            <v>1.6137440697718962E-4</v>
          </cell>
          <cell r="S643">
            <v>3.0494302214703351E-4</v>
          </cell>
          <cell r="T643">
            <v>1.2416485278748815E-4</v>
          </cell>
          <cell r="U643">
            <v>1.8195002744283734E-4</v>
          </cell>
          <cell r="V643">
            <v>2.3198874425981434E-4</v>
          </cell>
          <cell r="W643">
            <v>2.3212243861910452E-4</v>
          </cell>
          <cell r="X643">
            <v>2.9864110485816332E-4</v>
          </cell>
          <cell r="Y643">
            <v>2.9746785019808141E-4</v>
          </cell>
          <cell r="Z643">
            <v>3.0288631172784155E-4</v>
          </cell>
          <cell r="AA643">
            <v>4.0176696256988075E-4</v>
          </cell>
        </row>
        <row r="644">
          <cell r="A644">
            <v>24</v>
          </cell>
          <cell r="C644" t="str">
            <v>TRANSPORTATION OF GAS OF OTHERS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9.403729529651593E-2</v>
          </cell>
          <cell r="P644">
            <v>9.0668362980663927E-2</v>
          </cell>
          <cell r="Q644">
            <v>4.0714117852463816E-2</v>
          </cell>
          <cell r="R644">
            <v>5.292384393411035E-2</v>
          </cell>
          <cell r="S644">
            <v>3.578931987551124E-2</v>
          </cell>
          <cell r="T644">
            <v>3.3098902082898715E-2</v>
          </cell>
          <cell r="U644">
            <v>4.2056431359300241E-2</v>
          </cell>
          <cell r="V644">
            <v>5.4476830359389293E-2</v>
          </cell>
          <cell r="W644">
            <v>5.4772481849693008E-2</v>
          </cell>
          <cell r="X644">
            <v>5.5664882779255812E-2</v>
          </cell>
          <cell r="Y644">
            <v>4.5072351528606176E-2</v>
          </cell>
          <cell r="Z644">
            <v>3.9799346421408643E-2</v>
          </cell>
          <cell r="AA644">
            <v>3.3640870320817827E-2</v>
          </cell>
        </row>
        <row r="645">
          <cell r="A645">
            <v>25</v>
          </cell>
          <cell r="C645" t="str">
            <v>OTHER OPERATING REVENUES</v>
          </cell>
          <cell r="D645">
            <v>1.0586729596686507E-2</v>
          </cell>
          <cell r="E645">
            <v>5.9947300087470146E-3</v>
          </cell>
          <cell r="F645">
            <v>6.2679621281825507E-3</v>
          </cell>
          <cell r="G645">
            <v>6.1706660481457808E-3</v>
          </cell>
          <cell r="H645">
            <v>7.8064854438995518E-3</v>
          </cell>
          <cell r="I645">
            <v>9.4403978489142806E-3</v>
          </cell>
          <cell r="J645">
            <v>9.5499451626406794E-3</v>
          </cell>
          <cell r="K645">
            <v>1.054746737246288E-2</v>
          </cell>
          <cell r="L645">
            <v>4.2354084661762513E-2</v>
          </cell>
          <cell r="M645">
            <v>4.483370580156254E-2</v>
          </cell>
          <cell r="N645">
            <v>3.2752908773781488E-2</v>
          </cell>
          <cell r="O645">
            <v>1.3658516071071086E-2</v>
          </cell>
          <cell r="P645">
            <v>3.4917078827680935E-2</v>
          </cell>
          <cell r="Q645">
            <v>3.8359963454377964E-3</v>
          </cell>
          <cell r="R645">
            <v>3.5204588840193292E-2</v>
          </cell>
          <cell r="S645">
            <v>2.2409229958413865E-2</v>
          </cell>
          <cell r="T645">
            <v>1.8116036399481658E-2</v>
          </cell>
          <cell r="U645">
            <v>2.1436720833796424E-2</v>
          </cell>
          <cell r="V645">
            <v>2.1188751629695794E-2</v>
          </cell>
          <cell r="W645">
            <v>2.2395385404948977E-2</v>
          </cell>
          <cell r="X645">
            <v>4.3330818199873007E-2</v>
          </cell>
          <cell r="Y645">
            <v>2.762358839491107E-2</v>
          </cell>
          <cell r="Z645">
            <v>1.5471246241392339E-2</v>
          </cell>
          <cell r="AA645">
            <v>1.2152297516930373E-2</v>
          </cell>
        </row>
        <row r="646">
          <cell r="A646">
            <v>26</v>
          </cell>
          <cell r="D646" t="str">
            <v>=============</v>
          </cell>
          <cell r="E646" t="str">
            <v>=============</v>
          </cell>
          <cell r="F646" t="str">
            <v>=============</v>
          </cell>
          <cell r="G646" t="str">
            <v>=============</v>
          </cell>
          <cell r="H646" t="str">
            <v>=============</v>
          </cell>
          <cell r="I646" t="str">
            <v>=============</v>
          </cell>
          <cell r="J646" t="str">
            <v>=============</v>
          </cell>
          <cell r="K646" t="str">
            <v>=============</v>
          </cell>
        </row>
        <row r="647">
          <cell r="A647">
            <v>27</v>
          </cell>
          <cell r="C647" t="str">
            <v xml:space="preserve">   TOTAL DISTRIBUTION (%)</v>
          </cell>
          <cell r="D647">
            <v>1.0000000000000002</v>
          </cell>
          <cell r="E647">
            <v>1</v>
          </cell>
          <cell r="F647">
            <v>0.99999999999999989</v>
          </cell>
          <cell r="G647">
            <v>1</v>
          </cell>
          <cell r="H647">
            <v>1</v>
          </cell>
          <cell r="I647">
            <v>1.0000000000000002</v>
          </cell>
          <cell r="J647">
            <v>1</v>
          </cell>
          <cell r="K647">
            <v>1</v>
          </cell>
          <cell r="L647">
            <v>1</v>
          </cell>
          <cell r="M647">
            <v>1</v>
          </cell>
          <cell r="N647">
            <v>1</v>
          </cell>
          <cell r="O647">
            <v>1</v>
          </cell>
          <cell r="P647">
            <v>1</v>
          </cell>
          <cell r="Q647">
            <v>1</v>
          </cell>
          <cell r="R647">
            <v>1</v>
          </cell>
          <cell r="S647">
            <v>1</v>
          </cell>
          <cell r="T647">
            <v>1</v>
          </cell>
          <cell r="U647">
            <v>1</v>
          </cell>
          <cell r="V647">
            <v>1</v>
          </cell>
          <cell r="W647">
            <v>1</v>
          </cell>
          <cell r="X647">
            <v>1</v>
          </cell>
          <cell r="Y647">
            <v>1.0000000000000002</v>
          </cell>
          <cell r="Z647">
            <v>0.99999999999999989</v>
          </cell>
          <cell r="AA647">
            <v>1</v>
          </cell>
        </row>
        <row r="648">
          <cell r="A648">
            <v>28</v>
          </cell>
        </row>
        <row r="649">
          <cell r="A649">
            <v>29</v>
          </cell>
          <cell r="C649" t="str">
            <v>EXPENSES</v>
          </cell>
        </row>
        <row r="650">
          <cell r="A650">
            <v>30</v>
          </cell>
        </row>
        <row r="651">
          <cell r="A651">
            <v>31</v>
          </cell>
        </row>
        <row r="652">
          <cell r="A652">
            <v>32</v>
          </cell>
          <cell r="C652" t="str">
            <v>NATURAL GAS PURCHASES</v>
          </cell>
          <cell r="D652">
            <v>272080624</v>
          </cell>
          <cell r="E652">
            <v>363832624</v>
          </cell>
          <cell r="F652">
            <v>434934893</v>
          </cell>
          <cell r="G652">
            <v>458547835</v>
          </cell>
          <cell r="H652">
            <v>477977421</v>
          </cell>
          <cell r="I652">
            <v>439800975</v>
          </cell>
          <cell r="J652">
            <v>505072140</v>
          </cell>
          <cell r="K652">
            <v>487651213</v>
          </cell>
          <cell r="L652">
            <v>330652679</v>
          </cell>
          <cell r="M652">
            <v>290214576</v>
          </cell>
          <cell r="N652">
            <v>295413733</v>
          </cell>
          <cell r="O652">
            <v>308112668</v>
          </cell>
          <cell r="P652">
            <v>258862954</v>
          </cell>
          <cell r="Q652">
            <v>241323193</v>
          </cell>
          <cell r="R652">
            <v>244531130</v>
          </cell>
          <cell r="S652">
            <v>342520529</v>
          </cell>
          <cell r="T652">
            <v>387545282</v>
          </cell>
          <cell r="U652">
            <v>346902613</v>
          </cell>
          <cell r="V652">
            <v>341293944</v>
          </cell>
          <cell r="W652">
            <v>322036102</v>
          </cell>
          <cell r="X652">
            <v>318583964</v>
          </cell>
          <cell r="Y652">
            <v>378050979</v>
          </cell>
          <cell r="Z652">
            <v>553752600</v>
          </cell>
          <cell r="AA652">
            <v>853653261</v>
          </cell>
        </row>
        <row r="653">
          <cell r="A653">
            <v>33</v>
          </cell>
          <cell r="C653" t="str">
            <v>OPERATIONS &amp; MAINTAINANCE</v>
          </cell>
          <cell r="D653">
            <v>30656858</v>
          </cell>
          <cell r="E653">
            <v>36948789</v>
          </cell>
          <cell r="F653">
            <v>42111399</v>
          </cell>
          <cell r="G653">
            <v>45986740</v>
          </cell>
          <cell r="H653">
            <v>50137785</v>
          </cell>
          <cell r="I653">
            <v>53303804</v>
          </cell>
          <cell r="J653">
            <v>58401528</v>
          </cell>
          <cell r="K653">
            <v>65733769</v>
          </cell>
          <cell r="L653">
            <v>67409669</v>
          </cell>
          <cell r="M653">
            <v>70298538</v>
          </cell>
          <cell r="N653">
            <v>72286348</v>
          </cell>
          <cell r="O653">
            <v>81006367</v>
          </cell>
          <cell r="P653">
            <v>86870174</v>
          </cell>
          <cell r="Q653">
            <v>94503172</v>
          </cell>
          <cell r="R653">
            <v>99906948</v>
          </cell>
          <cell r="S653">
            <v>106175335</v>
          </cell>
          <cell r="T653">
            <v>115986947</v>
          </cell>
          <cell r="U653">
            <v>108390303</v>
          </cell>
          <cell r="V653">
            <v>101568416</v>
          </cell>
          <cell r="W653">
            <v>123342650</v>
          </cell>
          <cell r="X653">
            <v>112204863</v>
          </cell>
          <cell r="Y653">
            <v>105662464</v>
          </cell>
          <cell r="Z653">
            <v>116276176</v>
          </cell>
          <cell r="AA653">
            <v>121265704</v>
          </cell>
        </row>
        <row r="654">
          <cell r="A654">
            <v>34</v>
          </cell>
          <cell r="C654" t="str">
            <v>DEPRECIATION AND AMORTIZATION</v>
          </cell>
          <cell r="D654">
            <v>11466451</v>
          </cell>
          <cell r="E654">
            <v>12043778</v>
          </cell>
          <cell r="F654">
            <v>12922869</v>
          </cell>
          <cell r="G654">
            <v>14165665</v>
          </cell>
          <cell r="H654">
            <v>15824404</v>
          </cell>
          <cell r="I654">
            <v>17080401</v>
          </cell>
          <cell r="J654">
            <v>18161378</v>
          </cell>
          <cell r="K654">
            <v>20292396</v>
          </cell>
          <cell r="L654">
            <v>22051000</v>
          </cell>
          <cell r="M654">
            <v>24222766</v>
          </cell>
          <cell r="N654">
            <v>26617806</v>
          </cell>
          <cell r="O654">
            <v>27306160</v>
          </cell>
          <cell r="P654">
            <v>30484474</v>
          </cell>
          <cell r="Q654">
            <v>34248569</v>
          </cell>
          <cell r="R654">
            <v>38439143</v>
          </cell>
          <cell r="S654">
            <v>41765711</v>
          </cell>
          <cell r="T654">
            <v>45705120</v>
          </cell>
          <cell r="U654">
            <v>49290941</v>
          </cell>
          <cell r="V654">
            <v>53212240</v>
          </cell>
          <cell r="W654">
            <v>57495347</v>
          </cell>
          <cell r="X654">
            <v>63878323</v>
          </cell>
          <cell r="Y654">
            <v>67606087</v>
          </cell>
          <cell r="Z654">
            <v>74108938</v>
          </cell>
          <cell r="AA654">
            <v>80854751</v>
          </cell>
        </row>
        <row r="655">
          <cell r="A655">
            <v>35</v>
          </cell>
          <cell r="C655" t="str">
            <v>TAXES</v>
          </cell>
          <cell r="D655">
            <v>38933928</v>
          </cell>
          <cell r="E655">
            <v>47405587</v>
          </cell>
          <cell r="F655">
            <v>50308382</v>
          </cell>
          <cell r="G655">
            <v>56563780</v>
          </cell>
          <cell r="H655">
            <v>63257820</v>
          </cell>
          <cell r="I655">
            <v>62859218</v>
          </cell>
          <cell r="J655">
            <v>82244794</v>
          </cell>
          <cell r="K655">
            <v>85547867</v>
          </cell>
          <cell r="L655">
            <v>64562013</v>
          </cell>
          <cell r="M655">
            <v>57500501</v>
          </cell>
          <cell r="N655">
            <v>59999199</v>
          </cell>
          <cell r="O655">
            <v>62539357</v>
          </cell>
          <cell r="P655">
            <v>59341605</v>
          </cell>
          <cell r="Q655">
            <v>61976951</v>
          </cell>
          <cell r="R655">
            <v>56370969</v>
          </cell>
          <cell r="S655">
            <v>70436799</v>
          </cell>
          <cell r="T655">
            <v>65866331</v>
          </cell>
          <cell r="U655">
            <v>74885646</v>
          </cell>
          <cell r="V655">
            <v>93319259</v>
          </cell>
          <cell r="W655">
            <v>78082086</v>
          </cell>
          <cell r="X655">
            <v>90729605</v>
          </cell>
          <cell r="Y655">
            <v>108757126</v>
          </cell>
          <cell r="Z655">
            <v>148499272</v>
          </cell>
          <cell r="AA655">
            <v>133992604</v>
          </cell>
        </row>
        <row r="656">
          <cell r="A656">
            <v>36</v>
          </cell>
          <cell r="D656" t="str">
            <v>=============</v>
          </cell>
          <cell r="E656" t="str">
            <v>=============</v>
          </cell>
          <cell r="F656" t="str">
            <v>=============</v>
          </cell>
          <cell r="G656" t="str">
            <v>=============</v>
          </cell>
          <cell r="H656" t="str">
            <v>=============</v>
          </cell>
          <cell r="I656" t="str">
            <v>=============</v>
          </cell>
          <cell r="J656" t="str">
            <v>=============</v>
          </cell>
          <cell r="K656" t="str">
            <v>=============</v>
          </cell>
        </row>
        <row r="657">
          <cell r="A657">
            <v>37</v>
          </cell>
          <cell r="C657" t="str">
            <v xml:space="preserve">    TOTAL EXPENSES</v>
          </cell>
          <cell r="D657">
            <v>353137861</v>
          </cell>
          <cell r="E657">
            <v>460230778</v>
          </cell>
          <cell r="F657">
            <v>540277543</v>
          </cell>
          <cell r="G657">
            <v>575264020</v>
          </cell>
          <cell r="H657">
            <v>607197430</v>
          </cell>
          <cell r="I657">
            <v>573044398</v>
          </cell>
          <cell r="J657">
            <v>663879840</v>
          </cell>
          <cell r="K657">
            <v>659225245</v>
          </cell>
          <cell r="L657">
            <v>484675361</v>
          </cell>
          <cell r="M657">
            <v>442236381</v>
          </cell>
          <cell r="N657">
            <v>454317086</v>
          </cell>
          <cell r="O657">
            <v>478964552</v>
          </cell>
          <cell r="P657">
            <v>435559207</v>
          </cell>
          <cell r="Q657">
            <v>432051885</v>
          </cell>
          <cell r="R657">
            <v>439248190</v>
          </cell>
          <cell r="S657">
            <v>560898374</v>
          </cell>
          <cell r="T657">
            <v>615103680</v>
          </cell>
          <cell r="U657">
            <v>579469503</v>
          </cell>
          <cell r="V657">
            <v>589393859</v>
          </cell>
          <cell r="W657">
            <v>580956185</v>
          </cell>
          <cell r="X657">
            <v>585396755</v>
          </cell>
          <cell r="Y657">
            <v>660076656</v>
          </cell>
          <cell r="Z657">
            <v>892636986</v>
          </cell>
          <cell r="AA657">
            <v>1189766320</v>
          </cell>
        </row>
        <row r="658">
          <cell r="A658">
            <v>38</v>
          </cell>
        </row>
        <row r="659">
          <cell r="A659">
            <v>39</v>
          </cell>
          <cell r="C659" t="str">
            <v>NET OPERATING INCOME</v>
          </cell>
          <cell r="D659">
            <v>23445102</v>
          </cell>
          <cell r="E659">
            <v>28423923</v>
          </cell>
          <cell r="F659">
            <v>26512895</v>
          </cell>
          <cell r="G659">
            <v>35897234</v>
          </cell>
          <cell r="H659">
            <v>35747982</v>
          </cell>
          <cell r="I659">
            <v>39509341</v>
          </cell>
          <cell r="J659">
            <v>51966993</v>
          </cell>
          <cell r="K659">
            <v>58682451</v>
          </cell>
          <cell r="L659">
            <v>47013877</v>
          </cell>
          <cell r="M659">
            <v>50279899</v>
          </cell>
          <cell r="N659">
            <v>58639614</v>
          </cell>
          <cell r="O659">
            <v>60956400</v>
          </cell>
          <cell r="P659">
            <v>69056488</v>
          </cell>
          <cell r="Q659">
            <v>59768448</v>
          </cell>
          <cell r="R659">
            <v>48573897</v>
          </cell>
          <cell r="S659">
            <v>63034578</v>
          </cell>
          <cell r="T659">
            <v>49867108</v>
          </cell>
          <cell r="U659">
            <v>61107482</v>
          </cell>
          <cell r="V659">
            <v>90983977.879999995</v>
          </cell>
          <cell r="W659">
            <v>77971926</v>
          </cell>
          <cell r="X659">
            <v>98213092</v>
          </cell>
          <cell r="Y659">
            <v>116602235</v>
          </cell>
          <cell r="Z659">
            <v>87843110</v>
          </cell>
          <cell r="AA659">
            <v>56438686</v>
          </cell>
        </row>
        <row r="660">
          <cell r="A660">
            <v>40</v>
          </cell>
        </row>
        <row r="661">
          <cell r="A661">
            <v>41</v>
          </cell>
          <cell r="C661" t="str">
            <v>EXPENSES AND OPERATING INCOME AS % OF REVENUES</v>
          </cell>
        </row>
        <row r="662">
          <cell r="A662">
            <v>42</v>
          </cell>
        </row>
        <row r="663">
          <cell r="A663">
            <v>43</v>
          </cell>
          <cell r="C663" t="str">
            <v>NATURAL GAS PURCHASES</v>
          </cell>
          <cell r="D663">
            <v>0.72249849497307184</v>
          </cell>
          <cell r="E663">
            <v>0.74455975406650188</v>
          </cell>
          <cell r="F663">
            <v>0.76736455635124878</v>
          </cell>
          <cell r="G663">
            <v>0.75028943997814368</v>
          </cell>
          <cell r="H663">
            <v>0.74341835570948911</v>
          </cell>
          <cell r="I663">
            <v>0.71797941470078919</v>
          </cell>
          <cell r="J663">
            <v>0.70555895020632153</v>
          </cell>
          <cell r="K663">
            <v>0.67926728703016992</v>
          </cell>
          <cell r="L663">
            <v>0.62189086287279716</v>
          </cell>
          <cell r="M663">
            <v>0.58924869651009304</v>
          </cell>
          <cell r="N663">
            <v>0.57590383944687729</v>
          </cell>
          <cell r="O663">
            <v>0.57066255135807364</v>
          </cell>
          <cell r="P663">
            <v>0.51299029452502465</v>
          </cell>
          <cell r="Q663">
            <v>0.49067347730009364</v>
          </cell>
          <cell r="R663">
            <v>0.50127113248154342</v>
          </cell>
          <cell r="S663">
            <v>0.54897009029906152</v>
          </cell>
          <cell r="T663">
            <v>0.58280046130387309</v>
          </cell>
          <cell r="U663">
            <v>0.54154710694140851</v>
          </cell>
          <cell r="V663">
            <v>0.50162413514976811</v>
          </cell>
          <cell r="W663">
            <v>0.48872721716375522</v>
          </cell>
          <cell r="X663">
            <v>0.46603185340014563</v>
          </cell>
          <cell r="Y663">
            <v>0.48675325592182211</v>
          </cell>
          <cell r="Z663">
            <v>0.56477699267849291</v>
          </cell>
          <cell r="AA663">
            <v>0.68500227241102896</v>
          </cell>
        </row>
        <row r="664">
          <cell r="A664">
            <v>44</v>
          </cell>
          <cell r="C664" t="str">
            <v>OPERATIONS &amp; MAINTAINANCE</v>
          </cell>
          <cell r="D664">
            <v>8.1407979149603751E-2</v>
          </cell>
          <cell r="E664">
            <v>7.5613288738216808E-2</v>
          </cell>
          <cell r="F664">
            <v>7.4298005359081237E-2</v>
          </cell>
          <cell r="G664">
            <v>7.5244855100058419E-2</v>
          </cell>
          <cell r="H664">
            <v>7.7981402564235108E-2</v>
          </cell>
          <cell r="I664">
            <v>8.7018983978481595E-2</v>
          </cell>
          <cell r="J664">
            <v>8.1583832333585252E-2</v>
          </cell>
          <cell r="K664">
            <v>9.1562981378040559E-2</v>
          </cell>
          <cell r="L664">
            <v>0.12678396360544728</v>
          </cell>
          <cell r="M664">
            <v>0.14273343005027164</v>
          </cell>
          <cell r="N664">
            <v>0.14092095492660492</v>
          </cell>
          <cell r="O664">
            <v>0.15003375345952494</v>
          </cell>
          <cell r="P664">
            <v>0.17215115356251454</v>
          </cell>
          <cell r="Q664">
            <v>0.19214978653597065</v>
          </cell>
          <cell r="R664">
            <v>0.20480201832271691</v>
          </cell>
          <cell r="S664">
            <v>0.17017106511149616</v>
          </cell>
          <cell r="T664">
            <v>0.17442412372556731</v>
          </cell>
          <cell r="U664">
            <v>0.1692073014455866</v>
          </cell>
          <cell r="V664">
            <v>0.14928237002216443</v>
          </cell>
          <cell r="W664">
            <v>0.18718680830419146</v>
          </cell>
          <cell r="X664">
            <v>0.1641358202963393</v>
          </cell>
          <cell r="Y664">
            <v>0.13604394972542133</v>
          </cell>
          <cell r="Z664">
            <v>0.1185910621483947</v>
          </cell>
          <cell r="AA664">
            <v>9.730798978992386E-2</v>
          </cell>
        </row>
        <row r="665">
          <cell r="A665">
            <v>45</v>
          </cell>
          <cell r="C665" t="str">
            <v>DEPRECIATION AND AMORTIZATION</v>
          </cell>
          <cell r="D665">
            <v>3.0448671678224595E-2</v>
          </cell>
          <cell r="E665">
            <v>2.464680678473612E-2</v>
          </cell>
          <cell r="F665">
            <v>2.2800082947059173E-2</v>
          </cell>
          <cell r="G665">
            <v>2.3178277266902789E-2</v>
          </cell>
          <cell r="H665">
            <v>2.4612360092554793E-2</v>
          </cell>
          <cell r="I665">
            <v>2.7883922523897941E-2</v>
          </cell>
          <cell r="J665">
            <v>2.5370480335700527E-2</v>
          </cell>
          <cell r="K665">
            <v>2.8266023770275893E-2</v>
          </cell>
          <cell r="L665">
            <v>4.1473474398216047E-2</v>
          </cell>
          <cell r="M665">
            <v>4.9181655477459549E-2</v>
          </cell>
          <cell r="N665">
            <v>5.1890941282178402E-2</v>
          </cell>
          <cell r="O665">
            <v>5.0574366300939547E-2</v>
          </cell>
          <cell r="P665">
            <v>6.0411268024471575E-2</v>
          </cell>
          <cell r="Q665">
            <v>6.9636342180265251E-2</v>
          </cell>
          <cell r="R665">
            <v>7.8797463305510393E-2</v>
          </cell>
          <cell r="S665">
            <v>6.6939421721710898E-2</v>
          </cell>
          <cell r="T665">
            <v>6.8732523029267259E-2</v>
          </cell>
          <cell r="U665">
            <v>7.6947723933603385E-2</v>
          </cell>
          <cell r="V665">
            <v>7.8209837410364066E-2</v>
          </cell>
          <cell r="W665">
            <v>8.7255872135647894E-2</v>
          </cell>
          <cell r="X665">
            <v>9.3442660722820162E-2</v>
          </cell>
          <cell r="Y665">
            <v>8.7045093903549906E-2</v>
          </cell>
          <cell r="Z665">
            <v>7.5584337002186322E-2</v>
          </cell>
          <cell r="AA665">
            <v>6.488077853219601E-2</v>
          </cell>
        </row>
        <row r="666">
          <cell r="A666">
            <v>46</v>
          </cell>
          <cell r="C666" t="str">
            <v>TAXES</v>
          </cell>
          <cell r="D666">
            <v>0.10338738558387731</v>
          </cell>
          <cell r="E666">
            <v>9.7012444376340906E-2</v>
          </cell>
          <cell r="F666">
            <v>8.8760110663687664E-2</v>
          </cell>
          <cell r="G666">
            <v>9.2551318706470223E-2</v>
          </cell>
          <cell r="H666">
            <v>9.8387543980172298E-2</v>
          </cell>
          <cell r="I666">
            <v>0.10261829125819767</v>
          </cell>
          <cell r="J666">
            <v>0.11489160838405219</v>
          </cell>
          <cell r="K666">
            <v>0.11916276629523694</v>
          </cell>
          <cell r="L666">
            <v>0.12142809819295233</v>
          </cell>
          <cell r="M666">
            <v>0.11674842707737498</v>
          </cell>
          <cell r="N666">
            <v>0.11696737560889642</v>
          </cell>
          <cell r="O666">
            <v>0.11583057995497088</v>
          </cell>
          <cell r="P666">
            <v>0.11759762050207337</v>
          </cell>
          <cell r="Q666">
            <v>0.12601543051698108</v>
          </cell>
          <cell r="R666">
            <v>0.11555640981052996</v>
          </cell>
          <cell r="S666">
            <v>0.11289161563629035</v>
          </cell>
          <cell r="T666">
            <v>9.9051465400612451E-2</v>
          </cell>
          <cell r="U666">
            <v>0.1169034288673359</v>
          </cell>
          <cell r="V666">
            <v>0.13715799360533693</v>
          </cell>
          <cell r="W666">
            <v>0.11849864150051416</v>
          </cell>
          <cell r="X666">
            <v>0.13272132547265664</v>
          </cell>
          <cell r="Y666">
            <v>0.14002843035938775</v>
          </cell>
          <cell r="Z666">
            <v>0.15145567218123315</v>
          </cell>
          <cell r="AA666">
            <v>0.10752051496734238</v>
          </cell>
        </row>
        <row r="667">
          <cell r="A667">
            <v>47</v>
          </cell>
          <cell r="C667" t="str">
            <v>NET OPERATING INCOME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  <cell r="L667">
            <v>8.8423600930587196E-2</v>
          </cell>
          <cell r="M667">
            <v>0.1020877908848008</v>
          </cell>
          <cell r="N667">
            <v>0.11431688873544298</v>
          </cell>
          <cell r="O667">
            <v>0.112898748926491</v>
          </cell>
          <cell r="P667">
            <v>0.13684966338591589</v>
          </cell>
          <cell r="Q667">
            <v>0.12152496346668937</v>
          </cell>
          <cell r="R667">
            <v>9.9572976079699324E-2</v>
          </cell>
          <cell r="S667">
            <v>0.10102780723144111</v>
          </cell>
          <cell r="T667">
            <v>7.4991426540679862E-2</v>
          </cell>
          <cell r="U667">
            <v>9.5394438812065663E-2</v>
          </cell>
          <cell r="V667">
            <v>0.13372566381236647</v>
          </cell>
          <cell r="W667">
            <v>0.11833146089589126</v>
          </cell>
          <cell r="X667">
            <v>0.14366834010803825</v>
          </cell>
          <cell r="Y667">
            <v>0.15012927008981888</v>
          </cell>
          <cell r="Z667">
            <v>8.959193598969295E-2</v>
          </cell>
          <cell r="AA667">
            <v>4.5288444299508776E-2</v>
          </cell>
        </row>
        <row r="668">
          <cell r="A668">
            <v>48</v>
          </cell>
        </row>
        <row r="669">
          <cell r="A669">
            <v>49</v>
          </cell>
          <cell r="C669" t="str">
            <v>ALL COMPANY TOTAL - THERMS DELIVERED</v>
          </cell>
          <cell r="D669">
            <v>1342739164</v>
          </cell>
          <cell r="E669">
            <v>1484296991</v>
          </cell>
          <cell r="F669">
            <v>1257593205</v>
          </cell>
          <cell r="G669">
            <v>1242274827</v>
          </cell>
          <cell r="H669">
            <v>1093549797</v>
          </cell>
          <cell r="I669">
            <v>1073170790</v>
          </cell>
          <cell r="J669">
            <v>1272436340</v>
          </cell>
          <cell r="K669">
            <v>1327627958</v>
          </cell>
          <cell r="L669">
            <v>1124332660</v>
          </cell>
          <cell r="M669">
            <v>1229733684</v>
          </cell>
          <cell r="N669">
            <v>1235507547</v>
          </cell>
          <cell r="O669">
            <v>1593857432</v>
          </cell>
          <cell r="P669">
            <v>1597650271</v>
          </cell>
          <cell r="Q669">
            <v>1636187806</v>
          </cell>
          <cell r="R669">
            <v>1626586428</v>
          </cell>
          <cell r="S669">
            <v>1904121282</v>
          </cell>
          <cell r="T669">
            <v>2027922012</v>
          </cell>
          <cell r="U669">
            <v>2056963633</v>
          </cell>
          <cell r="V669">
            <v>2227573299</v>
          </cell>
          <cell r="W669">
            <v>2146796148.7</v>
          </cell>
          <cell r="X669">
            <v>2370847998</v>
          </cell>
          <cell r="Y669">
            <v>2446756851</v>
          </cell>
          <cell r="Z669">
            <v>2621269562</v>
          </cell>
          <cell r="AA669">
            <v>2549731260</v>
          </cell>
        </row>
        <row r="670">
          <cell r="A670">
            <v>50</v>
          </cell>
          <cell r="C670" t="str">
            <v>ALL COMPANY TOTAL - CUSTOMERS</v>
          </cell>
          <cell r="D670">
            <v>354741</v>
          </cell>
          <cell r="E670">
            <v>361423</v>
          </cell>
          <cell r="F670">
            <v>371467</v>
          </cell>
          <cell r="G670">
            <v>377904</v>
          </cell>
          <cell r="H670">
            <v>379753</v>
          </cell>
          <cell r="I670">
            <v>381759</v>
          </cell>
          <cell r="J670">
            <v>389771</v>
          </cell>
          <cell r="K670">
            <v>399384</v>
          </cell>
          <cell r="L670">
            <v>412593</v>
          </cell>
          <cell r="M670">
            <v>431838</v>
          </cell>
          <cell r="N670">
            <v>454386</v>
          </cell>
          <cell r="O670">
            <v>479892</v>
          </cell>
          <cell r="P670">
            <v>513869</v>
          </cell>
          <cell r="Q670">
            <v>551403</v>
          </cell>
          <cell r="R670">
            <v>590418</v>
          </cell>
          <cell r="S670">
            <v>629060.69999999995</v>
          </cell>
          <cell r="T670">
            <v>669961</v>
          </cell>
          <cell r="U670">
            <v>706477</v>
          </cell>
          <cell r="V670">
            <v>743039</v>
          </cell>
          <cell r="W670">
            <v>778986</v>
          </cell>
          <cell r="X670">
            <v>813581</v>
          </cell>
          <cell r="Y670">
            <v>854305</v>
          </cell>
          <cell r="Z670">
            <v>885271</v>
          </cell>
          <cell r="AA670">
            <v>908510</v>
          </cell>
        </row>
        <row r="671">
          <cell r="A671">
            <v>51</v>
          </cell>
          <cell r="C671" t="str">
            <v>YEAR TO YEAR CHANGE IN CUSTOMERS</v>
          </cell>
          <cell r="E671">
            <v>6682</v>
          </cell>
          <cell r="F671">
            <v>10044</v>
          </cell>
          <cell r="G671">
            <v>6437</v>
          </cell>
          <cell r="H671">
            <v>1849</v>
          </cell>
          <cell r="I671">
            <v>2006</v>
          </cell>
          <cell r="J671">
            <v>8012</v>
          </cell>
          <cell r="K671">
            <v>9613</v>
          </cell>
          <cell r="L671">
            <v>13209</v>
          </cell>
          <cell r="M671">
            <v>19245</v>
          </cell>
          <cell r="N671">
            <v>22548</v>
          </cell>
          <cell r="O671">
            <v>25506</v>
          </cell>
          <cell r="P671">
            <v>33977</v>
          </cell>
          <cell r="Q671">
            <v>37534</v>
          </cell>
          <cell r="R671">
            <v>39015</v>
          </cell>
          <cell r="S671">
            <v>38642.699999999953</v>
          </cell>
          <cell r="T671">
            <v>40900.300000000047</v>
          </cell>
          <cell r="U671">
            <v>36516</v>
          </cell>
          <cell r="V671">
            <v>36562</v>
          </cell>
          <cell r="W671">
            <v>35947</v>
          </cell>
          <cell r="X671">
            <v>34595</v>
          </cell>
          <cell r="Y671">
            <v>40724</v>
          </cell>
          <cell r="Z671">
            <v>30966</v>
          </cell>
          <cell r="AA671">
            <v>23239</v>
          </cell>
        </row>
        <row r="672">
          <cell r="A672">
            <v>52</v>
          </cell>
          <cell r="C672" t="str">
            <v>PERCENTAGE CHANGE IN CUSTOMERS</v>
          </cell>
          <cell r="E672">
            <v>1.8836277735023499E-2</v>
          </cell>
          <cell r="F672">
            <v>2.7790151705895827E-2</v>
          </cell>
          <cell r="G672">
            <v>1.7328591772620472E-2</v>
          </cell>
          <cell r="H672">
            <v>4.8927770015665395E-3</v>
          </cell>
          <cell r="I672">
            <v>5.2823809160165158E-3</v>
          </cell>
          <cell r="J672">
            <v>2.0987062518499799E-2</v>
          </cell>
          <cell r="K672">
            <v>2.4663199673654601E-2</v>
          </cell>
          <cell r="L672">
            <v>3.3073433086953985E-2</v>
          </cell>
          <cell r="M672">
            <v>4.6644029346111004E-2</v>
          </cell>
          <cell r="N672">
            <v>5.2214024703708395E-2</v>
          </cell>
          <cell r="O672">
            <v>5.6132891418309461E-2</v>
          </cell>
          <cell r="P672">
            <v>7.0801346969734835E-2</v>
          </cell>
          <cell r="Q672">
            <v>7.3041962056477505E-2</v>
          </cell>
          <cell r="R672">
            <v>7.0755871839652595E-2</v>
          </cell>
          <cell r="S672">
            <v>6.5449732223610946E-2</v>
          </cell>
          <cell r="T672">
            <v>6.5018049927455301E-2</v>
          </cell>
          <cell r="U672">
            <v>5.4504665196929425E-2</v>
          </cell>
          <cell r="V672">
            <v>5.1752569439627916E-2</v>
          </cell>
          <cell r="W672">
            <v>4.8378348915736558E-2</v>
          </cell>
          <cell r="X672">
            <v>4.4410297489300143E-2</v>
          </cell>
          <cell r="Y672">
            <v>5.0055249569495919E-2</v>
          </cell>
          <cell r="Z672">
            <v>3.6247007801663234E-2</v>
          </cell>
          <cell r="AA672">
            <v>2.6250718706475107E-2</v>
          </cell>
        </row>
        <row r="673">
          <cell r="A673">
            <v>53</v>
          </cell>
          <cell r="C673" t="str">
            <v>PERCENTAGE CHANGE IN THERMS DELIVERED</v>
          </cell>
          <cell r="E673">
            <v>0.10542466533731054</v>
          </cell>
          <cell r="F673">
            <v>-0.15273478783195893</v>
          </cell>
          <cell r="G673">
            <v>-1.2180709898158226E-2</v>
          </cell>
          <cell r="H673">
            <v>-0.11971990961062917</v>
          </cell>
          <cell r="I673">
            <v>-1.863564609120405E-2</v>
          </cell>
          <cell r="J673">
            <v>0.18567925241424055</v>
          </cell>
          <cell r="K673">
            <v>4.3374757750159754E-2</v>
          </cell>
          <cell r="L673">
            <v>-0.15312670750490476</v>
          </cell>
          <cell r="M673">
            <v>9.3745408053876211E-2</v>
          </cell>
          <cell r="N673">
            <v>4.6952141550022919E-3</v>
          </cell>
          <cell r="O673">
            <v>0.29004265159701204</v>
          </cell>
          <cell r="P673">
            <v>2.3796601401422368E-3</v>
          </cell>
          <cell r="Q673">
            <v>2.4121383571561461E-2</v>
          </cell>
          <cell r="R673">
            <v>-5.8681393204320642E-3</v>
          </cell>
          <cell r="S673">
            <v>0.1706241053180606</v>
          </cell>
          <cell r="T673">
            <v>6.5017250303492036E-2</v>
          </cell>
          <cell r="U673">
            <v>1.4320876655093073E-2</v>
          </cell>
          <cell r="V673">
            <v>8.2942480490611592E-2</v>
          </cell>
          <cell r="W673">
            <v>-3.6262398340051183E-2</v>
          </cell>
          <cell r="X673">
            <v>0.10436568438772142</v>
          </cell>
          <cell r="Y673">
            <v>3.2017595840827973E-2</v>
          </cell>
          <cell r="Z673">
            <v>7.1324092105300885E-2</v>
          </cell>
          <cell r="AA673">
            <v>-2.7291470910537408E-2</v>
          </cell>
        </row>
        <row r="674">
          <cell r="A674">
            <v>54</v>
          </cell>
        </row>
        <row r="675">
          <cell r="A675">
            <v>55</v>
          </cell>
        </row>
        <row r="676">
          <cell r="A676">
            <v>56</v>
          </cell>
        </row>
        <row r="677">
          <cell r="A677">
            <v>57</v>
          </cell>
        </row>
        <row r="678">
          <cell r="A678">
            <v>58</v>
          </cell>
        </row>
        <row r="679">
          <cell r="A679">
            <v>59</v>
          </cell>
        </row>
        <row r="680">
          <cell r="A680">
            <v>60</v>
          </cell>
        </row>
        <row r="681">
          <cell r="A681">
            <v>61</v>
          </cell>
        </row>
        <row r="682">
          <cell r="A682">
            <v>62</v>
          </cell>
          <cell r="C682" t="str">
            <v>Source:  Table 6ST for each company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"/>
      <sheetName val="Tacoma Power "/>
      <sheetName val="PacifiCorp-OR &amp; WA"/>
      <sheetName val="Avista-ID"/>
      <sheetName val="Avista-WA"/>
      <sheetName val="Idaho"/>
      <sheetName val="Seattle City Light"/>
      <sheetName val="Snohomish PUD"/>
      <sheetName val="4-25-03 Sch 007 "/>
      <sheetName val="8-5-03 SCH 007 "/>
      <sheetName val="P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76">
          <cell r="C376" t="str">
            <v>BASIC CHARGE</v>
          </cell>
          <cell r="G376">
            <v>5.44</v>
          </cell>
          <cell r="H376" t="str">
            <v>Per Month</v>
          </cell>
        </row>
        <row r="377">
          <cell r="G377">
            <v>13.44</v>
          </cell>
          <cell r="H377" t="str">
            <v>Per Month</v>
          </cell>
        </row>
        <row r="378">
          <cell r="E378" t="str">
            <v>BASE</v>
          </cell>
          <cell r="G378" t="str">
            <v>EFFECTIVE</v>
          </cell>
        </row>
        <row r="379">
          <cell r="C379" t="str">
            <v>ENERGY CHARGE</v>
          </cell>
          <cell r="D379" t="str">
            <v>OCT - MAR</v>
          </cell>
          <cell r="E379">
            <v>6.1376E-2</v>
          </cell>
          <cell r="G379">
            <v>6.1376E-2</v>
          </cell>
          <cell r="H379" t="str">
            <v>Per kWh</v>
          </cell>
        </row>
        <row r="380">
          <cell r="D380" t="str">
            <v>OCT - MAR</v>
          </cell>
          <cell r="E380">
            <v>7.6197000000000001E-2</v>
          </cell>
          <cell r="G380">
            <v>7.6197000000000001E-2</v>
          </cell>
          <cell r="H380" t="str">
            <v>Per kWh</v>
          </cell>
        </row>
        <row r="381">
          <cell r="D381" t="str">
            <v>ARP - SEP</v>
          </cell>
          <cell r="E381">
            <v>6.1376E-2</v>
          </cell>
          <cell r="G381">
            <v>6.1376E-2</v>
          </cell>
          <cell r="H381" t="str">
            <v>Per kWh</v>
          </cell>
        </row>
        <row r="382">
          <cell r="D382" t="str">
            <v>ARP - SEP</v>
          </cell>
          <cell r="E382">
            <v>7.0162000000000002E-2</v>
          </cell>
          <cell r="G382">
            <v>7.0162000000000002E-2</v>
          </cell>
          <cell r="H382" t="str">
            <v>Per kWh</v>
          </cell>
        </row>
        <row r="383">
          <cell r="C383" t="str">
            <v>SCH 94 EFFECTIVE 10/01/1995</v>
          </cell>
          <cell r="G383">
            <v>-1.085E-2</v>
          </cell>
          <cell r="H383" t="str">
            <v>Per kWh</v>
          </cell>
        </row>
        <row r="384">
          <cell r="C384" t="str">
            <v>SCH 194 EFFECTIVE  07/01/2001</v>
          </cell>
          <cell r="G384">
            <v>0</v>
          </cell>
          <cell r="H384" t="str">
            <v>Per kWh</v>
          </cell>
        </row>
        <row r="385">
          <cell r="C385" t="str">
            <v>SCH 120 EFFECTIVE 04/01/2001</v>
          </cell>
          <cell r="G385">
            <v>3.28E-4</v>
          </cell>
          <cell r="H385" t="str">
            <v>Per kWh</v>
          </cell>
        </row>
        <row r="388">
          <cell r="C388" t="str">
            <v>MONTH</v>
          </cell>
          <cell r="D388" t="str">
            <v>JAN</v>
          </cell>
          <cell r="E388" t="str">
            <v>FEB</v>
          </cell>
          <cell r="F388" t="str">
            <v>MAR</v>
          </cell>
          <cell r="G388" t="str">
            <v>APR</v>
          </cell>
          <cell r="H388" t="str">
            <v>MAY</v>
          </cell>
        </row>
        <row r="389">
          <cell r="C389" t="str">
            <v>DAYS</v>
          </cell>
          <cell r="D389">
            <v>31</v>
          </cell>
          <cell r="E389">
            <v>28</v>
          </cell>
          <cell r="F389">
            <v>31</v>
          </cell>
          <cell r="G389">
            <v>30</v>
          </cell>
          <cell r="H389">
            <v>31</v>
          </cell>
        </row>
        <row r="390">
          <cell r="C390" t="str">
            <v>kWh</v>
          </cell>
          <cell r="D390">
            <v>1000</v>
          </cell>
          <cell r="E390">
            <v>1000</v>
          </cell>
          <cell r="F390">
            <v>1000</v>
          </cell>
          <cell r="G390">
            <v>1000</v>
          </cell>
          <cell r="H390">
            <v>1000</v>
          </cell>
        </row>
        <row r="391">
          <cell r="C391" t="str">
            <v>First Block</v>
          </cell>
          <cell r="D391">
            <v>600</v>
          </cell>
          <cell r="E391">
            <v>600</v>
          </cell>
          <cell r="F391">
            <v>600</v>
          </cell>
          <cell r="G391">
            <v>600</v>
          </cell>
          <cell r="H391">
            <v>600</v>
          </cell>
        </row>
        <row r="392">
          <cell r="C392" t="str">
            <v>Over Block</v>
          </cell>
          <cell r="D392">
            <v>400</v>
          </cell>
          <cell r="E392">
            <v>400</v>
          </cell>
          <cell r="F392">
            <v>400</v>
          </cell>
          <cell r="G392">
            <v>400</v>
          </cell>
          <cell r="H392">
            <v>400</v>
          </cell>
        </row>
        <row r="393">
          <cell r="C393" t="str">
            <v>Total</v>
          </cell>
          <cell r="D393">
            <v>1000</v>
          </cell>
          <cell r="E393">
            <v>1000</v>
          </cell>
          <cell r="F393">
            <v>1000</v>
          </cell>
          <cell r="G393">
            <v>1000</v>
          </cell>
          <cell r="H393">
            <v>1000</v>
          </cell>
        </row>
        <row r="395">
          <cell r="C395" t="str">
            <v>Cust Charge</v>
          </cell>
          <cell r="D395">
            <v>5.44</v>
          </cell>
          <cell r="E395">
            <v>5.44</v>
          </cell>
          <cell r="F395">
            <v>5.44</v>
          </cell>
          <cell r="G395">
            <v>5.44</v>
          </cell>
          <cell r="H395">
            <v>5.44</v>
          </cell>
        </row>
        <row r="396">
          <cell r="C396" t="str">
            <v>Frist Block</v>
          </cell>
          <cell r="D396">
            <v>36.825600000000001</v>
          </cell>
          <cell r="E396">
            <v>36.825600000000001</v>
          </cell>
          <cell r="F396">
            <v>36.825600000000001</v>
          </cell>
          <cell r="G396">
            <v>36.825600000000001</v>
          </cell>
          <cell r="H396">
            <v>36.825600000000001</v>
          </cell>
        </row>
        <row r="397">
          <cell r="C397" t="str">
            <v>Over Block</v>
          </cell>
          <cell r="D397">
            <v>30.4788</v>
          </cell>
          <cell r="E397">
            <v>30.4788</v>
          </cell>
          <cell r="F397">
            <v>30.4788</v>
          </cell>
          <cell r="G397">
            <v>28.064800000000002</v>
          </cell>
          <cell r="H397">
            <v>28.064800000000002</v>
          </cell>
        </row>
        <row r="398">
          <cell r="C398" t="str">
            <v>SCH 94 + SCH 194</v>
          </cell>
          <cell r="D398">
            <v>-10.85</v>
          </cell>
          <cell r="E398">
            <v>-10.85</v>
          </cell>
          <cell r="F398">
            <v>-10.85</v>
          </cell>
          <cell r="G398">
            <v>-10.85</v>
          </cell>
          <cell r="H398">
            <v>-10.85</v>
          </cell>
        </row>
        <row r="399">
          <cell r="C399" t="str">
            <v>SCH 120</v>
          </cell>
          <cell r="D399">
            <v>0.32800000000000001</v>
          </cell>
          <cell r="E399">
            <v>0.32800000000000001</v>
          </cell>
          <cell r="F399">
            <v>0.32800000000000001</v>
          </cell>
          <cell r="G399">
            <v>0.32800000000000001</v>
          </cell>
          <cell r="H399">
            <v>0.32800000000000001</v>
          </cell>
        </row>
        <row r="400">
          <cell r="C400" t="str">
            <v>TOTAL</v>
          </cell>
          <cell r="D400">
            <v>62.2224</v>
          </cell>
          <cell r="E400">
            <v>62.2224</v>
          </cell>
          <cell r="F400">
            <v>62.2224</v>
          </cell>
          <cell r="G400">
            <v>59.808399999999999</v>
          </cell>
          <cell r="H400">
            <v>59.808399999999999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SE"/>
      <sheetName val="PSE RES HISTORICAL RATES"/>
      <sheetName val="AVISTA"/>
      <sheetName val="SEATTLE"/>
      <sheetName val="SNOPUD"/>
      <sheetName val="TACOMA"/>
      <sheetName val="Notes"/>
      <sheetName val="B"/>
      <sheetName val="CL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tabSelected="1" zoomScaleNormal="100" workbookViewId="0">
      <selection activeCell="E61" sqref="E61"/>
    </sheetView>
  </sheetViews>
  <sheetFormatPr defaultColWidth="9.140625" defaultRowHeight="15" x14ac:dyDescent="0.25"/>
  <cols>
    <col min="1" max="1" width="5.5703125" style="29" customWidth="1"/>
    <col min="2" max="2" width="6.7109375" style="30" hidden="1" customWidth="1"/>
    <col min="3" max="3" width="48.7109375" style="31" customWidth="1"/>
    <col min="4" max="4" width="2.7109375" style="31" customWidth="1"/>
    <col min="5" max="5" width="13" style="37" customWidth="1"/>
    <col min="6" max="6" width="3" style="31" customWidth="1"/>
    <col min="7" max="7" width="14" style="31" customWidth="1"/>
    <col min="8" max="8" width="3.85546875" style="31" customWidth="1"/>
    <col min="9" max="9" width="14.28515625" style="30" customWidth="1"/>
    <col min="10" max="10" width="2.5703125" style="31" customWidth="1"/>
    <col min="11" max="11" width="16.85546875" style="30" customWidth="1"/>
    <col min="12" max="16384" width="9.140625" style="31"/>
  </cols>
  <sheetData>
    <row r="1" spans="1:11" ht="18.75" x14ac:dyDescent="0.3">
      <c r="E1" s="78" t="s">
        <v>54</v>
      </c>
      <c r="F1" s="78"/>
      <c r="G1" s="78"/>
      <c r="H1" s="78"/>
      <c r="I1" s="78"/>
      <c r="J1" s="78"/>
      <c r="K1" s="78"/>
    </row>
    <row r="2" spans="1:11" ht="28.5" customHeight="1" x14ac:dyDescent="0.25">
      <c r="A2" s="29" t="s">
        <v>25</v>
      </c>
      <c r="B2" s="32" t="s">
        <v>11</v>
      </c>
      <c r="E2" s="76" t="s">
        <v>1</v>
      </c>
      <c r="F2" s="33"/>
      <c r="G2" s="75" t="s">
        <v>0</v>
      </c>
      <c r="H2" s="33"/>
      <c r="I2" s="75" t="s">
        <v>2</v>
      </c>
      <c r="J2" s="33"/>
      <c r="K2" s="75" t="s">
        <v>3</v>
      </c>
    </row>
    <row r="4" spans="1:11" x14ac:dyDescent="0.25">
      <c r="A4" s="29">
        <v>1</v>
      </c>
      <c r="B4" s="30">
        <v>1</v>
      </c>
      <c r="C4" s="34" t="s">
        <v>53</v>
      </c>
      <c r="E4" s="35">
        <v>24786068</v>
      </c>
      <c r="F4" s="36"/>
      <c r="G4" s="35">
        <v>92885439</v>
      </c>
      <c r="H4" s="35"/>
      <c r="I4" s="35">
        <v>76273346</v>
      </c>
      <c r="J4" s="36"/>
      <c r="K4" s="35">
        <v>29853668</v>
      </c>
    </row>
    <row r="5" spans="1:11" x14ac:dyDescent="0.25">
      <c r="A5" s="29">
        <v>2</v>
      </c>
    </row>
    <row r="6" spans="1:11" x14ac:dyDescent="0.25">
      <c r="A6" s="29">
        <v>3</v>
      </c>
      <c r="B6" s="30">
        <v>3</v>
      </c>
      <c r="C6" s="34" t="s">
        <v>4</v>
      </c>
      <c r="E6" s="35"/>
      <c r="F6" s="36"/>
      <c r="G6" s="36"/>
      <c r="H6" s="36"/>
      <c r="I6" s="36"/>
      <c r="J6" s="36"/>
      <c r="K6" s="36"/>
    </row>
    <row r="7" spans="1:11" x14ac:dyDescent="0.25">
      <c r="A7" s="29">
        <v>4</v>
      </c>
      <c r="C7" s="38" t="s">
        <v>6</v>
      </c>
      <c r="E7" s="39">
        <v>0.74660000000000004</v>
      </c>
      <c r="F7" s="36"/>
      <c r="G7" s="40">
        <v>0.16</v>
      </c>
      <c r="H7" s="40"/>
      <c r="I7" s="40">
        <v>0.40029999999999999</v>
      </c>
      <c r="J7" s="40"/>
      <c r="K7" s="40">
        <v>0.2</v>
      </c>
    </row>
    <row r="8" spans="1:11" x14ac:dyDescent="0.25">
      <c r="A8" s="29">
        <v>5</v>
      </c>
      <c r="C8" s="38" t="s">
        <v>7</v>
      </c>
      <c r="E8" s="39">
        <v>0.11749999999999999</v>
      </c>
      <c r="F8" s="36"/>
      <c r="G8" s="40">
        <v>0.16</v>
      </c>
      <c r="H8" s="40"/>
      <c r="I8" s="40">
        <v>0</v>
      </c>
      <c r="J8" s="40"/>
      <c r="K8" s="40">
        <v>0.39</v>
      </c>
    </row>
    <row r="9" spans="1:11" x14ac:dyDescent="0.25">
      <c r="A9" s="29">
        <v>6</v>
      </c>
      <c r="C9" s="38" t="s">
        <v>8</v>
      </c>
      <c r="E9" s="39">
        <v>0.1358</v>
      </c>
      <c r="F9" s="36"/>
      <c r="G9" s="40">
        <v>0.34</v>
      </c>
      <c r="H9" s="40"/>
      <c r="I9" s="40">
        <v>0.37230000000000002</v>
      </c>
      <c r="J9" s="40"/>
      <c r="K9" s="40">
        <v>0.41</v>
      </c>
    </row>
    <row r="10" spans="1:11" x14ac:dyDescent="0.25">
      <c r="A10" s="29">
        <v>7</v>
      </c>
      <c r="C10" s="38" t="s">
        <v>9</v>
      </c>
      <c r="E10" s="41">
        <v>0</v>
      </c>
      <c r="F10" s="36"/>
      <c r="G10" s="40">
        <v>0</v>
      </c>
      <c r="H10" s="40"/>
      <c r="I10" s="40">
        <v>0</v>
      </c>
      <c r="J10" s="40"/>
      <c r="K10" s="40">
        <v>0</v>
      </c>
    </row>
    <row r="11" spans="1:11" x14ac:dyDescent="0.25">
      <c r="A11" s="29">
        <v>8</v>
      </c>
      <c r="C11" s="38" t="s">
        <v>18</v>
      </c>
      <c r="E11" s="41"/>
      <c r="F11" s="36"/>
      <c r="G11" s="40"/>
      <c r="H11" s="40"/>
      <c r="I11" s="40">
        <v>7.9000000000000008E-3</v>
      </c>
      <c r="J11" s="40"/>
      <c r="K11" s="40"/>
    </row>
    <row r="12" spans="1:11" x14ac:dyDescent="0.25">
      <c r="A12" s="29">
        <v>9</v>
      </c>
      <c r="C12" s="38" t="s">
        <v>19</v>
      </c>
      <c r="E12" s="41"/>
      <c r="F12" s="36"/>
      <c r="G12" s="40"/>
      <c r="H12" s="40"/>
      <c r="I12" s="40">
        <v>3.2599999999999997E-2</v>
      </c>
      <c r="J12" s="40"/>
      <c r="K12" s="40"/>
    </row>
    <row r="13" spans="1:11" x14ac:dyDescent="0.25">
      <c r="A13" s="29">
        <v>10</v>
      </c>
      <c r="C13" s="38" t="s">
        <v>20</v>
      </c>
      <c r="E13" s="41"/>
      <c r="F13" s="36"/>
      <c r="G13" s="40">
        <v>0.34</v>
      </c>
      <c r="H13" s="40"/>
      <c r="I13" s="40">
        <v>0.18690000000000001</v>
      </c>
      <c r="J13" s="40"/>
      <c r="K13" s="40"/>
    </row>
    <row r="14" spans="1:11" x14ac:dyDescent="0.25">
      <c r="A14" s="29">
        <v>11</v>
      </c>
      <c r="C14" s="38" t="s">
        <v>16</v>
      </c>
      <c r="E14" s="41"/>
      <c r="F14" s="36"/>
      <c r="G14" s="40"/>
      <c r="H14" s="40"/>
      <c r="I14" s="40"/>
      <c r="J14" s="40"/>
      <c r="K14" s="40"/>
    </row>
    <row r="15" spans="1:11" x14ac:dyDescent="0.25">
      <c r="A15" s="29">
        <v>12</v>
      </c>
      <c r="C15" s="38" t="s">
        <v>23</v>
      </c>
      <c r="E15" s="41"/>
      <c r="F15" s="36"/>
      <c r="G15" s="36"/>
      <c r="H15" s="40"/>
      <c r="I15" s="40"/>
      <c r="J15" s="40"/>
      <c r="K15" s="40"/>
    </row>
    <row r="16" spans="1:11" x14ac:dyDescent="0.25">
      <c r="A16" s="29">
        <v>13</v>
      </c>
      <c r="C16" s="38" t="s">
        <v>10</v>
      </c>
      <c r="E16" s="41">
        <f>SUM(E7:E15)</f>
        <v>0.99990000000000012</v>
      </c>
      <c r="F16" s="41"/>
      <c r="G16" s="41">
        <f>SUM(G7:G14)</f>
        <v>1</v>
      </c>
      <c r="H16" s="41"/>
      <c r="I16" s="41">
        <f>SUM(I7:I15)</f>
        <v>1</v>
      </c>
      <c r="J16" s="41"/>
      <c r="K16" s="41">
        <f>SUM(K7:K15)</f>
        <v>1</v>
      </c>
    </row>
    <row r="17" spans="1:14" x14ac:dyDescent="0.25">
      <c r="A17" s="29">
        <v>14</v>
      </c>
    </row>
    <row r="18" spans="1:14" x14ac:dyDescent="0.25">
      <c r="A18" s="29">
        <v>15</v>
      </c>
      <c r="B18" s="30">
        <v>5</v>
      </c>
      <c r="C18" s="34" t="s">
        <v>40</v>
      </c>
    </row>
    <row r="19" spans="1:14" x14ac:dyDescent="0.25">
      <c r="A19" s="29">
        <v>16</v>
      </c>
      <c r="C19" s="42">
        <v>40848</v>
      </c>
      <c r="E19" s="43">
        <v>3.3</v>
      </c>
      <c r="F19" s="44"/>
      <c r="G19" s="45">
        <v>3.39</v>
      </c>
      <c r="H19" s="44"/>
      <c r="I19" s="43">
        <v>3.3</v>
      </c>
      <c r="J19" s="44"/>
      <c r="K19" s="43">
        <v>3.5</v>
      </c>
    </row>
    <row r="20" spans="1:14" x14ac:dyDescent="0.25">
      <c r="A20" s="29">
        <v>17</v>
      </c>
      <c r="C20" s="42">
        <v>40878</v>
      </c>
      <c r="E20" s="43">
        <v>3.09</v>
      </c>
      <c r="F20" s="44"/>
      <c r="G20" s="45">
        <v>3.4</v>
      </c>
      <c r="H20" s="44"/>
      <c r="I20" s="43">
        <v>3.25</v>
      </c>
      <c r="J20" s="44"/>
      <c r="K20" s="43">
        <v>3.56</v>
      </c>
    </row>
    <row r="21" spans="1:14" x14ac:dyDescent="0.25">
      <c r="A21" s="29">
        <v>18</v>
      </c>
      <c r="C21" s="42">
        <v>40909</v>
      </c>
      <c r="E21" s="43">
        <v>2.72</v>
      </c>
      <c r="F21" s="44"/>
      <c r="G21" s="45">
        <v>3.04</v>
      </c>
      <c r="H21" s="44"/>
      <c r="I21" s="43">
        <v>2.81</v>
      </c>
      <c r="J21" s="44"/>
      <c r="K21" s="43">
        <v>3.13</v>
      </c>
    </row>
    <row r="22" spans="1:14" x14ac:dyDescent="0.25">
      <c r="A22" s="29">
        <v>19</v>
      </c>
      <c r="C22" s="42">
        <v>40940</v>
      </c>
      <c r="E22" s="43">
        <v>2.34</v>
      </c>
      <c r="F22" s="44"/>
      <c r="G22" s="45">
        <v>2.4900000000000002</v>
      </c>
      <c r="H22" s="44"/>
      <c r="I22" s="43">
        <v>2.39</v>
      </c>
      <c r="J22" s="44"/>
      <c r="K22" s="43">
        <v>2.52</v>
      </c>
    </row>
    <row r="23" spans="1:14" x14ac:dyDescent="0.25">
      <c r="A23" s="29">
        <v>20</v>
      </c>
      <c r="C23" s="42">
        <v>40969</v>
      </c>
      <c r="E23" s="43">
        <v>1.97</v>
      </c>
      <c r="F23" s="44"/>
      <c r="G23" s="45">
        <v>2.19</v>
      </c>
      <c r="H23" s="44"/>
      <c r="I23" s="43">
        <v>2.06</v>
      </c>
      <c r="J23" s="44"/>
      <c r="K23" s="43">
        <v>2.2799999999999998</v>
      </c>
    </row>
    <row r="24" spans="1:14" x14ac:dyDescent="0.25">
      <c r="A24" s="29">
        <v>21</v>
      </c>
      <c r="C24" s="46">
        <v>41000</v>
      </c>
      <c r="E24" s="43">
        <v>1.76</v>
      </c>
      <c r="F24" s="44"/>
      <c r="G24" s="45">
        <v>1.97</v>
      </c>
      <c r="H24" s="44"/>
      <c r="I24" s="43">
        <v>1.74</v>
      </c>
      <c r="J24" s="44"/>
      <c r="K24" s="43">
        <v>1.86</v>
      </c>
    </row>
    <row r="25" spans="1:14" x14ac:dyDescent="0.25">
      <c r="A25" s="29">
        <v>22</v>
      </c>
      <c r="C25" s="46">
        <v>41030</v>
      </c>
      <c r="E25" s="43">
        <v>2.09</v>
      </c>
      <c r="F25" s="44"/>
      <c r="G25" s="45">
        <v>1.56</v>
      </c>
      <c r="H25" s="44"/>
      <c r="I25" s="43">
        <v>1.86</v>
      </c>
      <c r="J25" s="44"/>
      <c r="K25" s="43">
        <v>1.76</v>
      </c>
    </row>
    <row r="26" spans="1:14" x14ac:dyDescent="0.25">
      <c r="A26" s="29">
        <v>23</v>
      </c>
      <c r="C26" s="46">
        <v>41061</v>
      </c>
      <c r="E26" s="43">
        <v>2.0099999999999998</v>
      </c>
      <c r="F26" s="44"/>
      <c r="G26" s="45">
        <v>2.36</v>
      </c>
      <c r="H26" s="44"/>
      <c r="I26" s="43">
        <v>1.96</v>
      </c>
      <c r="J26" s="44"/>
      <c r="K26" s="43">
        <v>2.14</v>
      </c>
    </row>
    <row r="27" spans="1:14" x14ac:dyDescent="0.25">
      <c r="A27" s="29">
        <v>24</v>
      </c>
      <c r="C27" s="46">
        <v>41091</v>
      </c>
      <c r="E27" s="43">
        <v>2.41</v>
      </c>
      <c r="F27" s="44"/>
      <c r="G27" s="45">
        <v>2.36</v>
      </c>
      <c r="H27" s="44"/>
      <c r="I27" s="43">
        <v>2.11</v>
      </c>
      <c r="J27" s="44"/>
      <c r="K27" s="43">
        <v>2.3199999999999998</v>
      </c>
    </row>
    <row r="28" spans="1:14" x14ac:dyDescent="0.25">
      <c r="A28" s="29">
        <v>25</v>
      </c>
      <c r="C28" s="46">
        <v>41122</v>
      </c>
      <c r="E28" s="43">
        <v>2.38</v>
      </c>
      <c r="F28" s="44"/>
      <c r="G28" s="45">
        <v>2.75</v>
      </c>
      <c r="H28" s="44"/>
      <c r="I28" s="43">
        <v>2.4300000000000002</v>
      </c>
      <c r="J28" s="44"/>
      <c r="K28" s="43">
        <v>2.61</v>
      </c>
    </row>
    <row r="29" spans="1:14" x14ac:dyDescent="0.25">
      <c r="A29" s="29">
        <v>26</v>
      </c>
      <c r="C29" s="46">
        <v>41153</v>
      </c>
      <c r="E29" s="43">
        <v>2.4500000000000002</v>
      </c>
      <c r="F29" s="44"/>
      <c r="G29" s="45">
        <v>2.44</v>
      </c>
      <c r="H29" s="44"/>
      <c r="I29" s="43">
        <v>2.27</v>
      </c>
      <c r="J29" s="44"/>
      <c r="K29" s="43">
        <v>2.5</v>
      </c>
    </row>
    <row r="30" spans="1:14" x14ac:dyDescent="0.25">
      <c r="A30" s="29">
        <v>27</v>
      </c>
      <c r="C30" s="46">
        <v>41183</v>
      </c>
      <c r="E30" s="43">
        <v>3.14</v>
      </c>
      <c r="F30" s="44"/>
      <c r="G30" s="45">
        <v>2.79</v>
      </c>
      <c r="H30" s="44"/>
      <c r="I30" s="43">
        <v>2.96</v>
      </c>
      <c r="J30" s="44"/>
      <c r="K30" s="43">
        <v>3.19</v>
      </c>
    </row>
    <row r="31" spans="1:14" x14ac:dyDescent="0.25">
      <c r="A31" s="29">
        <v>28</v>
      </c>
      <c r="M31" s="44"/>
    </row>
    <row r="32" spans="1:14" x14ac:dyDescent="0.25">
      <c r="A32" s="29">
        <v>29</v>
      </c>
      <c r="B32" s="30">
        <v>4</v>
      </c>
      <c r="C32" s="34" t="s">
        <v>38</v>
      </c>
      <c r="E32" s="43">
        <f>AVERAGE(E19:E30)</f>
        <v>2.4716666666666667</v>
      </c>
      <c r="F32" s="47" t="s">
        <v>43</v>
      </c>
      <c r="G32" s="44">
        <f>(2.628*G7)+(2.946*G8)+(2.83*G9)+(2.535*G13)</f>
        <v>2.7159400000000002</v>
      </c>
      <c r="H32" s="44"/>
      <c r="I32" s="43">
        <f>(2.53*I7)+(3.29*I12)+(2.98*I9)+(2.26*I13)</f>
        <v>2.6518610000000002</v>
      </c>
      <c r="J32" s="44"/>
      <c r="K32" s="48">
        <f>(2.65*K7)+(2.77*K9)+(3.15*K8)</f>
        <v>2.8941999999999997</v>
      </c>
      <c r="N32" s="44"/>
    </row>
    <row r="33" spans="1:13" x14ac:dyDescent="0.25">
      <c r="A33" s="29">
        <v>30</v>
      </c>
      <c r="C33" s="34"/>
    </row>
    <row r="34" spans="1:13" x14ac:dyDescent="0.25">
      <c r="A34" s="29">
        <v>31</v>
      </c>
      <c r="C34" s="34"/>
      <c r="E34" s="35"/>
      <c r="F34" s="36"/>
      <c r="G34" s="36"/>
      <c r="H34" s="36"/>
      <c r="I34" s="36"/>
      <c r="J34" s="36"/>
      <c r="K34" s="36"/>
    </row>
    <row r="35" spans="1:13" x14ac:dyDescent="0.25">
      <c r="A35" s="29">
        <v>32</v>
      </c>
      <c r="B35" s="30">
        <v>11</v>
      </c>
      <c r="C35" s="34" t="s">
        <v>5</v>
      </c>
      <c r="E35" s="41">
        <v>0.21</v>
      </c>
      <c r="F35" s="36"/>
      <c r="G35" s="40">
        <v>0.67010000000000003</v>
      </c>
      <c r="H35" s="40"/>
      <c r="I35" s="49">
        <v>0.51</v>
      </c>
      <c r="J35" s="40"/>
      <c r="K35" s="40">
        <v>1.23E-2</v>
      </c>
    </row>
    <row r="36" spans="1:13" x14ac:dyDescent="0.25">
      <c r="A36" s="29">
        <v>33</v>
      </c>
      <c r="C36" s="34"/>
    </row>
    <row r="37" spans="1:13" x14ac:dyDescent="0.25">
      <c r="A37" s="29">
        <v>34</v>
      </c>
      <c r="B37" s="30">
        <v>17</v>
      </c>
      <c r="C37" s="34" t="s">
        <v>14</v>
      </c>
      <c r="E37" s="50">
        <v>-9057028</v>
      </c>
      <c r="F37" s="51"/>
      <c r="G37" s="52">
        <v>-156834589</v>
      </c>
      <c r="H37" s="51"/>
      <c r="I37" s="52">
        <v>-84715911</v>
      </c>
      <c r="J37" s="51"/>
      <c r="K37" s="52">
        <v>-679980</v>
      </c>
    </row>
    <row r="38" spans="1:13" x14ac:dyDescent="0.25">
      <c r="A38" s="29">
        <v>35</v>
      </c>
      <c r="C38" s="34"/>
    </row>
    <row r="39" spans="1:13" x14ac:dyDescent="0.25">
      <c r="A39" s="29">
        <v>36</v>
      </c>
      <c r="B39" s="30" t="s">
        <v>21</v>
      </c>
      <c r="C39" s="34" t="s">
        <v>13</v>
      </c>
      <c r="E39" s="52">
        <v>-18028034</v>
      </c>
      <c r="F39" s="53" t="s">
        <v>45</v>
      </c>
      <c r="G39" s="54">
        <v>-694927723</v>
      </c>
      <c r="H39" s="52"/>
      <c r="I39" s="52">
        <v>-299400000</v>
      </c>
      <c r="J39" s="52"/>
      <c r="K39" s="52">
        <v>-141395422</v>
      </c>
    </row>
    <row r="40" spans="1:13" x14ac:dyDescent="0.25">
      <c r="A40" s="29">
        <v>37</v>
      </c>
      <c r="C40" s="34"/>
    </row>
    <row r="41" spans="1:13" x14ac:dyDescent="0.25">
      <c r="A41" s="29">
        <v>38</v>
      </c>
      <c r="B41" s="30">
        <v>26</v>
      </c>
      <c r="C41" s="34" t="s">
        <v>12</v>
      </c>
      <c r="E41" s="52">
        <v>-4266714</v>
      </c>
      <c r="F41" s="52"/>
      <c r="G41" s="52">
        <v>-76958505</v>
      </c>
      <c r="H41" s="55"/>
      <c r="I41" s="52">
        <v>-4323000</v>
      </c>
      <c r="J41" s="55"/>
      <c r="K41" s="55" t="s">
        <v>17</v>
      </c>
      <c r="L41" s="55"/>
    </row>
    <row r="42" spans="1:13" x14ac:dyDescent="0.25">
      <c r="A42" s="29">
        <v>39</v>
      </c>
    </row>
    <row r="43" spans="1:13" x14ac:dyDescent="0.25">
      <c r="A43" s="29">
        <v>40</v>
      </c>
      <c r="C43" s="56" t="s">
        <v>35</v>
      </c>
      <c r="D43" s="57"/>
      <c r="E43" s="58">
        <f>-E37/E4</f>
        <v>0.36540801873052231</v>
      </c>
      <c r="F43" s="58"/>
      <c r="G43" s="58">
        <f>-G37/G4</f>
        <v>1.6884733569488755</v>
      </c>
      <c r="H43" s="58"/>
      <c r="I43" s="58">
        <f>-I37/I4</f>
        <v>1.110688273725398</v>
      </c>
      <c r="J43" s="58"/>
      <c r="K43" s="58">
        <f>-K37/K4</f>
        <v>2.2777100622945228E-2</v>
      </c>
      <c r="M43" s="44"/>
    </row>
    <row r="44" spans="1:13" x14ac:dyDescent="0.25">
      <c r="A44" s="29">
        <v>41</v>
      </c>
      <c r="C44" s="34" t="s">
        <v>38</v>
      </c>
      <c r="E44" s="59">
        <f>E32</f>
        <v>2.4716666666666667</v>
      </c>
      <c r="F44" s="60" t="s">
        <v>43</v>
      </c>
      <c r="G44" s="61">
        <f>G32</f>
        <v>2.7159400000000002</v>
      </c>
      <c r="H44" s="44"/>
      <c r="I44" s="59">
        <f>I32</f>
        <v>2.6518610000000002</v>
      </c>
      <c r="J44" s="44"/>
      <c r="K44" s="59">
        <f>K32</f>
        <v>2.8941999999999997</v>
      </c>
    </row>
    <row r="45" spans="1:13" x14ac:dyDescent="0.25">
      <c r="A45" s="29">
        <v>42</v>
      </c>
      <c r="C45" s="34" t="s">
        <v>39</v>
      </c>
      <c r="E45" s="43">
        <f>E43+E44</f>
        <v>2.8370746853971891</v>
      </c>
      <c r="F45" s="43"/>
      <c r="G45" s="43">
        <f t="shared" ref="G45:K45" si="0">G43+G44</f>
        <v>4.4044133569488757</v>
      </c>
      <c r="H45" s="43"/>
      <c r="I45" s="43">
        <f t="shared" si="0"/>
        <v>3.7625492737253983</v>
      </c>
      <c r="J45" s="43"/>
      <c r="K45" s="43">
        <f t="shared" si="0"/>
        <v>2.9169771006229448</v>
      </c>
      <c r="M45" s="44"/>
    </row>
    <row r="46" spans="1:13" x14ac:dyDescent="0.25">
      <c r="A46" s="29">
        <v>43</v>
      </c>
      <c r="B46" s="62"/>
      <c r="C46" s="34" t="s">
        <v>36</v>
      </c>
      <c r="E46" s="41">
        <f>E43/E45</f>
        <v>0.128797461910794</v>
      </c>
      <c r="F46" s="41"/>
      <c r="G46" s="41">
        <f t="shared" ref="G46:K46" si="1">G43/G45</f>
        <v>0.38335942158674968</v>
      </c>
      <c r="H46" s="41"/>
      <c r="I46" s="41">
        <f t="shared" si="1"/>
        <v>0.29519567530491808</v>
      </c>
      <c r="J46" s="41"/>
      <c r="K46" s="41">
        <f t="shared" si="1"/>
        <v>7.8084605525634704E-3</v>
      </c>
    </row>
    <row r="47" spans="1:13" ht="15.75" thickBot="1" x14ac:dyDescent="0.3">
      <c r="A47" s="29">
        <v>44</v>
      </c>
      <c r="B47" s="62"/>
      <c r="C47" s="63"/>
      <c r="D47" s="63"/>
      <c r="E47" s="64"/>
      <c r="F47" s="64"/>
      <c r="G47" s="64"/>
      <c r="H47" s="64"/>
      <c r="I47" s="64"/>
      <c r="J47" s="64"/>
      <c r="K47" s="64"/>
    </row>
    <row r="48" spans="1:13" x14ac:dyDescent="0.25">
      <c r="A48" s="29">
        <v>45</v>
      </c>
      <c r="E48" s="65"/>
      <c r="F48" s="57"/>
      <c r="G48" s="65"/>
      <c r="H48" s="57"/>
      <c r="I48" s="65"/>
      <c r="J48" s="57"/>
      <c r="K48" s="65"/>
    </row>
    <row r="49" spans="1:11" x14ac:dyDescent="0.25">
      <c r="A49" s="29">
        <v>46</v>
      </c>
      <c r="B49" s="31"/>
      <c r="C49" s="66" t="s">
        <v>41</v>
      </c>
      <c r="D49" s="66"/>
      <c r="E49" s="66"/>
      <c r="F49" s="66"/>
      <c r="G49" s="66"/>
      <c r="H49" s="66"/>
      <c r="I49" s="66"/>
      <c r="J49" s="66"/>
      <c r="K49" s="66"/>
    </row>
    <row r="50" spans="1:11" x14ac:dyDescent="0.25">
      <c r="A50" s="29">
        <v>47</v>
      </c>
      <c r="C50" s="30"/>
      <c r="D50" s="30"/>
      <c r="E50" s="30"/>
      <c r="F50" s="30"/>
      <c r="G50" s="30"/>
      <c r="H50" s="30"/>
      <c r="J50" s="30"/>
    </row>
    <row r="51" spans="1:11" x14ac:dyDescent="0.25">
      <c r="A51" s="29">
        <v>48</v>
      </c>
      <c r="C51" s="34" t="s">
        <v>47</v>
      </c>
      <c r="E51" s="43">
        <f>'PGA WACOG'!K23*10</f>
        <v>3.5949</v>
      </c>
      <c r="G51" s="44">
        <f>'PGA WACOG'!J11*10</f>
        <v>5.0844999999999994</v>
      </c>
      <c r="I51" s="67">
        <f>'PGA WACOG'!J5*10</f>
        <v>4.7372999999999994</v>
      </c>
      <c r="K51" s="67">
        <f>'PGA WACOG'!K17*10</f>
        <v>4.7371999999999996</v>
      </c>
    </row>
    <row r="52" spans="1:11" x14ac:dyDescent="0.25">
      <c r="A52" s="29">
        <v>49</v>
      </c>
      <c r="B52" s="62"/>
      <c r="C52" s="34" t="s">
        <v>50</v>
      </c>
      <c r="E52" s="68">
        <f>'PGA WACOG'!K24*10</f>
        <v>1.0868</v>
      </c>
      <c r="F52" s="69"/>
      <c r="G52" s="70">
        <f>'PGA WACOG'!J12*10</f>
        <v>1.4058999999999999</v>
      </c>
      <c r="H52" s="69"/>
      <c r="I52" s="68">
        <f>'PGA WACOG'!J6*10</f>
        <v>1.3023000000000002</v>
      </c>
      <c r="J52" s="69"/>
      <c r="K52" s="68">
        <f>'PGA WACOG'!K18*10</f>
        <v>1.2383</v>
      </c>
    </row>
    <row r="53" spans="1:11" x14ac:dyDescent="0.25">
      <c r="A53" s="29">
        <v>50</v>
      </c>
      <c r="B53" s="62"/>
      <c r="C53" s="34" t="s">
        <v>37</v>
      </c>
      <c r="E53" s="67">
        <f>E51+E52</f>
        <v>4.6817000000000002</v>
      </c>
      <c r="F53" s="67"/>
      <c r="G53" s="67">
        <f t="shared" ref="G53:K53" si="2">G51+G52</f>
        <v>6.4903999999999993</v>
      </c>
      <c r="H53" s="67"/>
      <c r="I53" s="67">
        <f t="shared" si="2"/>
        <v>6.0396000000000001</v>
      </c>
      <c r="J53" s="67"/>
      <c r="K53" s="67">
        <f t="shared" si="2"/>
        <v>5.9754999999999994</v>
      </c>
    </row>
    <row r="54" spans="1:11" x14ac:dyDescent="0.25">
      <c r="A54" s="29">
        <v>51</v>
      </c>
    </row>
    <row r="55" spans="1:11" x14ac:dyDescent="0.25">
      <c r="A55" s="29">
        <v>52</v>
      </c>
      <c r="C55" s="34" t="s">
        <v>42</v>
      </c>
      <c r="G55" s="51"/>
    </row>
    <row r="56" spans="1:11" x14ac:dyDescent="0.25">
      <c r="A56" s="29">
        <v>53</v>
      </c>
      <c r="B56" s="62"/>
    </row>
    <row r="57" spans="1:11" x14ac:dyDescent="0.25">
      <c r="A57" s="29">
        <v>54</v>
      </c>
      <c r="B57" s="62"/>
      <c r="C57" s="34" t="s">
        <v>55</v>
      </c>
      <c r="E57" s="43">
        <v>3.31</v>
      </c>
      <c r="G57" s="44">
        <v>4.38</v>
      </c>
      <c r="I57" s="67">
        <v>3.7</v>
      </c>
      <c r="K57" s="67">
        <v>4.03</v>
      </c>
    </row>
    <row r="58" spans="1:11" x14ac:dyDescent="0.25">
      <c r="A58" s="29">
        <v>55</v>
      </c>
      <c r="B58" s="62"/>
      <c r="C58" s="34" t="s">
        <v>56</v>
      </c>
      <c r="E58" s="68">
        <v>1.04</v>
      </c>
      <c r="F58" s="69"/>
      <c r="G58" s="70">
        <v>1.42</v>
      </c>
      <c r="H58" s="69"/>
      <c r="I58" s="68">
        <v>1.34</v>
      </c>
      <c r="J58" s="69"/>
      <c r="K58" s="68">
        <v>1.52</v>
      </c>
    </row>
    <row r="59" spans="1:11" x14ac:dyDescent="0.25">
      <c r="A59" s="29">
        <v>56</v>
      </c>
      <c r="B59" s="62"/>
      <c r="C59" s="34" t="s">
        <v>37</v>
      </c>
      <c r="E59" s="67">
        <f>E57+E58</f>
        <v>4.3499999999999996</v>
      </c>
      <c r="F59" s="67"/>
      <c r="G59" s="67">
        <f t="shared" ref="G59" si="3">G57+G58</f>
        <v>5.8</v>
      </c>
      <c r="H59" s="67"/>
      <c r="I59" s="67">
        <f t="shared" ref="I59" si="4">I57+I58</f>
        <v>5.04</v>
      </c>
      <c r="J59" s="67"/>
      <c r="K59" s="67">
        <f t="shared" ref="K59" si="5">K57+K58</f>
        <v>5.5500000000000007</v>
      </c>
    </row>
    <row r="60" spans="1:11" x14ac:dyDescent="0.25">
      <c r="B60" s="62"/>
    </row>
    <row r="61" spans="1:11" ht="26.25" x14ac:dyDescent="0.25">
      <c r="A61" s="77" t="s">
        <v>43</v>
      </c>
      <c r="B61" s="71" t="s">
        <v>43</v>
      </c>
      <c r="C61" s="72" t="s">
        <v>44</v>
      </c>
    </row>
    <row r="62" spans="1:11" x14ac:dyDescent="0.25">
      <c r="A62" s="77" t="s">
        <v>45</v>
      </c>
      <c r="B62" s="36" t="s">
        <v>45</v>
      </c>
      <c r="C62" s="73" t="s">
        <v>46</v>
      </c>
    </row>
    <row r="63" spans="1:11" ht="26.25" x14ac:dyDescent="0.25">
      <c r="A63" s="77" t="s">
        <v>48</v>
      </c>
      <c r="B63" s="62" t="s">
        <v>48</v>
      </c>
      <c r="C63" s="74" t="s">
        <v>49</v>
      </c>
    </row>
    <row r="64" spans="1:11" x14ac:dyDescent="0.25">
      <c r="A64" s="77" t="s">
        <v>51</v>
      </c>
      <c r="B64" s="62" t="s">
        <v>51</v>
      </c>
      <c r="C64" s="73" t="s">
        <v>52</v>
      </c>
    </row>
  </sheetData>
  <mergeCells count="1">
    <mergeCell ref="E1:K1"/>
  </mergeCells>
  <pageMargins left="0.7" right="0.7" top="0.75" bottom="0.75" header="0.3" footer="0.3"/>
  <pageSetup scale="69" orientation="portrait" r:id="rId1"/>
  <headerFooter>
    <oddHeader>&amp;LAttachment A
Hedge Data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pane xSplit="2" ySplit="4" topLeftCell="C5" activePane="bottomRight" state="frozen"/>
      <selection activeCell="D7" sqref="D7"/>
      <selection pane="topRight" activeCell="D7" sqref="D7"/>
      <selection pane="bottomLeft" activeCell="D7" sqref="D7"/>
      <selection pane="bottomRight" activeCell="G36" sqref="G36"/>
    </sheetView>
  </sheetViews>
  <sheetFormatPr defaultColWidth="9.140625" defaultRowHeight="12.75" x14ac:dyDescent="0.2"/>
  <cols>
    <col min="1" max="1" width="20.85546875" style="5" customWidth="1"/>
    <col min="2" max="2" width="12.42578125" style="2" customWidth="1"/>
    <col min="3" max="5" width="8.85546875" style="2" customWidth="1"/>
    <col min="6" max="6" width="10.85546875" style="2" customWidth="1"/>
    <col min="7" max="9" width="8.85546875" style="2" customWidth="1"/>
    <col min="10" max="12" width="9.42578125" style="2" customWidth="1"/>
    <col min="13" max="16384" width="9.140625" style="2"/>
  </cols>
  <sheetData>
    <row r="1" spans="1:12" x14ac:dyDescent="0.2">
      <c r="A1" s="1" t="s">
        <v>26</v>
      </c>
      <c r="J1" s="3"/>
    </row>
    <row r="2" spans="1:12" x14ac:dyDescent="0.2">
      <c r="A2" s="1"/>
      <c r="B2" s="4"/>
      <c r="J2" s="3"/>
    </row>
    <row r="3" spans="1:12" x14ac:dyDescent="0.2">
      <c r="J3" s="3"/>
    </row>
    <row r="4" spans="1:12" ht="13.5" thickBot="1" x14ac:dyDescent="0.25">
      <c r="C4" s="6">
        <v>39022</v>
      </c>
      <c r="D4" s="6"/>
      <c r="E4" s="6">
        <v>39387</v>
      </c>
      <c r="F4" s="7">
        <v>39753</v>
      </c>
      <c r="G4" s="7"/>
      <c r="H4" s="7">
        <v>40118</v>
      </c>
      <c r="I4" s="7">
        <v>40483</v>
      </c>
      <c r="J4" s="20">
        <v>40848</v>
      </c>
      <c r="K4" s="20"/>
      <c r="L4" s="8">
        <v>41214</v>
      </c>
    </row>
    <row r="5" spans="1:12" x14ac:dyDescent="0.2">
      <c r="A5" s="5" t="s">
        <v>27</v>
      </c>
      <c r="B5" s="2" t="s">
        <v>28</v>
      </c>
      <c r="C5" s="9">
        <v>0.73636999999999997</v>
      </c>
      <c r="D5" s="9"/>
      <c r="E5" s="9">
        <v>0.68828</v>
      </c>
      <c r="F5" s="9">
        <v>0.82667999999999997</v>
      </c>
      <c r="H5" s="9">
        <v>0.56977</v>
      </c>
      <c r="I5" s="9">
        <v>0.51032</v>
      </c>
      <c r="J5" s="21">
        <v>0.47372999999999998</v>
      </c>
      <c r="K5" s="21"/>
      <c r="L5" s="10">
        <v>0.36969000000000002</v>
      </c>
    </row>
    <row r="6" spans="1:12" x14ac:dyDescent="0.2">
      <c r="B6" s="2" t="s">
        <v>29</v>
      </c>
      <c r="C6" s="9">
        <v>0.10544000000000001</v>
      </c>
      <c r="D6" s="9"/>
      <c r="E6" s="9">
        <v>0.11377</v>
      </c>
      <c r="F6" s="9">
        <v>0.11083</v>
      </c>
      <c r="H6" s="9">
        <v>0.11688999999999999</v>
      </c>
      <c r="I6" s="9">
        <v>0.12314</v>
      </c>
      <c r="J6" s="22">
        <v>0.13023000000000001</v>
      </c>
      <c r="K6" s="22"/>
      <c r="L6" s="11">
        <v>0.13425000000000001</v>
      </c>
    </row>
    <row r="7" spans="1:12" ht="13.5" thickBot="1" x14ac:dyDescent="0.25">
      <c r="C7" s="12">
        <f>SUM(C5:C6)</f>
        <v>0.84180999999999995</v>
      </c>
      <c r="D7" s="12"/>
      <c r="E7" s="12">
        <f>SUM(E5:E6)</f>
        <v>0.80205000000000004</v>
      </c>
      <c r="F7" s="12">
        <f>SUM(F5:F6)</f>
        <v>0.93750999999999995</v>
      </c>
      <c r="H7" s="12">
        <f>SUM(H5:H6)</f>
        <v>0.68666000000000005</v>
      </c>
      <c r="I7" s="12">
        <f>SUM(I5:I6)</f>
        <v>0.63346000000000002</v>
      </c>
      <c r="J7" s="23">
        <f>SUM(J5:J6)</f>
        <v>0.60396000000000005</v>
      </c>
      <c r="K7" s="24"/>
      <c r="L7" s="14">
        <f>SUM(L5:L6)</f>
        <v>0.50394000000000005</v>
      </c>
    </row>
    <row r="8" spans="1:12" ht="13.5" thickTop="1" x14ac:dyDescent="0.2">
      <c r="B8" s="2" t="s">
        <v>30</v>
      </c>
      <c r="C8" s="15">
        <v>-1.643E-2</v>
      </c>
      <c r="D8" s="15"/>
      <c r="E8" s="15">
        <v>-1.643E-2</v>
      </c>
      <c r="J8" s="25"/>
      <c r="K8" s="25"/>
    </row>
    <row r="9" spans="1:12" x14ac:dyDescent="0.2">
      <c r="C9" s="16"/>
      <c r="D9" s="16"/>
      <c r="E9" s="16"/>
      <c r="J9" s="25"/>
      <c r="K9" s="25"/>
    </row>
    <row r="10" spans="1:12" ht="13.5" thickBot="1" x14ac:dyDescent="0.25">
      <c r="C10" s="6">
        <v>38991</v>
      </c>
      <c r="D10" s="6">
        <v>39095</v>
      </c>
      <c r="E10" s="6">
        <v>39356</v>
      </c>
      <c r="F10" s="8">
        <v>39722</v>
      </c>
      <c r="G10" s="7"/>
      <c r="H10" s="8">
        <v>40087</v>
      </c>
      <c r="I10" s="8">
        <v>40483</v>
      </c>
      <c r="J10" s="26">
        <v>40848</v>
      </c>
      <c r="K10" s="27"/>
      <c r="L10" s="8">
        <v>41214</v>
      </c>
    </row>
    <row r="11" spans="1:12" x14ac:dyDescent="0.2">
      <c r="A11" s="5" t="s">
        <v>0</v>
      </c>
      <c r="B11" s="2" t="s">
        <v>28</v>
      </c>
      <c r="C11" s="9">
        <v>0.74944999999999995</v>
      </c>
      <c r="D11" s="9">
        <v>0.74946000000000002</v>
      </c>
      <c r="E11" s="9">
        <v>0.69603000000000004</v>
      </c>
      <c r="F11" s="9">
        <v>0.76254</v>
      </c>
      <c r="H11" s="9">
        <v>0.60641</v>
      </c>
      <c r="I11" s="9">
        <v>0.56213999999999997</v>
      </c>
      <c r="J11" s="28">
        <v>0.50844999999999996</v>
      </c>
      <c r="K11" s="28"/>
      <c r="L11" s="9">
        <v>0.43769999999999998</v>
      </c>
    </row>
    <row r="12" spans="1:12" x14ac:dyDescent="0.2">
      <c r="B12" s="2" t="s">
        <v>29</v>
      </c>
      <c r="C12" s="9">
        <v>0.10589999999999999</v>
      </c>
      <c r="D12" s="9">
        <v>0.10582999999999999</v>
      </c>
      <c r="E12" s="9">
        <v>0.10888</v>
      </c>
      <c r="F12" s="9">
        <v>0.11491999999999999</v>
      </c>
      <c r="H12" s="9">
        <v>0.11391</v>
      </c>
      <c r="I12" s="9">
        <v>0.12647</v>
      </c>
      <c r="J12" s="28">
        <v>0.14058999999999999</v>
      </c>
      <c r="K12" s="28"/>
      <c r="L12" s="9">
        <v>0.14226</v>
      </c>
    </row>
    <row r="13" spans="1:12" ht="13.5" thickBot="1" x14ac:dyDescent="0.25">
      <c r="C13" s="12">
        <f>SUM(C11:C12)</f>
        <v>0.85534999999999994</v>
      </c>
      <c r="D13" s="12">
        <f>SUM(D11:D12)</f>
        <v>0.85528999999999999</v>
      </c>
      <c r="E13" s="12">
        <f>SUM(E11:E12)</f>
        <v>0.80491000000000001</v>
      </c>
      <c r="F13" s="12">
        <f>SUM(F11:F12)</f>
        <v>0.87746000000000002</v>
      </c>
      <c r="H13" s="12">
        <f>SUM(H11:H12)</f>
        <v>0.72031999999999996</v>
      </c>
      <c r="I13" s="12">
        <f>SUM(I11:I12)</f>
        <v>0.68860999999999994</v>
      </c>
      <c r="J13" s="23">
        <f>SUM(J11:J12)</f>
        <v>0.64903999999999995</v>
      </c>
      <c r="K13" s="24"/>
      <c r="L13" s="14">
        <f>SUM(L11:L12)</f>
        <v>0.57996000000000003</v>
      </c>
    </row>
    <row r="14" spans="1:12" ht="13.5" thickTop="1" x14ac:dyDescent="0.2">
      <c r="B14" s="2" t="s">
        <v>30</v>
      </c>
      <c r="C14" s="13">
        <v>4.1700000000000001E-3</v>
      </c>
      <c r="D14" s="13">
        <v>4.1700000000000001E-3</v>
      </c>
      <c r="E14" s="13">
        <v>4.1700000000000001E-3</v>
      </c>
      <c r="J14" s="25"/>
      <c r="K14" s="25"/>
    </row>
    <row r="15" spans="1:12" x14ac:dyDescent="0.2">
      <c r="C15" s="16"/>
      <c r="D15" s="16"/>
      <c r="E15" s="16"/>
      <c r="J15" s="25"/>
      <c r="K15" s="25"/>
    </row>
    <row r="16" spans="1:12" ht="13.5" thickBot="1" x14ac:dyDescent="0.25">
      <c r="C16" s="17" t="s">
        <v>31</v>
      </c>
      <c r="D16" s="17">
        <v>39101</v>
      </c>
      <c r="E16" s="6">
        <v>39387</v>
      </c>
      <c r="F16" s="8">
        <v>39753</v>
      </c>
      <c r="G16" s="8">
        <v>39934</v>
      </c>
      <c r="H16" s="8">
        <v>40026</v>
      </c>
      <c r="I16" s="8">
        <v>40483</v>
      </c>
      <c r="J16" s="26">
        <v>40848</v>
      </c>
      <c r="K16" s="26">
        <v>40878</v>
      </c>
      <c r="L16" s="8">
        <v>41214</v>
      </c>
    </row>
    <row r="17" spans="1:12" x14ac:dyDescent="0.2">
      <c r="A17" s="5" t="s">
        <v>3</v>
      </c>
      <c r="B17" s="2" t="s">
        <v>28</v>
      </c>
      <c r="C17" s="18"/>
      <c r="D17" s="18">
        <v>0.77776000000000001</v>
      </c>
      <c r="E17" s="18">
        <v>0.70384999999999998</v>
      </c>
      <c r="F17" s="9">
        <v>0.84601999999999999</v>
      </c>
      <c r="G17" s="9">
        <v>0.84601999999999999</v>
      </c>
      <c r="H17" s="9">
        <v>0.67603000000000002</v>
      </c>
      <c r="I17" s="9">
        <v>0.56142999999999998</v>
      </c>
      <c r="J17" s="28">
        <v>0.56142999999999998</v>
      </c>
      <c r="K17" s="28">
        <v>0.47371999999999997</v>
      </c>
      <c r="L17" s="9">
        <v>0.40281</v>
      </c>
    </row>
    <row r="18" spans="1:12" x14ac:dyDescent="0.2">
      <c r="B18" s="2" t="s">
        <v>29</v>
      </c>
      <c r="C18" s="19"/>
      <c r="D18" s="19">
        <v>0.10094</v>
      </c>
      <c r="E18" s="19">
        <v>0.12396</v>
      </c>
      <c r="F18" s="9">
        <v>0.1221</v>
      </c>
      <c r="G18" s="9">
        <v>0.11669</v>
      </c>
      <c r="H18" s="9">
        <v>0.11521000000000001</v>
      </c>
      <c r="I18" s="9">
        <v>0.1047</v>
      </c>
      <c r="J18" s="28">
        <v>0.1047</v>
      </c>
      <c r="K18" s="28">
        <v>0.12383</v>
      </c>
      <c r="L18" s="9">
        <v>0.15176000000000001</v>
      </c>
    </row>
    <row r="19" spans="1:12" ht="13.5" thickBot="1" x14ac:dyDescent="0.25">
      <c r="C19" s="12"/>
      <c r="D19" s="12">
        <f t="shared" ref="D19:J19" si="0">SUM(D17:D18)</f>
        <v>0.87870000000000004</v>
      </c>
      <c r="E19" s="12">
        <f t="shared" si="0"/>
        <v>0.82780999999999993</v>
      </c>
      <c r="F19" s="12">
        <f t="shared" si="0"/>
        <v>0.96811999999999998</v>
      </c>
      <c r="G19" s="12">
        <f t="shared" si="0"/>
        <v>0.96270999999999995</v>
      </c>
      <c r="H19" s="12">
        <f t="shared" si="0"/>
        <v>0.79124000000000005</v>
      </c>
      <c r="I19" s="12">
        <f t="shared" si="0"/>
        <v>0.66613</v>
      </c>
      <c r="J19" s="23">
        <f t="shared" si="0"/>
        <v>0.66613</v>
      </c>
      <c r="K19" s="23">
        <f>SUM(K17:K18)</f>
        <v>0.59755000000000003</v>
      </c>
      <c r="L19" s="14">
        <f>SUM(L17:L18)</f>
        <v>0.55457000000000001</v>
      </c>
    </row>
    <row r="20" spans="1:12" ht="13.5" thickTop="1" x14ac:dyDescent="0.2">
      <c r="B20" s="2" t="s">
        <v>30</v>
      </c>
      <c r="C20" s="13"/>
      <c r="D20" s="13"/>
      <c r="E20" s="13"/>
      <c r="J20" s="25"/>
      <c r="K20" s="25"/>
    </row>
    <row r="21" spans="1:12" x14ac:dyDescent="0.2">
      <c r="C21" s="16"/>
      <c r="D21" s="16"/>
      <c r="E21" s="16"/>
      <c r="J21" s="25"/>
      <c r="K21" s="25"/>
    </row>
    <row r="22" spans="1:12" ht="13.5" thickBot="1" x14ac:dyDescent="0.25">
      <c r="C22" s="6">
        <v>39022</v>
      </c>
      <c r="D22" s="6"/>
      <c r="E22" s="6">
        <v>39387</v>
      </c>
      <c r="F22" s="8">
        <v>39753</v>
      </c>
      <c r="G22" s="7"/>
      <c r="H22" s="8">
        <v>40118</v>
      </c>
      <c r="I22" s="8">
        <v>40483</v>
      </c>
      <c r="J22" s="26">
        <v>40848</v>
      </c>
      <c r="K22" s="26">
        <v>40969</v>
      </c>
      <c r="L22" s="8">
        <v>41214</v>
      </c>
    </row>
    <row r="23" spans="1:12" x14ac:dyDescent="0.2">
      <c r="A23" s="5" t="s">
        <v>1</v>
      </c>
      <c r="B23" s="2" t="s">
        <v>28</v>
      </c>
      <c r="C23" s="16">
        <v>0.76102999999999998</v>
      </c>
      <c r="D23" s="16"/>
      <c r="E23" s="16">
        <v>0.75475999999999999</v>
      </c>
      <c r="F23" s="9">
        <v>0.80174999999999996</v>
      </c>
      <c r="H23" s="9">
        <v>0.48876999999999998</v>
      </c>
      <c r="I23" s="9">
        <v>0.45849000000000001</v>
      </c>
      <c r="J23" s="28">
        <v>0.41510999999999998</v>
      </c>
      <c r="K23" s="28">
        <v>0.35948999999999998</v>
      </c>
      <c r="L23" s="9">
        <v>0.33051999999999998</v>
      </c>
    </row>
    <row r="24" spans="1:12" x14ac:dyDescent="0.2">
      <c r="B24" s="2" t="s">
        <v>29</v>
      </c>
      <c r="C24" s="9">
        <v>9.3969999999999998E-2</v>
      </c>
      <c r="D24" s="9"/>
      <c r="E24" s="9">
        <v>9.221E-2</v>
      </c>
      <c r="F24" s="9">
        <v>9.2740000000000003E-2</v>
      </c>
      <c r="H24" s="9">
        <v>9.3689999999999996E-2</v>
      </c>
      <c r="I24" s="9">
        <v>0.10131999999999999</v>
      </c>
      <c r="J24" s="28">
        <v>0.10868</v>
      </c>
      <c r="K24" s="28">
        <v>0.10868</v>
      </c>
      <c r="L24" s="9">
        <v>0.1042</v>
      </c>
    </row>
    <row r="25" spans="1:12" ht="13.5" thickBot="1" x14ac:dyDescent="0.25">
      <c r="C25" s="12">
        <f>SUM(C23:C24)</f>
        <v>0.85499999999999998</v>
      </c>
      <c r="D25" s="12"/>
      <c r="E25" s="12">
        <f>SUM(E23:E24)</f>
        <v>0.84697</v>
      </c>
      <c r="F25" s="12">
        <f>SUM(F23:F24)</f>
        <v>0.89449000000000001</v>
      </c>
      <c r="H25" s="12">
        <f>SUM(H23:H24)</f>
        <v>0.58245999999999998</v>
      </c>
      <c r="I25" s="12">
        <f>SUM(I23:I24)</f>
        <v>0.55981000000000003</v>
      </c>
      <c r="J25" s="23">
        <f>SUM(J23:J24)</f>
        <v>0.52378999999999998</v>
      </c>
      <c r="K25" s="23">
        <f>SUM(K23:K24)</f>
        <v>0.46816999999999998</v>
      </c>
      <c r="L25" s="14">
        <f>SUM(L23:L24)</f>
        <v>0.43472</v>
      </c>
    </row>
    <row r="26" spans="1:12" ht="13.5" thickTop="1" x14ac:dyDescent="0.2">
      <c r="B26" s="2" t="s">
        <v>30</v>
      </c>
      <c r="C26" s="2">
        <v>6.4549999999999996E-2</v>
      </c>
      <c r="E26" s="2">
        <v>6.4549999999999996E-2</v>
      </c>
    </row>
    <row r="28" spans="1:12" x14ac:dyDescent="0.2">
      <c r="A28" s="5" t="s">
        <v>32</v>
      </c>
      <c r="K28" s="2" t="s">
        <v>33</v>
      </c>
    </row>
    <row r="29" spans="1:12" x14ac:dyDescent="0.2">
      <c r="A29" s="2" t="s">
        <v>34</v>
      </c>
    </row>
  </sheetData>
  <pageMargins left="0.75" right="0.75" top="1" bottom="1" header="0.5" footer="0.5"/>
  <pageSetup paperSize="5" scale="70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9:E31"/>
  <sheetViews>
    <sheetView workbookViewId="0">
      <selection activeCell="E29" sqref="E29:J31"/>
    </sheetView>
  </sheetViews>
  <sheetFormatPr defaultRowHeight="15" x14ac:dyDescent="0.25"/>
  <sheetData>
    <row r="29" spans="5:5" x14ac:dyDescent="0.25">
      <c r="E29" t="s">
        <v>15</v>
      </c>
    </row>
    <row r="30" spans="5:5" x14ac:dyDescent="0.25">
      <c r="E30" t="s">
        <v>24</v>
      </c>
    </row>
    <row r="31" spans="5:5" x14ac:dyDescent="0.25">
      <c r="E31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2012-10-01T07:00:00+00:00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121592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BCAF8CF41AD048A34F4C438B795C5A" ma:contentTypeVersion="139" ma:contentTypeDescription="" ma:contentTypeScope="" ma:versionID="810d5f64ee3ef319a2395fb2ccaf79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58560F-76AC-4B0D-AA52-60A407C7A0E6}"/>
</file>

<file path=customXml/itemProps2.xml><?xml version="1.0" encoding="utf-8"?>
<ds:datastoreItem xmlns:ds="http://schemas.openxmlformats.org/officeDocument/2006/customXml" ds:itemID="{DFE97B5E-0210-40C4-96A3-5E53CFEECB75}"/>
</file>

<file path=customXml/itemProps3.xml><?xml version="1.0" encoding="utf-8"?>
<ds:datastoreItem xmlns:ds="http://schemas.openxmlformats.org/officeDocument/2006/customXml" ds:itemID="{C2387557-E7D1-48D5-9BE4-9ABAA05F4BCE}"/>
</file>

<file path=customXml/itemProps4.xml><?xml version="1.0" encoding="utf-8"?>
<ds:datastoreItem xmlns:ds="http://schemas.openxmlformats.org/officeDocument/2006/customXml" ds:itemID="{E633A88D-40BF-4D88-9475-480DA5953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Company Comparison</vt:lpstr>
      <vt:lpstr>PGA WACOG</vt:lpstr>
      <vt:lpstr>Sheet2</vt:lpstr>
      <vt:lpstr>Sheet3</vt:lpstr>
      <vt:lpstr>'Company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Krista Gross</cp:lastModifiedBy>
  <cp:lastPrinted>2013-03-01T21:10:33Z</cp:lastPrinted>
  <dcterms:created xsi:type="dcterms:W3CDTF">2012-11-08T22:07:17Z</dcterms:created>
  <dcterms:modified xsi:type="dcterms:W3CDTF">2013-03-01T21:21:32Z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0x0101006E56B4D1795A2E4DB2F0B01679ED314A00F6BCAF8CF41AD048A34F4C438B795C5A</vt:lpwstr>
  </property>
  <property fmtid="{D5CDD505-2E9C-101B-9397-08002B2CF9AE}" pid="3" name="_docset_NoMedatataSyncRequired">
    <vt:lpwstr>False</vt:lpwstr>
  </property>
</Properties>
</file>