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2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1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992" yWindow="780" windowWidth="14208" windowHeight="10992" tabRatio="956"/>
  </bookViews>
  <sheets>
    <sheet name="3.04 &amp; 4.04 Lead" sheetId="31" r:id="rId1"/>
    <sheet name="E &amp; G RB" sheetId="103" r:id="rId2"/>
    <sheet name="T&amp;D less Labor" sheetId="69" r:id="rId3"/>
    <sheet name="SAP DL Downld" sheetId="43" r:id="rId4"/>
    <sheet name="12ME Jun 18 SAP" sheetId="128" r:id="rId5"/>
    <sheet name="Meter count Updated" sheetId="106" r:id="rId6"/>
    <sheet name="Electric" sheetId="81" r:id="rId7"/>
    <sheet name="Gas" sheetId="82" r:id="rId8"/>
    <sheet name="Combined-12ME JUN 2018" sheetId="136" r:id="rId9"/>
    <sheet name="DLReconBBS" sheetId="79" r:id="rId10"/>
    <sheet name="Elect. Customer Counts Pg 10a" sheetId="148" r:id="rId11"/>
    <sheet name="Gas Customer Counts Pg 10b" sheetId="149" r:id="rId12"/>
  </sheets>
  <externalReferences>
    <externalReference r:id="rId13"/>
    <externalReference r:id="rId14"/>
  </externalReferences>
  <definedNames>
    <definedName name="_xlnm._FilterDatabase" localSheetId="4" hidden="1">'12ME Jun 18 SAP'!$G$8:$H$97</definedName>
    <definedName name="_xlnm._FilterDatabase" localSheetId="1" hidden="1">'E &amp; G RB'!$A$45:$D$45</definedName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_xlnm.Print_Area" localSheetId="0">'3.04 &amp; 4.04 Lead'!$A$1:$G$46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Z_2334DAF2_F92A_4F64_8BCA_D8CF0F89B21C_.wvu.PrintArea" localSheetId="10">'Elect. Customer Counts Pg 10a'!$B$1:$J$53</definedName>
    <definedName name="Z_35584FC9_E0EF_4D54_AEC5_A721F3358284_.wvu.PrintArea" localSheetId="10">'Elect. Customer Counts Pg 10a'!$B$1:$J$53</definedName>
    <definedName name="Z_47D0F261_F43B_4751_8C61_1FB1BD5F2805_.wvu.PrintArea" localSheetId="10">'Elect. Customer Counts Pg 10a'!$B$1:$J$53</definedName>
    <definedName name="Z_49153C58_1CF3_499A_A2AA_3AC07FAD1405_.wvu.PrintArea" localSheetId="10">'Elect. Customer Counts Pg 10a'!$B$1:$J$53</definedName>
    <definedName name="Z_B9AD8F6D_DA71_409D_9D5B_33F3A1818990_.wvu.PrintArea" localSheetId="10">'Elect. Customer Counts Pg 10a'!$B$1:$J$53</definedName>
    <definedName name="Z_EB6D400B_3175_492E_99DF_E9CF317CF31F_.wvu.PrintArea" localSheetId="10">'Elect. Customer Counts Pg 10a'!$B$1:$J$53</definedName>
  </definedNames>
  <calcPr calcId="145621"/>
</workbook>
</file>

<file path=xl/calcChain.xml><?xml version="1.0" encoding="utf-8"?>
<calcChain xmlns="http://schemas.openxmlformats.org/spreadsheetml/2006/main">
  <c r="D65" i="103" l="1"/>
  <c r="D64" i="103"/>
  <c r="D59" i="103"/>
  <c r="D58" i="103"/>
  <c r="D54" i="103"/>
  <c r="D53" i="103"/>
  <c r="D52" i="103"/>
  <c r="D51" i="103"/>
  <c r="D50" i="103"/>
  <c r="D49" i="103"/>
  <c r="D48" i="103"/>
  <c r="D47" i="103"/>
  <c r="D46" i="103"/>
  <c r="D41" i="103"/>
  <c r="D40" i="103"/>
  <c r="D39" i="103"/>
  <c r="D37" i="103"/>
  <c r="D36" i="103"/>
  <c r="D35" i="103"/>
  <c r="D34" i="103"/>
  <c r="D33" i="103"/>
  <c r="D30" i="103"/>
  <c r="D29" i="103"/>
  <c r="D28" i="103"/>
  <c r="D26" i="103"/>
  <c r="D25" i="103"/>
  <c r="D24" i="103"/>
  <c r="D23" i="103"/>
  <c r="D22" i="103"/>
  <c r="D21" i="103"/>
  <c r="D17" i="103"/>
  <c r="D16" i="103"/>
  <c r="D15" i="103"/>
  <c r="D14" i="103"/>
  <c r="D13" i="103"/>
  <c r="D12" i="103"/>
  <c r="D11" i="103"/>
  <c r="D10" i="103"/>
  <c r="D8" i="103"/>
  <c r="D7" i="103"/>
  <c r="D6" i="103"/>
  <c r="D5" i="103"/>
  <c r="C2" i="69"/>
  <c r="B2" i="69"/>
  <c r="D133" i="43" l="1"/>
  <c r="D134" i="43"/>
  <c r="D135" i="43"/>
  <c r="D136" i="43"/>
  <c r="C138" i="43"/>
  <c r="C140" i="43"/>
  <c r="D144" i="43"/>
  <c r="C146" i="43"/>
  <c r="D147" i="43"/>
  <c r="D148" i="43"/>
  <c r="D149" i="43" s="1"/>
  <c r="D66" i="103" l="1"/>
  <c r="D43" i="103"/>
  <c r="P113" i="82"/>
  <c r="P562" i="81"/>
  <c r="P305" i="81"/>
  <c r="P74" i="82"/>
  <c r="P404" i="81"/>
  <c r="C1732" i="106" l="1"/>
  <c r="AJ18" i="136" l="1"/>
  <c r="T41" i="136" l="1"/>
  <c r="F17" i="31" l="1"/>
  <c r="F16" i="31"/>
  <c r="F15" i="31"/>
  <c r="E17" i="31"/>
  <c r="E16" i="31"/>
  <c r="E15" i="31"/>
  <c r="AL9" i="136" l="1"/>
  <c r="D83" i="43" l="1"/>
  <c r="B7" i="79" l="1"/>
  <c r="D113" i="82"/>
  <c r="E113" i="82"/>
  <c r="F113" i="82"/>
  <c r="G113" i="82"/>
  <c r="H113" i="82"/>
  <c r="I113" i="82"/>
  <c r="J113" i="82"/>
  <c r="K113" i="82"/>
  <c r="L113" i="82"/>
  <c r="M113" i="82"/>
  <c r="N113" i="82"/>
  <c r="O113" i="82"/>
  <c r="C113" i="82"/>
  <c r="D74" i="82"/>
  <c r="E74" i="82"/>
  <c r="F74" i="82"/>
  <c r="G74" i="82"/>
  <c r="H74" i="82"/>
  <c r="I74" i="82"/>
  <c r="J74" i="82"/>
  <c r="K74" i="82"/>
  <c r="L74" i="82"/>
  <c r="M74" i="82"/>
  <c r="N74" i="82"/>
  <c r="O74" i="82"/>
  <c r="C74" i="82"/>
  <c r="D562" i="81"/>
  <c r="E562" i="81"/>
  <c r="F562" i="81"/>
  <c r="G562" i="81"/>
  <c r="H562" i="81"/>
  <c r="I562" i="81"/>
  <c r="J562" i="81"/>
  <c r="K562" i="81"/>
  <c r="L562" i="81"/>
  <c r="M562" i="81"/>
  <c r="N562" i="81"/>
  <c r="O562" i="81"/>
  <c r="C562" i="81"/>
  <c r="D404" i="81"/>
  <c r="E404" i="81"/>
  <c r="F404" i="81"/>
  <c r="G404" i="81"/>
  <c r="H404" i="81"/>
  <c r="I404" i="81"/>
  <c r="J404" i="81"/>
  <c r="K404" i="81"/>
  <c r="L404" i="81"/>
  <c r="M404" i="81"/>
  <c r="N404" i="81"/>
  <c r="O404" i="81"/>
  <c r="C404" i="81"/>
  <c r="D305" i="81"/>
  <c r="E305" i="81"/>
  <c r="F305" i="81"/>
  <c r="G305" i="81"/>
  <c r="H305" i="81"/>
  <c r="I305" i="81"/>
  <c r="J305" i="81"/>
  <c r="K305" i="81"/>
  <c r="L305" i="81"/>
  <c r="M305" i="81"/>
  <c r="N305" i="81"/>
  <c r="O305" i="81"/>
  <c r="C305" i="81"/>
  <c r="AL17" i="136"/>
  <c r="AL38" i="136"/>
  <c r="B33" i="79" s="1"/>
  <c r="AL34" i="136"/>
  <c r="AL30" i="136"/>
  <c r="B25" i="79" s="1"/>
  <c r="AL29" i="136"/>
  <c r="B24" i="79" s="1"/>
  <c r="AL27" i="136"/>
  <c r="AL26" i="136"/>
  <c r="AL25" i="136"/>
  <c r="AL18" i="136"/>
  <c r="B16" i="79" s="1"/>
  <c r="AL16" i="136"/>
  <c r="AL15" i="136"/>
  <c r="B13" i="79" s="1"/>
  <c r="AL14" i="136"/>
  <c r="AL10" i="136"/>
  <c r="B29" i="79" l="1"/>
  <c r="B12" i="79"/>
  <c r="B15" i="79"/>
  <c r="B8" i="79"/>
  <c r="B14" i="79"/>
  <c r="AJ28" i="136"/>
  <c r="AH28" i="136"/>
  <c r="AH32" i="136" s="1"/>
  <c r="AJ12" i="136"/>
  <c r="AH12" i="136"/>
  <c r="AH20" i="136" l="1"/>
  <c r="AH36" i="136" s="1"/>
  <c r="AJ20" i="136"/>
  <c r="AJ32" i="136"/>
  <c r="AF12" i="136"/>
  <c r="AF28" i="136"/>
  <c r="F8" i="31"/>
  <c r="E8" i="31"/>
  <c r="H50" i="149"/>
  <c r="E50" i="149"/>
  <c r="D50" i="149"/>
  <c r="F50" i="149" s="1"/>
  <c r="G50" i="149" s="1"/>
  <c r="J49" i="149"/>
  <c r="I49" i="149"/>
  <c r="F49" i="149"/>
  <c r="G49" i="149" s="1"/>
  <c r="J48" i="149"/>
  <c r="I48" i="149"/>
  <c r="F48" i="149"/>
  <c r="G48" i="149" s="1"/>
  <c r="J47" i="149"/>
  <c r="I47" i="149"/>
  <c r="F47" i="149"/>
  <c r="G47" i="149" s="1"/>
  <c r="J46" i="149"/>
  <c r="I46" i="149"/>
  <c r="F46" i="149"/>
  <c r="G46" i="149" s="1"/>
  <c r="J45" i="149"/>
  <c r="I45" i="149"/>
  <c r="F45" i="149"/>
  <c r="G45" i="149" s="1"/>
  <c r="J44" i="149"/>
  <c r="I44" i="149"/>
  <c r="I50" i="149" s="1"/>
  <c r="J50" i="149" s="1"/>
  <c r="F44" i="149"/>
  <c r="G44" i="149" s="1"/>
  <c r="H40" i="149"/>
  <c r="F40" i="149"/>
  <c r="G40" i="149" s="1"/>
  <c r="E40" i="149"/>
  <c r="D40" i="149"/>
  <c r="I39" i="149"/>
  <c r="J39" i="149" s="1"/>
  <c r="F39" i="149"/>
  <c r="G39" i="149" s="1"/>
  <c r="I38" i="149"/>
  <c r="J38" i="149" s="1"/>
  <c r="F38" i="149"/>
  <c r="G38" i="149" s="1"/>
  <c r="I37" i="149"/>
  <c r="J37" i="149" s="1"/>
  <c r="F37" i="149"/>
  <c r="G37" i="149" s="1"/>
  <c r="I36" i="149"/>
  <c r="J36" i="149" s="1"/>
  <c r="F36" i="149"/>
  <c r="G36" i="149" s="1"/>
  <c r="I35" i="149"/>
  <c r="J35" i="149" s="1"/>
  <c r="F35" i="149"/>
  <c r="G35" i="149" s="1"/>
  <c r="I34" i="149"/>
  <c r="I40" i="149" s="1"/>
  <c r="J40" i="149" s="1"/>
  <c r="F34" i="149"/>
  <c r="G34" i="149" s="1"/>
  <c r="I30" i="149"/>
  <c r="J30" i="149" s="1"/>
  <c r="H30" i="149"/>
  <c r="E30" i="149"/>
  <c r="F30" i="149" s="1"/>
  <c r="G30" i="149" s="1"/>
  <c r="D30" i="149"/>
  <c r="I29" i="149"/>
  <c r="J29" i="149" s="1"/>
  <c r="G29" i="149"/>
  <c r="F29" i="149"/>
  <c r="I28" i="149"/>
  <c r="J28" i="149" s="1"/>
  <c r="G28" i="149"/>
  <c r="F28" i="149"/>
  <c r="I27" i="149"/>
  <c r="J27" i="149" s="1"/>
  <c r="G27" i="149"/>
  <c r="F27" i="149"/>
  <c r="I26" i="149"/>
  <c r="J26" i="149" s="1"/>
  <c r="G26" i="149"/>
  <c r="F26" i="149"/>
  <c r="I25" i="149"/>
  <c r="J25" i="149" s="1"/>
  <c r="G25" i="149"/>
  <c r="F25" i="149"/>
  <c r="I24" i="149"/>
  <c r="J24" i="149" s="1"/>
  <c r="G24" i="149"/>
  <c r="F24" i="149"/>
  <c r="I20" i="149"/>
  <c r="J20" i="149" s="1"/>
  <c r="H20" i="149"/>
  <c r="E20" i="149"/>
  <c r="D20" i="149"/>
  <c r="F20" i="149" s="1"/>
  <c r="G20" i="149" s="1"/>
  <c r="I19" i="149"/>
  <c r="J19" i="149" s="1"/>
  <c r="F19" i="149"/>
  <c r="G19" i="149" s="1"/>
  <c r="I18" i="149"/>
  <c r="J18" i="149" s="1"/>
  <c r="F18" i="149"/>
  <c r="G18" i="149" s="1"/>
  <c r="I17" i="149"/>
  <c r="J17" i="149" s="1"/>
  <c r="F17" i="149"/>
  <c r="G17" i="149" s="1"/>
  <c r="I16" i="149"/>
  <c r="J16" i="149" s="1"/>
  <c r="F16" i="149"/>
  <c r="G16" i="149" s="1"/>
  <c r="I15" i="149"/>
  <c r="J15" i="149" s="1"/>
  <c r="F15" i="149"/>
  <c r="G15" i="149" s="1"/>
  <c r="I14" i="149"/>
  <c r="J14" i="149" s="1"/>
  <c r="F14" i="149"/>
  <c r="G14" i="149" s="1"/>
  <c r="H53" i="148"/>
  <c r="F53" i="148"/>
  <c r="G53" i="148" s="1"/>
  <c r="E53" i="148"/>
  <c r="D53" i="148"/>
  <c r="I52" i="148"/>
  <c r="J52" i="148" s="1"/>
  <c r="F52" i="148"/>
  <c r="G52" i="148" s="1"/>
  <c r="I51" i="148"/>
  <c r="J51" i="148" s="1"/>
  <c r="F51" i="148"/>
  <c r="G51" i="148" s="1"/>
  <c r="I50" i="148"/>
  <c r="J50" i="148" s="1"/>
  <c r="F50" i="148"/>
  <c r="G50" i="148" s="1"/>
  <c r="I49" i="148"/>
  <c r="J49" i="148" s="1"/>
  <c r="F49" i="148"/>
  <c r="G49" i="148" s="1"/>
  <c r="I48" i="148"/>
  <c r="J48" i="148" s="1"/>
  <c r="F48" i="148"/>
  <c r="G48" i="148" s="1"/>
  <c r="I47" i="148"/>
  <c r="I53" i="148" s="1"/>
  <c r="J53" i="148" s="1"/>
  <c r="F47" i="148"/>
  <c r="G47" i="148" s="1"/>
  <c r="I42" i="148"/>
  <c r="J42" i="148" s="1"/>
  <c r="H42" i="148"/>
  <c r="F42" i="148"/>
  <c r="G42" i="148" s="1"/>
  <c r="E42" i="148"/>
  <c r="D42" i="148"/>
  <c r="I41" i="148"/>
  <c r="J41" i="148" s="1"/>
  <c r="G41" i="148"/>
  <c r="F41" i="148"/>
  <c r="I40" i="148"/>
  <c r="J40" i="148" s="1"/>
  <c r="G40" i="148"/>
  <c r="F40" i="148"/>
  <c r="I39" i="148"/>
  <c r="J39" i="148" s="1"/>
  <c r="G39" i="148"/>
  <c r="F39" i="148"/>
  <c r="I38" i="148"/>
  <c r="J38" i="148" s="1"/>
  <c r="G38" i="148"/>
  <c r="F38" i="148"/>
  <c r="I37" i="148"/>
  <c r="J37" i="148" s="1"/>
  <c r="G37" i="148"/>
  <c r="F37" i="148"/>
  <c r="I36" i="148"/>
  <c r="J36" i="148" s="1"/>
  <c r="G36" i="148"/>
  <c r="F36" i="148"/>
  <c r="I31" i="148"/>
  <c r="J31" i="148" s="1"/>
  <c r="H31" i="148"/>
  <c r="E31" i="148"/>
  <c r="D31" i="148"/>
  <c r="I30" i="148"/>
  <c r="J30" i="148" s="1"/>
  <c r="F30" i="148"/>
  <c r="G30" i="148" s="1"/>
  <c r="I29" i="148"/>
  <c r="J29" i="148" s="1"/>
  <c r="F29" i="148"/>
  <c r="G29" i="148" s="1"/>
  <c r="I28" i="148"/>
  <c r="J28" i="148" s="1"/>
  <c r="F28" i="148"/>
  <c r="G28" i="148" s="1"/>
  <c r="I27" i="148"/>
  <c r="J27" i="148" s="1"/>
  <c r="F27" i="148"/>
  <c r="G27" i="148" s="1"/>
  <c r="I26" i="148"/>
  <c r="J26" i="148" s="1"/>
  <c r="F26" i="148"/>
  <c r="G26" i="148" s="1"/>
  <c r="I25" i="148"/>
  <c r="J25" i="148" s="1"/>
  <c r="F25" i="148"/>
  <c r="F31" i="148" s="1"/>
  <c r="G31" i="148" s="1"/>
  <c r="H20" i="148"/>
  <c r="E20" i="148"/>
  <c r="D20" i="148"/>
  <c r="J19" i="148"/>
  <c r="I19" i="148"/>
  <c r="F19" i="148"/>
  <c r="G19" i="148" s="1"/>
  <c r="J18" i="148"/>
  <c r="I18" i="148"/>
  <c r="F18" i="148"/>
  <c r="G18" i="148" s="1"/>
  <c r="J17" i="148"/>
  <c r="I17" i="148"/>
  <c r="F17" i="148"/>
  <c r="G17" i="148" s="1"/>
  <c r="J16" i="148"/>
  <c r="I16" i="148"/>
  <c r="F16" i="148"/>
  <c r="G16" i="148" s="1"/>
  <c r="J15" i="148"/>
  <c r="I15" i="148"/>
  <c r="F15" i="148"/>
  <c r="G15" i="148" s="1"/>
  <c r="J14" i="148"/>
  <c r="I14" i="148"/>
  <c r="I20" i="148" s="1"/>
  <c r="J20" i="148" s="1"/>
  <c r="F14" i="148"/>
  <c r="F20" i="148" s="1"/>
  <c r="G20" i="148" s="1"/>
  <c r="AF32" i="136" l="1"/>
  <c r="AJ36" i="136"/>
  <c r="AJ43" i="136" s="1"/>
  <c r="AJ44" i="136" s="1"/>
  <c r="AF20" i="136"/>
  <c r="AF36" i="136" s="1"/>
  <c r="J34" i="149"/>
  <c r="G25" i="148"/>
  <c r="J47" i="148"/>
  <c r="G14" i="148"/>
  <c r="AF41" i="136" l="1"/>
  <c r="AG36" i="136" s="1"/>
  <c r="AH41" i="136"/>
  <c r="AI36" i="136" s="1"/>
  <c r="AH43" i="136"/>
  <c r="AH44" i="136" s="1"/>
  <c r="AJ41" i="136"/>
  <c r="AK36" i="136" s="1"/>
  <c r="AG32" i="136"/>
  <c r="AF43" i="136"/>
  <c r="AF44" i="136" s="1"/>
  <c r="F11" i="31"/>
  <c r="E11" i="31"/>
  <c r="E1732" i="106"/>
  <c r="E4" i="106"/>
  <c r="E5" i="106"/>
  <c r="E6" i="106"/>
  <c r="E7" i="106"/>
  <c r="E8" i="106"/>
  <c r="E9" i="106"/>
  <c r="E10" i="106"/>
  <c r="E11" i="106"/>
  <c r="E12" i="106"/>
  <c r="E13" i="106"/>
  <c r="E14" i="106"/>
  <c r="E15" i="106"/>
  <c r="E16" i="106"/>
  <c r="E17" i="106"/>
  <c r="E18" i="106"/>
  <c r="E19" i="106"/>
  <c r="E20" i="106"/>
  <c r="E21" i="106"/>
  <c r="E22" i="106"/>
  <c r="E23" i="106"/>
  <c r="E24" i="106"/>
  <c r="E25" i="106"/>
  <c r="E26" i="106"/>
  <c r="E27" i="106"/>
  <c r="E28" i="106"/>
  <c r="E29" i="106"/>
  <c r="E30" i="106"/>
  <c r="E31" i="106"/>
  <c r="E32" i="106"/>
  <c r="E33" i="106"/>
  <c r="E34" i="106"/>
  <c r="E35" i="106"/>
  <c r="E36" i="106"/>
  <c r="E37" i="106"/>
  <c r="E38" i="106"/>
  <c r="E39" i="106"/>
  <c r="E40" i="106"/>
  <c r="E41" i="106"/>
  <c r="E42" i="106"/>
  <c r="E43" i="106"/>
  <c r="E44" i="106"/>
  <c r="E45" i="106"/>
  <c r="E46" i="106"/>
  <c r="E47" i="106"/>
  <c r="E48" i="106"/>
  <c r="E49" i="106"/>
  <c r="E50" i="106"/>
  <c r="E51" i="106"/>
  <c r="E52" i="106"/>
  <c r="E53" i="106"/>
  <c r="E54" i="106"/>
  <c r="E55" i="106"/>
  <c r="E56" i="106"/>
  <c r="E57" i="106"/>
  <c r="E58" i="106"/>
  <c r="E59" i="106"/>
  <c r="E60" i="106"/>
  <c r="E61" i="106"/>
  <c r="E62" i="106"/>
  <c r="E63" i="106"/>
  <c r="E64" i="106"/>
  <c r="E65" i="106"/>
  <c r="E66" i="106"/>
  <c r="E67" i="106"/>
  <c r="E68" i="106"/>
  <c r="E69" i="106"/>
  <c r="E70" i="106"/>
  <c r="E71" i="106"/>
  <c r="E72" i="106"/>
  <c r="E73" i="106"/>
  <c r="E74" i="106"/>
  <c r="E75" i="106"/>
  <c r="E76" i="106"/>
  <c r="E77" i="106"/>
  <c r="E78" i="106"/>
  <c r="E79" i="106"/>
  <c r="E80" i="106"/>
  <c r="E81" i="106"/>
  <c r="E82" i="106"/>
  <c r="E83" i="106"/>
  <c r="E84" i="106"/>
  <c r="E85" i="106"/>
  <c r="E86" i="106"/>
  <c r="E87" i="106"/>
  <c r="E88" i="106"/>
  <c r="E89" i="106"/>
  <c r="E90" i="106"/>
  <c r="E91" i="106"/>
  <c r="E92" i="106"/>
  <c r="E93" i="106"/>
  <c r="E94" i="106"/>
  <c r="E95" i="106"/>
  <c r="E96" i="106"/>
  <c r="E97" i="106"/>
  <c r="E98" i="106"/>
  <c r="E99" i="106"/>
  <c r="E100" i="106"/>
  <c r="E101" i="106"/>
  <c r="E102" i="106"/>
  <c r="E103" i="106"/>
  <c r="E104" i="106"/>
  <c r="E105" i="106"/>
  <c r="E106" i="106"/>
  <c r="E107" i="106"/>
  <c r="E108" i="106"/>
  <c r="E109" i="106"/>
  <c r="E110" i="106"/>
  <c r="E111" i="106"/>
  <c r="E112" i="106"/>
  <c r="E113" i="106"/>
  <c r="E114" i="106"/>
  <c r="E115" i="106"/>
  <c r="E116" i="106"/>
  <c r="E117" i="106"/>
  <c r="E118" i="106"/>
  <c r="E119" i="106"/>
  <c r="E120" i="106"/>
  <c r="E121" i="106"/>
  <c r="E122" i="106"/>
  <c r="E123" i="106"/>
  <c r="E124" i="106"/>
  <c r="E125" i="106"/>
  <c r="E126" i="106"/>
  <c r="E127" i="106"/>
  <c r="E128" i="106"/>
  <c r="E129" i="106"/>
  <c r="E130" i="106"/>
  <c r="E131" i="106"/>
  <c r="E132" i="106"/>
  <c r="E133" i="106"/>
  <c r="E134" i="106"/>
  <c r="E135" i="106"/>
  <c r="E136" i="106"/>
  <c r="E137" i="106"/>
  <c r="E138" i="106"/>
  <c r="E139" i="106"/>
  <c r="E140" i="106"/>
  <c r="E141" i="106"/>
  <c r="E142" i="106"/>
  <c r="E143" i="106"/>
  <c r="E144" i="106"/>
  <c r="E145" i="106"/>
  <c r="E146" i="106"/>
  <c r="E147" i="106"/>
  <c r="E148" i="106"/>
  <c r="E149" i="106"/>
  <c r="E150" i="106"/>
  <c r="E151" i="106"/>
  <c r="E152" i="106"/>
  <c r="E153" i="106"/>
  <c r="E154" i="106"/>
  <c r="E155" i="106"/>
  <c r="E156" i="106"/>
  <c r="E157" i="106"/>
  <c r="E158" i="106"/>
  <c r="E159" i="106"/>
  <c r="E160" i="106"/>
  <c r="E161" i="106"/>
  <c r="E162" i="106"/>
  <c r="E163" i="106"/>
  <c r="E164" i="106"/>
  <c r="E165" i="106"/>
  <c r="E166" i="106"/>
  <c r="E167" i="106"/>
  <c r="E168" i="106"/>
  <c r="E169" i="106"/>
  <c r="E170" i="106"/>
  <c r="E171" i="106"/>
  <c r="E172" i="106"/>
  <c r="E173" i="106"/>
  <c r="E174" i="106"/>
  <c r="E175" i="106"/>
  <c r="E176" i="106"/>
  <c r="E177" i="106"/>
  <c r="E178" i="106"/>
  <c r="E179" i="106"/>
  <c r="E180" i="106"/>
  <c r="E181" i="106"/>
  <c r="E182" i="106"/>
  <c r="E183" i="106"/>
  <c r="E184" i="106"/>
  <c r="E185" i="106"/>
  <c r="E186" i="106"/>
  <c r="E187" i="106"/>
  <c r="E188" i="106"/>
  <c r="E189" i="106"/>
  <c r="E190" i="106"/>
  <c r="E191" i="106"/>
  <c r="E192" i="106"/>
  <c r="E193" i="106"/>
  <c r="E194" i="106"/>
  <c r="E195" i="106"/>
  <c r="E196" i="106"/>
  <c r="E197" i="106"/>
  <c r="E198" i="106"/>
  <c r="E199" i="106"/>
  <c r="E200" i="106"/>
  <c r="E201" i="106"/>
  <c r="E202" i="106"/>
  <c r="E203" i="106"/>
  <c r="E204" i="106"/>
  <c r="E205" i="106"/>
  <c r="E206" i="106"/>
  <c r="E207" i="106"/>
  <c r="E208" i="106"/>
  <c r="E209" i="106"/>
  <c r="E210" i="106"/>
  <c r="E211" i="106"/>
  <c r="E212" i="106"/>
  <c r="E213" i="106"/>
  <c r="E214" i="106"/>
  <c r="E215" i="106"/>
  <c r="E216" i="106"/>
  <c r="E217" i="106"/>
  <c r="E218" i="106"/>
  <c r="E219" i="106"/>
  <c r="E220" i="106"/>
  <c r="E221" i="106"/>
  <c r="E222" i="106"/>
  <c r="E223" i="106"/>
  <c r="E224" i="106"/>
  <c r="E225" i="106"/>
  <c r="E226" i="106"/>
  <c r="E227" i="106"/>
  <c r="E228" i="106"/>
  <c r="E229" i="106"/>
  <c r="E230" i="106"/>
  <c r="E231" i="106"/>
  <c r="E232" i="106"/>
  <c r="E233" i="106"/>
  <c r="E234" i="106"/>
  <c r="E235" i="106"/>
  <c r="E236" i="106"/>
  <c r="E237" i="106"/>
  <c r="E238" i="106"/>
  <c r="E239" i="106"/>
  <c r="E240" i="106"/>
  <c r="E241" i="106"/>
  <c r="E242" i="106"/>
  <c r="E243" i="106"/>
  <c r="E244" i="106"/>
  <c r="E245" i="106"/>
  <c r="E246" i="106"/>
  <c r="E247" i="106"/>
  <c r="E248" i="106"/>
  <c r="E249" i="106"/>
  <c r="E250" i="106"/>
  <c r="E251" i="106"/>
  <c r="E252" i="106"/>
  <c r="E253" i="106"/>
  <c r="E254" i="106"/>
  <c r="E255" i="106"/>
  <c r="E256" i="106"/>
  <c r="E257" i="106"/>
  <c r="E258" i="106"/>
  <c r="E259" i="106"/>
  <c r="E260" i="106"/>
  <c r="E261" i="106"/>
  <c r="E262" i="106"/>
  <c r="E263" i="106"/>
  <c r="E264" i="106"/>
  <c r="E265" i="106"/>
  <c r="E266" i="106"/>
  <c r="E267" i="106"/>
  <c r="E268" i="106"/>
  <c r="E269" i="106"/>
  <c r="E270" i="106"/>
  <c r="E271" i="106"/>
  <c r="E272" i="106"/>
  <c r="E273" i="106"/>
  <c r="E274" i="106"/>
  <c r="E275" i="106"/>
  <c r="E276" i="106"/>
  <c r="E277" i="106"/>
  <c r="E278" i="106"/>
  <c r="E279" i="106"/>
  <c r="E280" i="106"/>
  <c r="E281" i="106"/>
  <c r="E282" i="106"/>
  <c r="E283" i="106"/>
  <c r="E284" i="106"/>
  <c r="E285" i="106"/>
  <c r="E286" i="106"/>
  <c r="E287" i="106"/>
  <c r="E288" i="106"/>
  <c r="E289" i="106"/>
  <c r="E290" i="106"/>
  <c r="E291" i="106"/>
  <c r="E292" i="106"/>
  <c r="E293" i="106"/>
  <c r="E294" i="106"/>
  <c r="E295" i="106"/>
  <c r="E296" i="106"/>
  <c r="E297" i="106"/>
  <c r="E298" i="106"/>
  <c r="E299" i="106"/>
  <c r="E300" i="106"/>
  <c r="E301" i="106"/>
  <c r="E302" i="106"/>
  <c r="E303" i="106"/>
  <c r="E304" i="106"/>
  <c r="E305" i="106"/>
  <c r="E306" i="106"/>
  <c r="E307" i="106"/>
  <c r="E308" i="106"/>
  <c r="E309" i="106"/>
  <c r="E310" i="106"/>
  <c r="E311" i="106"/>
  <c r="E312" i="106"/>
  <c r="E313" i="106"/>
  <c r="E314" i="106"/>
  <c r="E315" i="106"/>
  <c r="E316" i="106"/>
  <c r="E317" i="106"/>
  <c r="E318" i="106"/>
  <c r="E319" i="106"/>
  <c r="E320" i="106"/>
  <c r="E321" i="106"/>
  <c r="E322" i="106"/>
  <c r="E323" i="106"/>
  <c r="E324" i="106"/>
  <c r="E325" i="106"/>
  <c r="E326" i="106"/>
  <c r="E327" i="106"/>
  <c r="E328" i="106"/>
  <c r="E329" i="106"/>
  <c r="E330" i="106"/>
  <c r="E331" i="106"/>
  <c r="E332" i="106"/>
  <c r="E333" i="106"/>
  <c r="E334" i="106"/>
  <c r="E335" i="106"/>
  <c r="E336" i="106"/>
  <c r="E337" i="106"/>
  <c r="E338" i="106"/>
  <c r="E339" i="106"/>
  <c r="E340" i="106"/>
  <c r="E341" i="106"/>
  <c r="E342" i="106"/>
  <c r="E343" i="106"/>
  <c r="E344" i="106"/>
  <c r="E345" i="106"/>
  <c r="E346" i="106"/>
  <c r="E347" i="106"/>
  <c r="E348" i="106"/>
  <c r="E349" i="106"/>
  <c r="E350" i="106"/>
  <c r="E351" i="106"/>
  <c r="E352" i="106"/>
  <c r="E353" i="106"/>
  <c r="E354" i="106"/>
  <c r="E355" i="106"/>
  <c r="E356" i="106"/>
  <c r="E357" i="106"/>
  <c r="E358" i="106"/>
  <c r="E359" i="106"/>
  <c r="E360" i="106"/>
  <c r="E361" i="106"/>
  <c r="E362" i="106"/>
  <c r="E363" i="106"/>
  <c r="E364" i="106"/>
  <c r="E365" i="106"/>
  <c r="E366" i="106"/>
  <c r="E367" i="106"/>
  <c r="E368" i="106"/>
  <c r="E369" i="106"/>
  <c r="E370" i="106"/>
  <c r="E371" i="106"/>
  <c r="E372" i="106"/>
  <c r="E373" i="106"/>
  <c r="E374" i="106"/>
  <c r="E375" i="106"/>
  <c r="E376" i="106"/>
  <c r="E377" i="106"/>
  <c r="E378" i="106"/>
  <c r="E379" i="106"/>
  <c r="E380" i="106"/>
  <c r="E381" i="106"/>
  <c r="E382" i="106"/>
  <c r="E383" i="106"/>
  <c r="E384" i="106"/>
  <c r="E385" i="106"/>
  <c r="E386" i="106"/>
  <c r="E387" i="106"/>
  <c r="E388" i="106"/>
  <c r="E389" i="106"/>
  <c r="E390" i="106"/>
  <c r="E391" i="106"/>
  <c r="E392" i="106"/>
  <c r="E393" i="106"/>
  <c r="E394" i="106"/>
  <c r="E395" i="106"/>
  <c r="E396" i="106"/>
  <c r="E397" i="106"/>
  <c r="E398" i="106"/>
  <c r="E399" i="106"/>
  <c r="E400" i="106"/>
  <c r="E401" i="106"/>
  <c r="E402" i="106"/>
  <c r="E403" i="106"/>
  <c r="E404" i="106"/>
  <c r="E405" i="106"/>
  <c r="E406" i="106"/>
  <c r="E407" i="106"/>
  <c r="E408" i="106"/>
  <c r="E409" i="106"/>
  <c r="E410" i="106"/>
  <c r="E411" i="106"/>
  <c r="E412" i="106"/>
  <c r="E413" i="106"/>
  <c r="E414" i="106"/>
  <c r="E415" i="106"/>
  <c r="E416" i="106"/>
  <c r="E417" i="106"/>
  <c r="E418" i="106"/>
  <c r="E419" i="106"/>
  <c r="E420" i="106"/>
  <c r="E421" i="106"/>
  <c r="E422" i="106"/>
  <c r="E423" i="106"/>
  <c r="E424" i="106"/>
  <c r="E425" i="106"/>
  <c r="E426" i="106"/>
  <c r="E427" i="106"/>
  <c r="E428" i="106"/>
  <c r="E429" i="106"/>
  <c r="E430" i="106"/>
  <c r="E431" i="106"/>
  <c r="E432" i="106"/>
  <c r="E433" i="106"/>
  <c r="E434" i="106"/>
  <c r="E435" i="106"/>
  <c r="E436" i="106"/>
  <c r="E437" i="106"/>
  <c r="E438" i="106"/>
  <c r="E439" i="106"/>
  <c r="E440" i="106"/>
  <c r="E441" i="106"/>
  <c r="E442" i="106"/>
  <c r="E443" i="106"/>
  <c r="E444" i="106"/>
  <c r="E445" i="106"/>
  <c r="E446" i="106"/>
  <c r="E447" i="106"/>
  <c r="E448" i="106"/>
  <c r="E449" i="106"/>
  <c r="E450" i="106"/>
  <c r="E451" i="106"/>
  <c r="E452" i="106"/>
  <c r="E453" i="106"/>
  <c r="E454" i="106"/>
  <c r="E455" i="106"/>
  <c r="E456" i="106"/>
  <c r="E457" i="106"/>
  <c r="E458" i="106"/>
  <c r="E459" i="106"/>
  <c r="E460" i="106"/>
  <c r="E461" i="106"/>
  <c r="E462" i="106"/>
  <c r="E463" i="106"/>
  <c r="E464" i="106"/>
  <c r="E465" i="106"/>
  <c r="E466" i="106"/>
  <c r="E467" i="106"/>
  <c r="E468" i="106"/>
  <c r="E469" i="106"/>
  <c r="E470" i="106"/>
  <c r="E471" i="106"/>
  <c r="E472" i="106"/>
  <c r="E473" i="106"/>
  <c r="E474" i="106"/>
  <c r="E475" i="106"/>
  <c r="E476" i="106"/>
  <c r="E477" i="106"/>
  <c r="E478" i="106"/>
  <c r="E479" i="106"/>
  <c r="E480" i="106"/>
  <c r="E481" i="106"/>
  <c r="E482" i="106"/>
  <c r="E483" i="106"/>
  <c r="E484" i="106"/>
  <c r="E485" i="106"/>
  <c r="E486" i="106"/>
  <c r="E487" i="106"/>
  <c r="E488" i="106"/>
  <c r="E489" i="106"/>
  <c r="E490" i="106"/>
  <c r="E491" i="106"/>
  <c r="E492" i="106"/>
  <c r="E493" i="106"/>
  <c r="E494" i="106"/>
  <c r="E495" i="106"/>
  <c r="E496" i="106"/>
  <c r="E497" i="106"/>
  <c r="E498" i="106"/>
  <c r="E499" i="106"/>
  <c r="E500" i="106"/>
  <c r="E501" i="106"/>
  <c r="E502" i="106"/>
  <c r="E503" i="106"/>
  <c r="E504" i="106"/>
  <c r="E505" i="106"/>
  <c r="E506" i="106"/>
  <c r="E507" i="106"/>
  <c r="E508" i="106"/>
  <c r="E509" i="106"/>
  <c r="E510" i="106"/>
  <c r="E511" i="106"/>
  <c r="E512" i="106"/>
  <c r="E513" i="106"/>
  <c r="E514" i="106"/>
  <c r="E515" i="106"/>
  <c r="E516" i="106"/>
  <c r="E517" i="106"/>
  <c r="E518" i="106"/>
  <c r="E519" i="106"/>
  <c r="E520" i="106"/>
  <c r="E521" i="106"/>
  <c r="E522" i="106"/>
  <c r="E523" i="106"/>
  <c r="E524" i="106"/>
  <c r="E525" i="106"/>
  <c r="E526" i="106"/>
  <c r="E527" i="106"/>
  <c r="E528" i="106"/>
  <c r="E529" i="106"/>
  <c r="E530" i="106"/>
  <c r="E531" i="106"/>
  <c r="E532" i="106"/>
  <c r="E533" i="106"/>
  <c r="E534" i="106"/>
  <c r="E535" i="106"/>
  <c r="E536" i="106"/>
  <c r="E537" i="106"/>
  <c r="E538" i="106"/>
  <c r="E539" i="106"/>
  <c r="E540" i="106"/>
  <c r="E541" i="106"/>
  <c r="E542" i="106"/>
  <c r="E543" i="106"/>
  <c r="E544" i="106"/>
  <c r="E545" i="106"/>
  <c r="E546" i="106"/>
  <c r="E547" i="106"/>
  <c r="E548" i="106"/>
  <c r="E549" i="106"/>
  <c r="E550" i="106"/>
  <c r="E551" i="106"/>
  <c r="E552" i="106"/>
  <c r="E553" i="106"/>
  <c r="E554" i="106"/>
  <c r="E555" i="106"/>
  <c r="E556" i="106"/>
  <c r="E557" i="106"/>
  <c r="E558" i="106"/>
  <c r="E559" i="106"/>
  <c r="E560" i="106"/>
  <c r="E561" i="106"/>
  <c r="E562" i="106"/>
  <c r="E563" i="106"/>
  <c r="E564" i="106"/>
  <c r="E565" i="106"/>
  <c r="E566" i="106"/>
  <c r="E567" i="106"/>
  <c r="E568" i="106"/>
  <c r="E569" i="106"/>
  <c r="E570" i="106"/>
  <c r="E571" i="106"/>
  <c r="E572" i="106"/>
  <c r="E573" i="106"/>
  <c r="E574" i="106"/>
  <c r="E575" i="106"/>
  <c r="E576" i="106"/>
  <c r="E577" i="106"/>
  <c r="E578" i="106"/>
  <c r="E579" i="106"/>
  <c r="E580" i="106"/>
  <c r="E581" i="106"/>
  <c r="E582" i="106"/>
  <c r="E583" i="106"/>
  <c r="E584" i="106"/>
  <c r="E585" i="106"/>
  <c r="E586" i="106"/>
  <c r="E587" i="106"/>
  <c r="E588" i="106"/>
  <c r="E589" i="106"/>
  <c r="E590" i="106"/>
  <c r="E591" i="106"/>
  <c r="E592" i="106"/>
  <c r="E593" i="106"/>
  <c r="E594" i="106"/>
  <c r="E595" i="106"/>
  <c r="E596" i="106"/>
  <c r="E597" i="106"/>
  <c r="E598" i="106"/>
  <c r="E599" i="106"/>
  <c r="E600" i="106"/>
  <c r="E601" i="106"/>
  <c r="E602" i="106"/>
  <c r="E603" i="106"/>
  <c r="E604" i="106"/>
  <c r="E605" i="106"/>
  <c r="E606" i="106"/>
  <c r="E607" i="106"/>
  <c r="E608" i="106"/>
  <c r="E609" i="106"/>
  <c r="E610" i="106"/>
  <c r="E611" i="106"/>
  <c r="E612" i="106"/>
  <c r="E613" i="106"/>
  <c r="E614" i="106"/>
  <c r="E615" i="106"/>
  <c r="E616" i="106"/>
  <c r="E617" i="106"/>
  <c r="E618" i="106"/>
  <c r="E619" i="106"/>
  <c r="E620" i="106"/>
  <c r="E621" i="106"/>
  <c r="E622" i="106"/>
  <c r="E623" i="106"/>
  <c r="E624" i="106"/>
  <c r="E625" i="106"/>
  <c r="E626" i="106"/>
  <c r="E627" i="106"/>
  <c r="E628" i="106"/>
  <c r="E629" i="106"/>
  <c r="E630" i="106"/>
  <c r="E631" i="106"/>
  <c r="E632" i="106"/>
  <c r="E633" i="106"/>
  <c r="E634" i="106"/>
  <c r="E635" i="106"/>
  <c r="E636" i="106"/>
  <c r="E637" i="106"/>
  <c r="E638" i="106"/>
  <c r="E639" i="106"/>
  <c r="E640" i="106"/>
  <c r="E641" i="106"/>
  <c r="E642" i="106"/>
  <c r="E643" i="106"/>
  <c r="E644" i="106"/>
  <c r="E645" i="106"/>
  <c r="E646" i="106"/>
  <c r="E647" i="106"/>
  <c r="E648" i="106"/>
  <c r="E649" i="106"/>
  <c r="E650" i="106"/>
  <c r="E651" i="106"/>
  <c r="E652" i="106"/>
  <c r="E653" i="106"/>
  <c r="E654" i="106"/>
  <c r="E655" i="106"/>
  <c r="E656" i="106"/>
  <c r="E657" i="106"/>
  <c r="E658" i="106"/>
  <c r="E659" i="106"/>
  <c r="E660" i="106"/>
  <c r="E661" i="106"/>
  <c r="E662" i="106"/>
  <c r="E663" i="106"/>
  <c r="E664" i="106"/>
  <c r="E665" i="106"/>
  <c r="E666" i="106"/>
  <c r="E667" i="106"/>
  <c r="E668" i="106"/>
  <c r="E669" i="106"/>
  <c r="E670" i="106"/>
  <c r="E671" i="106"/>
  <c r="E672" i="106"/>
  <c r="E673" i="106"/>
  <c r="E674" i="106"/>
  <c r="E675" i="106"/>
  <c r="E676" i="106"/>
  <c r="E677" i="106"/>
  <c r="E678" i="106"/>
  <c r="E679" i="106"/>
  <c r="E680" i="106"/>
  <c r="E681" i="106"/>
  <c r="E682" i="106"/>
  <c r="E683" i="106"/>
  <c r="E684" i="106"/>
  <c r="E685" i="106"/>
  <c r="E686" i="106"/>
  <c r="E687" i="106"/>
  <c r="E688" i="106"/>
  <c r="E689" i="106"/>
  <c r="E690" i="106"/>
  <c r="E691" i="106"/>
  <c r="E692" i="106"/>
  <c r="E693" i="106"/>
  <c r="E694" i="106"/>
  <c r="E695" i="106"/>
  <c r="E696" i="106"/>
  <c r="E697" i="106"/>
  <c r="E698" i="106"/>
  <c r="E699" i="106"/>
  <c r="E700" i="106"/>
  <c r="E701" i="106"/>
  <c r="E702" i="106"/>
  <c r="E703" i="106"/>
  <c r="E704" i="106"/>
  <c r="E705" i="106"/>
  <c r="E706" i="106"/>
  <c r="E707" i="106"/>
  <c r="E708" i="106"/>
  <c r="E709" i="106"/>
  <c r="E710" i="106"/>
  <c r="E711" i="106"/>
  <c r="E712" i="106"/>
  <c r="E713" i="106"/>
  <c r="E714" i="106"/>
  <c r="E715" i="106"/>
  <c r="E716" i="106"/>
  <c r="E717" i="106"/>
  <c r="E718" i="106"/>
  <c r="E719" i="106"/>
  <c r="E720" i="106"/>
  <c r="E721" i="106"/>
  <c r="E722" i="106"/>
  <c r="E723" i="106"/>
  <c r="E724" i="106"/>
  <c r="E725" i="106"/>
  <c r="E726" i="106"/>
  <c r="E727" i="106"/>
  <c r="E728" i="106"/>
  <c r="E729" i="106"/>
  <c r="E730" i="106"/>
  <c r="E731" i="106"/>
  <c r="E732" i="106"/>
  <c r="E733" i="106"/>
  <c r="E734" i="106"/>
  <c r="E735" i="106"/>
  <c r="E736" i="106"/>
  <c r="E737" i="106"/>
  <c r="E738" i="106"/>
  <c r="E739" i="106"/>
  <c r="E740" i="106"/>
  <c r="E741" i="106"/>
  <c r="E742" i="106"/>
  <c r="E743" i="106"/>
  <c r="E744" i="106"/>
  <c r="E745" i="106"/>
  <c r="E746" i="106"/>
  <c r="E747" i="106"/>
  <c r="E748" i="106"/>
  <c r="E749" i="106"/>
  <c r="E750" i="106"/>
  <c r="E751" i="106"/>
  <c r="E752" i="106"/>
  <c r="E753" i="106"/>
  <c r="E754" i="106"/>
  <c r="E755" i="106"/>
  <c r="E756" i="106"/>
  <c r="E757" i="106"/>
  <c r="E758" i="106"/>
  <c r="E759" i="106"/>
  <c r="E760" i="106"/>
  <c r="E761" i="106"/>
  <c r="E762" i="106"/>
  <c r="E763" i="106"/>
  <c r="E764" i="106"/>
  <c r="E765" i="106"/>
  <c r="E766" i="106"/>
  <c r="E767" i="106"/>
  <c r="E768" i="106"/>
  <c r="E769" i="106"/>
  <c r="E770" i="106"/>
  <c r="E771" i="106"/>
  <c r="E772" i="106"/>
  <c r="E773" i="106"/>
  <c r="E774" i="106"/>
  <c r="E775" i="106"/>
  <c r="E776" i="106"/>
  <c r="E777" i="106"/>
  <c r="E778" i="106"/>
  <c r="E779" i="106"/>
  <c r="E780" i="106"/>
  <c r="E781" i="106"/>
  <c r="E782" i="106"/>
  <c r="E783" i="106"/>
  <c r="E784" i="106"/>
  <c r="E785" i="106"/>
  <c r="E786" i="106"/>
  <c r="E787" i="106"/>
  <c r="E788" i="106"/>
  <c r="E789" i="106"/>
  <c r="E790" i="106"/>
  <c r="E791" i="106"/>
  <c r="E792" i="106"/>
  <c r="E793" i="106"/>
  <c r="E794" i="106"/>
  <c r="E795" i="106"/>
  <c r="E796" i="106"/>
  <c r="E797" i="106"/>
  <c r="E798" i="106"/>
  <c r="E799" i="106"/>
  <c r="E800" i="106"/>
  <c r="E801" i="106"/>
  <c r="E802" i="106"/>
  <c r="E803" i="106"/>
  <c r="E804" i="106"/>
  <c r="E805" i="106"/>
  <c r="E806" i="106"/>
  <c r="E807" i="106"/>
  <c r="E808" i="106"/>
  <c r="E809" i="106"/>
  <c r="E810" i="106"/>
  <c r="E811" i="106"/>
  <c r="E812" i="106"/>
  <c r="E813" i="106"/>
  <c r="E814" i="106"/>
  <c r="E815" i="106"/>
  <c r="E816" i="106"/>
  <c r="E817" i="106"/>
  <c r="E818" i="106"/>
  <c r="E819" i="106"/>
  <c r="E820" i="106"/>
  <c r="E821" i="106"/>
  <c r="E822" i="106"/>
  <c r="E823" i="106"/>
  <c r="E824" i="106"/>
  <c r="E825" i="106"/>
  <c r="E826" i="106"/>
  <c r="E827" i="106"/>
  <c r="E828" i="106"/>
  <c r="E829" i="106"/>
  <c r="E830" i="106"/>
  <c r="E831" i="106"/>
  <c r="E832" i="106"/>
  <c r="E833" i="106"/>
  <c r="E834" i="106"/>
  <c r="E835" i="106"/>
  <c r="E836" i="106"/>
  <c r="E837" i="106"/>
  <c r="E838" i="106"/>
  <c r="E839" i="106"/>
  <c r="E840" i="106"/>
  <c r="E841" i="106"/>
  <c r="E842" i="106"/>
  <c r="E843" i="106"/>
  <c r="E844" i="106"/>
  <c r="E845" i="106"/>
  <c r="E846" i="106"/>
  <c r="E847" i="106"/>
  <c r="E848" i="106"/>
  <c r="E849" i="106"/>
  <c r="E850" i="106"/>
  <c r="E851" i="106"/>
  <c r="E852" i="106"/>
  <c r="E853" i="106"/>
  <c r="E854" i="106"/>
  <c r="E855" i="106"/>
  <c r="E856" i="106"/>
  <c r="E857" i="106"/>
  <c r="E858" i="106"/>
  <c r="E859" i="106"/>
  <c r="E860" i="106"/>
  <c r="E861" i="106"/>
  <c r="E862" i="106"/>
  <c r="E863" i="106"/>
  <c r="E864" i="106"/>
  <c r="E865" i="106"/>
  <c r="E866" i="106"/>
  <c r="E867" i="106"/>
  <c r="E868" i="106"/>
  <c r="E869" i="106"/>
  <c r="E870" i="106"/>
  <c r="E871" i="106"/>
  <c r="E872" i="106"/>
  <c r="E873" i="106"/>
  <c r="E874" i="106"/>
  <c r="E875" i="106"/>
  <c r="E876" i="106"/>
  <c r="E877" i="106"/>
  <c r="E878" i="106"/>
  <c r="E879" i="106"/>
  <c r="E880" i="106"/>
  <c r="E881" i="106"/>
  <c r="E882" i="106"/>
  <c r="E883" i="106"/>
  <c r="E884" i="106"/>
  <c r="E885" i="106"/>
  <c r="E886" i="106"/>
  <c r="E887" i="106"/>
  <c r="E888" i="106"/>
  <c r="E889" i="106"/>
  <c r="E890" i="106"/>
  <c r="E891" i="106"/>
  <c r="E892" i="106"/>
  <c r="E893" i="106"/>
  <c r="E894" i="106"/>
  <c r="E895" i="106"/>
  <c r="E896" i="106"/>
  <c r="E897" i="106"/>
  <c r="E898" i="106"/>
  <c r="E899" i="106"/>
  <c r="E900" i="106"/>
  <c r="E901" i="106"/>
  <c r="E902" i="106"/>
  <c r="E903" i="106"/>
  <c r="E904" i="106"/>
  <c r="E905" i="106"/>
  <c r="E906" i="106"/>
  <c r="E907" i="106"/>
  <c r="E908" i="106"/>
  <c r="E909" i="106"/>
  <c r="E910" i="106"/>
  <c r="E911" i="106"/>
  <c r="E912" i="106"/>
  <c r="E913" i="106"/>
  <c r="E914" i="106"/>
  <c r="E915" i="106"/>
  <c r="E916" i="106"/>
  <c r="E917" i="106"/>
  <c r="E918" i="106"/>
  <c r="E919" i="106"/>
  <c r="E920" i="106"/>
  <c r="E921" i="106"/>
  <c r="E922" i="106"/>
  <c r="E923" i="106"/>
  <c r="E924" i="106"/>
  <c r="E925" i="106"/>
  <c r="E926" i="106"/>
  <c r="E927" i="106"/>
  <c r="E928" i="106"/>
  <c r="E929" i="106"/>
  <c r="E930" i="106"/>
  <c r="E931" i="106"/>
  <c r="E932" i="106"/>
  <c r="E933" i="106"/>
  <c r="E934" i="106"/>
  <c r="E935" i="106"/>
  <c r="E936" i="106"/>
  <c r="E937" i="106"/>
  <c r="E938" i="106"/>
  <c r="E939" i="106"/>
  <c r="E940" i="106"/>
  <c r="E941" i="106"/>
  <c r="E942" i="106"/>
  <c r="E943" i="106"/>
  <c r="E944" i="106"/>
  <c r="E945" i="106"/>
  <c r="E946" i="106"/>
  <c r="E947" i="106"/>
  <c r="E948" i="106"/>
  <c r="E949" i="106"/>
  <c r="E950" i="106"/>
  <c r="E951" i="106"/>
  <c r="E952" i="106"/>
  <c r="E953" i="106"/>
  <c r="E954" i="106"/>
  <c r="E955" i="106"/>
  <c r="E956" i="106"/>
  <c r="E957" i="106"/>
  <c r="E958" i="106"/>
  <c r="E959" i="106"/>
  <c r="E960" i="106"/>
  <c r="E961" i="106"/>
  <c r="E962" i="106"/>
  <c r="E963" i="106"/>
  <c r="E964" i="106"/>
  <c r="E965" i="106"/>
  <c r="E966" i="106"/>
  <c r="E967" i="106"/>
  <c r="E968" i="106"/>
  <c r="E969" i="106"/>
  <c r="E970" i="106"/>
  <c r="E971" i="106"/>
  <c r="E972" i="106"/>
  <c r="E973" i="106"/>
  <c r="E974" i="106"/>
  <c r="E975" i="106"/>
  <c r="E976" i="106"/>
  <c r="E977" i="106"/>
  <c r="E978" i="106"/>
  <c r="E979" i="106"/>
  <c r="E980" i="106"/>
  <c r="E981" i="106"/>
  <c r="E982" i="106"/>
  <c r="E983" i="106"/>
  <c r="E984" i="106"/>
  <c r="E985" i="106"/>
  <c r="E986" i="106"/>
  <c r="E987" i="106"/>
  <c r="E988" i="106"/>
  <c r="E989" i="106"/>
  <c r="E990" i="106"/>
  <c r="E991" i="106"/>
  <c r="E992" i="106"/>
  <c r="E993" i="106"/>
  <c r="E994" i="106"/>
  <c r="E995" i="106"/>
  <c r="E996" i="106"/>
  <c r="E997" i="106"/>
  <c r="E998" i="106"/>
  <c r="E999" i="106"/>
  <c r="E1000" i="106"/>
  <c r="E1001" i="106"/>
  <c r="E1002" i="106"/>
  <c r="E1003" i="106"/>
  <c r="E1004" i="106"/>
  <c r="E1005" i="106"/>
  <c r="E1006" i="106"/>
  <c r="E1007" i="106"/>
  <c r="E1008" i="106"/>
  <c r="E1009" i="106"/>
  <c r="E1010" i="106"/>
  <c r="E1011" i="106"/>
  <c r="E1012" i="106"/>
  <c r="E1013" i="106"/>
  <c r="E1014" i="106"/>
  <c r="E1015" i="106"/>
  <c r="E1016" i="106"/>
  <c r="E1017" i="106"/>
  <c r="E1018" i="106"/>
  <c r="E1019" i="106"/>
  <c r="E1020" i="106"/>
  <c r="E1021" i="106"/>
  <c r="E1022" i="106"/>
  <c r="E1023" i="106"/>
  <c r="E1024" i="106"/>
  <c r="E1025" i="106"/>
  <c r="E1026" i="106"/>
  <c r="E1027" i="106"/>
  <c r="E1028" i="106"/>
  <c r="E1029" i="106"/>
  <c r="E1030" i="106"/>
  <c r="E1031" i="106"/>
  <c r="E1032" i="106"/>
  <c r="E1033" i="106"/>
  <c r="E1034" i="106"/>
  <c r="E1035" i="106"/>
  <c r="E1036" i="106"/>
  <c r="E1037" i="106"/>
  <c r="E1038" i="106"/>
  <c r="E1039" i="106"/>
  <c r="E1040" i="106"/>
  <c r="E1041" i="106"/>
  <c r="E1042" i="106"/>
  <c r="E1043" i="106"/>
  <c r="E1044" i="106"/>
  <c r="E1045" i="106"/>
  <c r="E1046" i="106"/>
  <c r="E1047" i="106"/>
  <c r="E1048" i="106"/>
  <c r="E1049" i="106"/>
  <c r="E1050" i="106"/>
  <c r="E1051" i="106"/>
  <c r="E1052" i="106"/>
  <c r="E1053" i="106"/>
  <c r="E1054" i="106"/>
  <c r="E1055" i="106"/>
  <c r="E1056" i="106"/>
  <c r="E1057" i="106"/>
  <c r="E1058" i="106"/>
  <c r="E1059" i="106"/>
  <c r="E1060" i="106"/>
  <c r="E1061" i="106"/>
  <c r="E1062" i="106"/>
  <c r="E1063" i="106"/>
  <c r="E1064" i="106"/>
  <c r="E1065" i="106"/>
  <c r="E1066" i="106"/>
  <c r="E1067" i="106"/>
  <c r="E1068" i="106"/>
  <c r="E1069" i="106"/>
  <c r="E1070" i="106"/>
  <c r="E1071" i="106"/>
  <c r="E1072" i="106"/>
  <c r="E1073" i="106"/>
  <c r="E1074" i="106"/>
  <c r="E1075" i="106"/>
  <c r="E1076" i="106"/>
  <c r="E1077" i="106"/>
  <c r="E1078" i="106"/>
  <c r="E1079" i="106"/>
  <c r="E1080" i="106"/>
  <c r="E1081" i="106"/>
  <c r="E1082" i="106"/>
  <c r="E1083" i="106"/>
  <c r="E1084" i="106"/>
  <c r="E1085" i="106"/>
  <c r="E1086" i="106"/>
  <c r="E1087" i="106"/>
  <c r="E1088" i="106"/>
  <c r="E1089" i="106"/>
  <c r="E1090" i="106"/>
  <c r="E1091" i="106"/>
  <c r="E1092" i="106"/>
  <c r="E1093" i="106"/>
  <c r="E1094" i="106"/>
  <c r="E1095" i="106"/>
  <c r="E1096" i="106"/>
  <c r="E1097" i="106"/>
  <c r="E1098" i="106"/>
  <c r="E1099" i="106"/>
  <c r="E1100" i="106"/>
  <c r="E1101" i="106"/>
  <c r="E1102" i="106"/>
  <c r="E1103" i="106"/>
  <c r="E1104" i="106"/>
  <c r="E1105" i="106"/>
  <c r="E1106" i="106"/>
  <c r="E1107" i="106"/>
  <c r="E1108" i="106"/>
  <c r="E1109" i="106"/>
  <c r="E1110" i="106"/>
  <c r="E1111" i="106"/>
  <c r="E1112" i="106"/>
  <c r="E1113" i="106"/>
  <c r="E1114" i="106"/>
  <c r="E1115" i="106"/>
  <c r="E1116" i="106"/>
  <c r="E1117" i="106"/>
  <c r="E1118" i="106"/>
  <c r="E1119" i="106"/>
  <c r="E1120" i="106"/>
  <c r="E1121" i="106"/>
  <c r="E1122" i="106"/>
  <c r="E1123" i="106"/>
  <c r="E1124" i="106"/>
  <c r="E1125" i="106"/>
  <c r="E1126" i="106"/>
  <c r="E1127" i="106"/>
  <c r="E1128" i="106"/>
  <c r="E1129" i="106"/>
  <c r="E1130" i="106"/>
  <c r="E1131" i="106"/>
  <c r="E1132" i="106"/>
  <c r="E1133" i="106"/>
  <c r="E1134" i="106"/>
  <c r="E1135" i="106"/>
  <c r="E1136" i="106"/>
  <c r="E1137" i="106"/>
  <c r="E1138" i="106"/>
  <c r="E1139" i="106"/>
  <c r="E1140" i="106"/>
  <c r="E1141" i="106"/>
  <c r="E1142" i="106"/>
  <c r="E1143" i="106"/>
  <c r="E1144" i="106"/>
  <c r="E1145" i="106"/>
  <c r="E1146" i="106"/>
  <c r="E1147" i="106"/>
  <c r="E1148" i="106"/>
  <c r="E1149" i="106"/>
  <c r="E1150" i="106"/>
  <c r="E1151" i="106"/>
  <c r="E1152" i="106"/>
  <c r="E1153" i="106"/>
  <c r="E1154" i="106"/>
  <c r="E1155" i="106"/>
  <c r="E1156" i="106"/>
  <c r="E1157" i="106"/>
  <c r="E1158" i="106"/>
  <c r="E1159" i="106"/>
  <c r="E1160" i="106"/>
  <c r="E1161" i="106"/>
  <c r="E1162" i="106"/>
  <c r="E1163" i="106"/>
  <c r="E1164" i="106"/>
  <c r="E1165" i="106"/>
  <c r="E1166" i="106"/>
  <c r="E1167" i="106"/>
  <c r="E1168" i="106"/>
  <c r="E1169" i="106"/>
  <c r="E1170" i="106"/>
  <c r="E1171" i="106"/>
  <c r="E1172" i="106"/>
  <c r="E1173" i="106"/>
  <c r="E1174" i="106"/>
  <c r="E1175" i="106"/>
  <c r="E1176" i="106"/>
  <c r="E1177" i="106"/>
  <c r="E1178" i="106"/>
  <c r="E1179" i="106"/>
  <c r="E1180" i="106"/>
  <c r="E1181" i="106"/>
  <c r="E1182" i="106"/>
  <c r="E1183" i="106"/>
  <c r="E1184" i="106"/>
  <c r="E1185" i="106"/>
  <c r="E1186" i="106"/>
  <c r="E1187" i="106"/>
  <c r="E1188" i="106"/>
  <c r="E1189" i="106"/>
  <c r="E1190" i="106"/>
  <c r="E1191" i="106"/>
  <c r="E1192" i="106"/>
  <c r="E1193" i="106"/>
  <c r="E1194" i="106"/>
  <c r="E1195" i="106"/>
  <c r="E1196" i="106"/>
  <c r="E1197" i="106"/>
  <c r="E1198" i="106"/>
  <c r="E1199" i="106"/>
  <c r="E1200" i="106"/>
  <c r="E1201" i="106"/>
  <c r="E1202" i="106"/>
  <c r="E1203" i="106"/>
  <c r="E1204" i="106"/>
  <c r="E1205" i="106"/>
  <c r="E1206" i="106"/>
  <c r="E1207" i="106"/>
  <c r="E1208" i="106"/>
  <c r="E1209" i="106"/>
  <c r="E1210" i="106"/>
  <c r="E1211" i="106"/>
  <c r="E1212" i="106"/>
  <c r="E1213" i="106"/>
  <c r="E1214" i="106"/>
  <c r="E1215" i="106"/>
  <c r="E1216" i="106"/>
  <c r="E1217" i="106"/>
  <c r="E1218" i="106"/>
  <c r="E1219" i="106"/>
  <c r="E1220" i="106"/>
  <c r="E1221" i="106"/>
  <c r="E1222" i="106"/>
  <c r="E1223" i="106"/>
  <c r="E1224" i="106"/>
  <c r="E1225" i="106"/>
  <c r="E1226" i="106"/>
  <c r="E1227" i="106"/>
  <c r="E1228" i="106"/>
  <c r="E1229" i="106"/>
  <c r="E1230" i="106"/>
  <c r="E1231" i="106"/>
  <c r="E1232" i="106"/>
  <c r="E1233" i="106"/>
  <c r="E1234" i="106"/>
  <c r="E1235" i="106"/>
  <c r="E1236" i="106"/>
  <c r="E1237" i="106"/>
  <c r="E1238" i="106"/>
  <c r="E1239" i="106"/>
  <c r="E1240" i="106"/>
  <c r="E1241" i="106"/>
  <c r="E1242" i="106"/>
  <c r="E1243" i="106"/>
  <c r="E1244" i="106"/>
  <c r="E1245" i="106"/>
  <c r="E1246" i="106"/>
  <c r="E1247" i="106"/>
  <c r="E1248" i="106"/>
  <c r="E1249" i="106"/>
  <c r="E1250" i="106"/>
  <c r="E1251" i="106"/>
  <c r="E1252" i="106"/>
  <c r="E1253" i="106"/>
  <c r="E1254" i="106"/>
  <c r="E1255" i="106"/>
  <c r="E1256" i="106"/>
  <c r="E1257" i="106"/>
  <c r="E1258" i="106"/>
  <c r="E1259" i="106"/>
  <c r="E1260" i="106"/>
  <c r="E1261" i="106"/>
  <c r="E1262" i="106"/>
  <c r="E1263" i="106"/>
  <c r="E1264" i="106"/>
  <c r="E1265" i="106"/>
  <c r="E1266" i="106"/>
  <c r="E1267" i="106"/>
  <c r="E1268" i="106"/>
  <c r="E1269" i="106"/>
  <c r="E1270" i="106"/>
  <c r="E1271" i="106"/>
  <c r="E1272" i="106"/>
  <c r="E1273" i="106"/>
  <c r="E1274" i="106"/>
  <c r="E1275" i="106"/>
  <c r="E1276" i="106"/>
  <c r="E1277" i="106"/>
  <c r="E1278" i="106"/>
  <c r="E1279" i="106"/>
  <c r="E1280" i="106"/>
  <c r="E1281" i="106"/>
  <c r="E1282" i="106"/>
  <c r="E1283" i="106"/>
  <c r="E1284" i="106"/>
  <c r="E1285" i="106"/>
  <c r="E1286" i="106"/>
  <c r="E1287" i="106"/>
  <c r="E1288" i="106"/>
  <c r="E1289" i="106"/>
  <c r="E1290" i="106"/>
  <c r="E1291" i="106"/>
  <c r="E1292" i="106"/>
  <c r="E1293" i="106"/>
  <c r="E1294" i="106"/>
  <c r="E1295" i="106"/>
  <c r="E1296" i="106"/>
  <c r="E1297" i="106"/>
  <c r="E1298" i="106"/>
  <c r="E1299" i="106"/>
  <c r="E1300" i="106"/>
  <c r="E1301" i="106"/>
  <c r="E1302" i="106"/>
  <c r="E1303" i="106"/>
  <c r="E1304" i="106"/>
  <c r="E1305" i="106"/>
  <c r="E1306" i="106"/>
  <c r="E1307" i="106"/>
  <c r="E1308" i="106"/>
  <c r="E1309" i="106"/>
  <c r="E1310" i="106"/>
  <c r="E1311" i="106"/>
  <c r="E1312" i="106"/>
  <c r="E1313" i="106"/>
  <c r="E1314" i="106"/>
  <c r="E1315" i="106"/>
  <c r="E1316" i="106"/>
  <c r="E1317" i="106"/>
  <c r="E1318" i="106"/>
  <c r="E1319" i="106"/>
  <c r="E1320" i="106"/>
  <c r="E1321" i="106"/>
  <c r="E1322" i="106"/>
  <c r="E1323" i="106"/>
  <c r="E1324" i="106"/>
  <c r="E1325" i="106"/>
  <c r="E1326" i="106"/>
  <c r="E1327" i="106"/>
  <c r="E1328" i="106"/>
  <c r="E1329" i="106"/>
  <c r="E1330" i="106"/>
  <c r="E1331" i="106"/>
  <c r="E1332" i="106"/>
  <c r="E1333" i="106"/>
  <c r="E1334" i="106"/>
  <c r="E1335" i="106"/>
  <c r="E1336" i="106"/>
  <c r="E1337" i="106"/>
  <c r="E1338" i="106"/>
  <c r="E1339" i="106"/>
  <c r="E1340" i="106"/>
  <c r="E1341" i="106"/>
  <c r="E1342" i="106"/>
  <c r="E1343" i="106"/>
  <c r="E1344" i="106"/>
  <c r="E1345" i="106"/>
  <c r="E1346" i="106"/>
  <c r="E1347" i="106"/>
  <c r="E1348" i="106"/>
  <c r="E1349" i="106"/>
  <c r="E1350" i="106"/>
  <c r="E1351" i="106"/>
  <c r="E1352" i="106"/>
  <c r="E1353" i="106"/>
  <c r="E1354" i="106"/>
  <c r="E1355" i="106"/>
  <c r="E1356" i="106"/>
  <c r="E1357" i="106"/>
  <c r="E1358" i="106"/>
  <c r="E1359" i="106"/>
  <c r="E1360" i="106"/>
  <c r="E1361" i="106"/>
  <c r="E1362" i="106"/>
  <c r="E1363" i="106"/>
  <c r="E1364" i="106"/>
  <c r="E1365" i="106"/>
  <c r="E1366" i="106"/>
  <c r="E1367" i="106"/>
  <c r="E1368" i="106"/>
  <c r="E1369" i="106"/>
  <c r="E1370" i="106"/>
  <c r="E1371" i="106"/>
  <c r="E1372" i="106"/>
  <c r="E1373" i="106"/>
  <c r="E1374" i="106"/>
  <c r="E1375" i="106"/>
  <c r="E1376" i="106"/>
  <c r="E1377" i="106"/>
  <c r="E1378" i="106"/>
  <c r="E1379" i="106"/>
  <c r="E1380" i="106"/>
  <c r="E1381" i="106"/>
  <c r="E1382" i="106"/>
  <c r="E1383" i="106"/>
  <c r="E1384" i="106"/>
  <c r="E1385" i="106"/>
  <c r="E1386" i="106"/>
  <c r="E1387" i="106"/>
  <c r="E1388" i="106"/>
  <c r="E1389" i="106"/>
  <c r="E1390" i="106"/>
  <c r="E1391" i="106"/>
  <c r="E1392" i="106"/>
  <c r="E1393" i="106"/>
  <c r="E1394" i="106"/>
  <c r="E1395" i="106"/>
  <c r="E1396" i="106"/>
  <c r="E1397" i="106"/>
  <c r="E1398" i="106"/>
  <c r="E1399" i="106"/>
  <c r="E1400" i="106"/>
  <c r="E1401" i="106"/>
  <c r="E1402" i="106"/>
  <c r="E1403" i="106"/>
  <c r="E1404" i="106"/>
  <c r="E1405" i="106"/>
  <c r="E1406" i="106"/>
  <c r="E1407" i="106"/>
  <c r="E1408" i="106"/>
  <c r="E1409" i="106"/>
  <c r="E1410" i="106"/>
  <c r="E1411" i="106"/>
  <c r="E1412" i="106"/>
  <c r="E1413" i="106"/>
  <c r="E1414" i="106"/>
  <c r="E1415" i="106"/>
  <c r="E1416" i="106"/>
  <c r="E1417" i="106"/>
  <c r="E1418" i="106"/>
  <c r="E1419" i="106"/>
  <c r="E1420" i="106"/>
  <c r="E1421" i="106"/>
  <c r="E1422" i="106"/>
  <c r="E1423" i="106"/>
  <c r="E1424" i="106"/>
  <c r="E1425" i="106"/>
  <c r="E1426" i="106"/>
  <c r="E1427" i="106"/>
  <c r="E1428" i="106"/>
  <c r="E1429" i="106"/>
  <c r="E1430" i="106"/>
  <c r="E1431" i="106"/>
  <c r="E1432" i="106"/>
  <c r="E1433" i="106"/>
  <c r="E1434" i="106"/>
  <c r="E1435" i="106"/>
  <c r="E1436" i="106"/>
  <c r="E1437" i="106"/>
  <c r="E1438" i="106"/>
  <c r="E1439" i="106"/>
  <c r="E1440" i="106"/>
  <c r="E1441" i="106"/>
  <c r="E1442" i="106"/>
  <c r="E1443" i="106"/>
  <c r="E1444" i="106"/>
  <c r="E1445" i="106"/>
  <c r="E1446" i="106"/>
  <c r="E1447" i="106"/>
  <c r="E1448" i="106"/>
  <c r="E1449" i="106"/>
  <c r="E1450" i="106"/>
  <c r="E1451" i="106"/>
  <c r="E1452" i="106"/>
  <c r="E1453" i="106"/>
  <c r="E1454" i="106"/>
  <c r="E1455" i="106"/>
  <c r="E1456" i="106"/>
  <c r="E1457" i="106"/>
  <c r="E1458" i="106"/>
  <c r="E1459" i="106"/>
  <c r="E1460" i="106"/>
  <c r="E1461" i="106"/>
  <c r="E1462" i="106"/>
  <c r="E1463" i="106"/>
  <c r="E1464" i="106"/>
  <c r="E1465" i="106"/>
  <c r="E1466" i="106"/>
  <c r="E1467" i="106"/>
  <c r="E1468" i="106"/>
  <c r="E1469" i="106"/>
  <c r="E1470" i="106"/>
  <c r="E1471" i="106"/>
  <c r="E1472" i="106"/>
  <c r="E1473" i="106"/>
  <c r="E1474" i="106"/>
  <c r="E1475" i="106"/>
  <c r="E1476" i="106"/>
  <c r="E1477" i="106"/>
  <c r="E1478" i="106"/>
  <c r="E1479" i="106"/>
  <c r="E1480" i="106"/>
  <c r="E1481" i="106"/>
  <c r="E1482" i="106"/>
  <c r="E1483" i="106"/>
  <c r="E1484" i="106"/>
  <c r="E1485" i="106"/>
  <c r="E1486" i="106"/>
  <c r="E1487" i="106"/>
  <c r="E1488" i="106"/>
  <c r="E1489" i="106"/>
  <c r="E1490" i="106"/>
  <c r="E1491" i="106"/>
  <c r="E1492" i="106"/>
  <c r="E1493" i="106"/>
  <c r="E1494" i="106"/>
  <c r="E1495" i="106"/>
  <c r="E1496" i="106"/>
  <c r="E1497" i="106"/>
  <c r="E1498" i="106"/>
  <c r="E1499" i="106"/>
  <c r="E1500" i="106"/>
  <c r="E1501" i="106"/>
  <c r="E1502" i="106"/>
  <c r="E1503" i="106"/>
  <c r="E1504" i="106"/>
  <c r="E1505" i="106"/>
  <c r="E1506" i="106"/>
  <c r="E1507" i="106"/>
  <c r="E1508" i="106"/>
  <c r="E1509" i="106"/>
  <c r="E1510" i="106"/>
  <c r="E1511" i="106"/>
  <c r="E1512" i="106"/>
  <c r="E1513" i="106"/>
  <c r="E1514" i="106"/>
  <c r="E1515" i="106"/>
  <c r="E1516" i="106"/>
  <c r="E1517" i="106"/>
  <c r="E1518" i="106"/>
  <c r="E1519" i="106"/>
  <c r="E1520" i="106"/>
  <c r="E1521" i="106"/>
  <c r="E1522" i="106"/>
  <c r="E1523" i="106"/>
  <c r="E1524" i="106"/>
  <c r="E1525" i="106"/>
  <c r="E1526" i="106"/>
  <c r="E1527" i="106"/>
  <c r="E1528" i="106"/>
  <c r="E1529" i="106"/>
  <c r="E1530" i="106"/>
  <c r="E1531" i="106"/>
  <c r="E1532" i="106"/>
  <c r="E1533" i="106"/>
  <c r="E1534" i="106"/>
  <c r="E1535" i="106"/>
  <c r="E1536" i="106"/>
  <c r="E1537" i="106"/>
  <c r="E1538" i="106"/>
  <c r="E1539" i="106"/>
  <c r="E1540" i="106"/>
  <c r="E1541" i="106"/>
  <c r="E1542" i="106"/>
  <c r="E1543" i="106"/>
  <c r="E1544" i="106"/>
  <c r="E1545" i="106"/>
  <c r="E1546" i="106"/>
  <c r="E1547" i="106"/>
  <c r="E1548" i="106"/>
  <c r="E1549" i="106"/>
  <c r="E1550" i="106"/>
  <c r="E1551" i="106"/>
  <c r="E1552" i="106"/>
  <c r="E1553" i="106"/>
  <c r="E1554" i="106"/>
  <c r="E1555" i="106"/>
  <c r="E1556" i="106"/>
  <c r="E1557" i="106"/>
  <c r="E1558" i="106"/>
  <c r="E1559" i="106"/>
  <c r="E1560" i="106"/>
  <c r="E1561" i="106"/>
  <c r="E1562" i="106"/>
  <c r="E1563" i="106"/>
  <c r="E1564" i="106"/>
  <c r="E1565" i="106"/>
  <c r="E1566" i="106"/>
  <c r="E1567" i="106"/>
  <c r="E1568" i="106"/>
  <c r="E1569" i="106"/>
  <c r="E1570" i="106"/>
  <c r="E1571" i="106"/>
  <c r="E1572" i="106"/>
  <c r="E1573" i="106"/>
  <c r="E1574" i="106"/>
  <c r="E1575" i="106"/>
  <c r="E1576" i="106"/>
  <c r="E1577" i="106"/>
  <c r="E1578" i="106"/>
  <c r="E1579" i="106"/>
  <c r="E1580" i="106"/>
  <c r="E1581" i="106"/>
  <c r="E1582" i="106"/>
  <c r="E1583" i="106"/>
  <c r="E1584" i="106"/>
  <c r="E1585" i="106"/>
  <c r="E1586" i="106"/>
  <c r="E1587" i="106"/>
  <c r="E1588" i="106"/>
  <c r="E1589" i="106"/>
  <c r="E1590" i="106"/>
  <c r="E1591" i="106"/>
  <c r="E1592" i="106"/>
  <c r="E1593" i="106"/>
  <c r="E1594" i="106"/>
  <c r="E1595" i="106"/>
  <c r="E1596" i="106"/>
  <c r="E1597" i="106"/>
  <c r="E1598" i="106"/>
  <c r="E1599" i="106"/>
  <c r="E1600" i="106"/>
  <c r="E1601" i="106"/>
  <c r="E1602" i="106"/>
  <c r="E1603" i="106"/>
  <c r="E1604" i="106"/>
  <c r="E1605" i="106"/>
  <c r="E1606" i="106"/>
  <c r="E1607" i="106"/>
  <c r="E1608" i="106"/>
  <c r="E1609" i="106"/>
  <c r="E1610" i="106"/>
  <c r="E1611" i="106"/>
  <c r="E1612" i="106"/>
  <c r="E1613" i="106"/>
  <c r="E1614" i="106"/>
  <c r="E1615" i="106"/>
  <c r="E1616" i="106"/>
  <c r="E1617" i="106"/>
  <c r="E1618" i="106"/>
  <c r="E1619" i="106"/>
  <c r="E1620" i="106"/>
  <c r="E1621" i="106"/>
  <c r="E1622" i="106"/>
  <c r="E1623" i="106"/>
  <c r="E1624" i="106"/>
  <c r="E1625" i="106"/>
  <c r="E1626" i="106"/>
  <c r="E1627" i="106"/>
  <c r="E1628" i="106"/>
  <c r="E1629" i="106"/>
  <c r="E1630" i="106"/>
  <c r="E1631" i="106"/>
  <c r="E1632" i="106"/>
  <c r="E1633" i="106"/>
  <c r="E1634" i="106"/>
  <c r="E1635" i="106"/>
  <c r="E1636" i="106"/>
  <c r="E1637" i="106"/>
  <c r="E1638" i="106"/>
  <c r="E1639" i="106"/>
  <c r="E1640" i="106"/>
  <c r="E1641" i="106"/>
  <c r="E1642" i="106"/>
  <c r="E1643" i="106"/>
  <c r="E1644" i="106"/>
  <c r="E1645" i="106"/>
  <c r="E1646" i="106"/>
  <c r="E1647" i="106"/>
  <c r="E1648" i="106"/>
  <c r="E1649" i="106"/>
  <c r="E1650" i="106"/>
  <c r="E1651" i="106"/>
  <c r="E1652" i="106"/>
  <c r="E1653" i="106"/>
  <c r="E1654" i="106"/>
  <c r="E1655" i="106"/>
  <c r="E1656" i="106"/>
  <c r="E1657" i="106"/>
  <c r="E1658" i="106"/>
  <c r="E1659" i="106"/>
  <c r="E1660" i="106"/>
  <c r="E1661" i="106"/>
  <c r="E1662" i="106"/>
  <c r="E1663" i="106"/>
  <c r="E1664" i="106"/>
  <c r="E1665" i="106"/>
  <c r="E1666" i="106"/>
  <c r="E1667" i="106"/>
  <c r="E1668" i="106"/>
  <c r="E1669" i="106"/>
  <c r="E1670" i="106"/>
  <c r="E1671" i="106"/>
  <c r="E1672" i="106"/>
  <c r="E1673" i="106"/>
  <c r="E1674" i="106"/>
  <c r="E1675" i="106"/>
  <c r="E1676" i="106"/>
  <c r="E1677" i="106"/>
  <c r="E1678" i="106"/>
  <c r="E1679" i="106"/>
  <c r="E1680" i="106"/>
  <c r="E1681" i="106"/>
  <c r="E1682" i="106"/>
  <c r="E1683" i="106"/>
  <c r="E1684" i="106"/>
  <c r="E1685" i="106"/>
  <c r="E1686" i="106"/>
  <c r="E1687" i="106"/>
  <c r="E1688" i="106"/>
  <c r="E1689" i="106"/>
  <c r="E1690" i="106"/>
  <c r="E1691" i="106"/>
  <c r="E1692" i="106"/>
  <c r="E1693" i="106"/>
  <c r="E1694" i="106"/>
  <c r="E1695" i="106"/>
  <c r="E1696" i="106"/>
  <c r="E1697" i="106"/>
  <c r="E1698" i="106"/>
  <c r="E1699" i="106"/>
  <c r="E1700" i="106"/>
  <c r="E1701" i="106"/>
  <c r="E1702" i="106"/>
  <c r="E1703" i="106"/>
  <c r="E1704" i="106"/>
  <c r="E1705" i="106"/>
  <c r="E1706" i="106"/>
  <c r="E1707" i="106"/>
  <c r="E1708" i="106"/>
  <c r="E1709" i="106"/>
  <c r="E1710" i="106"/>
  <c r="E1711" i="106"/>
  <c r="E1712" i="106"/>
  <c r="E1713" i="106"/>
  <c r="E1714" i="106"/>
  <c r="E1715" i="106"/>
  <c r="E1716" i="106"/>
  <c r="E1717" i="106"/>
  <c r="E1718" i="106"/>
  <c r="E1719" i="106"/>
  <c r="E1720" i="106"/>
  <c r="E1721" i="106"/>
  <c r="E1722" i="106"/>
  <c r="E1723" i="106"/>
  <c r="E1724" i="106"/>
  <c r="E1725" i="106"/>
  <c r="E1726" i="106"/>
  <c r="E1727" i="106"/>
  <c r="E1728" i="106"/>
  <c r="E1729" i="106"/>
  <c r="E1730" i="106"/>
  <c r="E1731" i="106"/>
  <c r="E3" i="106"/>
  <c r="D1732" i="106"/>
  <c r="AG20" i="136" l="1"/>
  <c r="AK29" i="136"/>
  <c r="AK25" i="136"/>
  <c r="AK15" i="136"/>
  <c r="AK10" i="136"/>
  <c r="AK34" i="136"/>
  <c r="AK16" i="136"/>
  <c r="AK9" i="136"/>
  <c r="AK41" i="136"/>
  <c r="AK27" i="136"/>
  <c r="AK18" i="136"/>
  <c r="AK14" i="136"/>
  <c r="AK38" i="136"/>
  <c r="AK30" i="136"/>
  <c r="AK26" i="136"/>
  <c r="AK17" i="136"/>
  <c r="AK28" i="136"/>
  <c r="AK12" i="136"/>
  <c r="AK20" i="136"/>
  <c r="AK32" i="136"/>
  <c r="AI29" i="136"/>
  <c r="AI25" i="136"/>
  <c r="AI17" i="136"/>
  <c r="AI10" i="136"/>
  <c r="AI34" i="136"/>
  <c r="AI18" i="136"/>
  <c r="AI9" i="136"/>
  <c r="AI41" i="136"/>
  <c r="AI27" i="136"/>
  <c r="AI15" i="136"/>
  <c r="AI14" i="136"/>
  <c r="AI38" i="136"/>
  <c r="AI30" i="136"/>
  <c r="AI16" i="136"/>
  <c r="AI26" i="136"/>
  <c r="AI32" i="136"/>
  <c r="AI28" i="136"/>
  <c r="AI12" i="136"/>
  <c r="AI20" i="136"/>
  <c r="AG29" i="136"/>
  <c r="AG25" i="136"/>
  <c r="AG16" i="136"/>
  <c r="AG10" i="136"/>
  <c r="AG34" i="136"/>
  <c r="AG15" i="136"/>
  <c r="AG9" i="136"/>
  <c r="AG41" i="136"/>
  <c r="AG27" i="136"/>
  <c r="AG18" i="136"/>
  <c r="AG14" i="136"/>
  <c r="AG26" i="136"/>
  <c r="AG17" i="136"/>
  <c r="AG38" i="136"/>
  <c r="AG30" i="136"/>
  <c r="AG28" i="136"/>
  <c r="AG12" i="136"/>
  <c r="H99" i="128" l="1"/>
  <c r="F7" i="69" l="1"/>
  <c r="D7" i="69"/>
  <c r="D116" i="43"/>
  <c r="D115" i="43"/>
  <c r="D112" i="43"/>
  <c r="D111" i="43"/>
  <c r="D110" i="43"/>
  <c r="D105" i="43"/>
  <c r="D104" i="43"/>
  <c r="D103" i="43"/>
  <c r="D102" i="43"/>
  <c r="D101" i="43"/>
  <c r="D98" i="43"/>
  <c r="D97" i="43"/>
  <c r="D96" i="43"/>
  <c r="D95" i="43"/>
  <c r="D94" i="43"/>
  <c r="D93" i="43"/>
  <c r="D92" i="43"/>
  <c r="D91" i="43"/>
  <c r="D88" i="43"/>
  <c r="D87" i="43"/>
  <c r="D84" i="43"/>
  <c r="D82" i="43"/>
  <c r="D81" i="43"/>
  <c r="D78" i="43"/>
  <c r="D77" i="43"/>
  <c r="D76" i="43"/>
  <c r="D75" i="43"/>
  <c r="D74" i="43"/>
  <c r="D71" i="43"/>
  <c r="D69" i="43"/>
  <c r="D68" i="43"/>
  <c r="D67" i="43"/>
  <c r="D64" i="43"/>
  <c r="D63" i="43"/>
  <c r="D60" i="43"/>
  <c r="D59" i="43"/>
  <c r="D58" i="43"/>
  <c r="D53" i="43"/>
  <c r="D51" i="43"/>
  <c r="D50" i="43"/>
  <c r="D49" i="43"/>
  <c r="D47" i="43"/>
  <c r="D46" i="43"/>
  <c r="D42" i="43"/>
  <c r="D41" i="43"/>
  <c r="D40" i="43"/>
  <c r="D39" i="43"/>
  <c r="D36" i="43"/>
  <c r="D35" i="43"/>
  <c r="D34" i="43"/>
  <c r="D33" i="43"/>
  <c r="D32" i="43"/>
  <c r="D25" i="43"/>
  <c r="D23" i="43"/>
  <c r="D22" i="43"/>
  <c r="D21" i="43"/>
  <c r="D17" i="43"/>
  <c r="D16" i="43"/>
  <c r="D15" i="43"/>
  <c r="D14" i="43"/>
  <c r="D11" i="43"/>
  <c r="D10" i="43"/>
  <c r="H9" i="43" l="1"/>
  <c r="H10" i="43"/>
  <c r="D9" i="43"/>
  <c r="D12" i="43" s="1"/>
  <c r="D48" i="43"/>
  <c r="C33" i="79" l="1"/>
  <c r="C15" i="79"/>
  <c r="C13" i="79"/>
  <c r="AC28" i="136" l="1"/>
  <c r="AC32" i="136" s="1"/>
  <c r="AC12" i="136"/>
  <c r="AC20" i="136" s="1"/>
  <c r="Z28" i="136"/>
  <c r="Z12" i="136"/>
  <c r="W28" i="136"/>
  <c r="W12" i="136"/>
  <c r="W20" i="136" l="1"/>
  <c r="AL12" i="136"/>
  <c r="W32" i="136"/>
  <c r="AL28" i="136"/>
  <c r="AC36" i="136"/>
  <c r="AC41" i="136" s="1"/>
  <c r="Z20" i="136"/>
  <c r="Z32" i="136"/>
  <c r="W36" i="136"/>
  <c r="AL32" i="136" l="1"/>
  <c r="B23" i="79"/>
  <c r="AL20" i="136"/>
  <c r="AC43" i="136"/>
  <c r="AC44" i="136" s="1"/>
  <c r="Z36" i="136"/>
  <c r="Z43" i="136" s="1"/>
  <c r="Z44" i="136" s="1"/>
  <c r="W41" i="136"/>
  <c r="W43" i="136"/>
  <c r="W44" i="136" s="1"/>
  <c r="AL36" i="136" l="1"/>
  <c r="AL43" i="136" s="1"/>
  <c r="AL44" i="136" s="1"/>
  <c r="Z41" i="136"/>
  <c r="AL41" i="136" s="1"/>
  <c r="AM9" i="136" l="1"/>
  <c r="AM41" i="136"/>
  <c r="AM27" i="136"/>
  <c r="AM18" i="136"/>
  <c r="AM25" i="136"/>
  <c r="AM10" i="136"/>
  <c r="AM14" i="136"/>
  <c r="AM15" i="136"/>
  <c r="AM26" i="136"/>
  <c r="AM17" i="136"/>
  <c r="AM30" i="136"/>
  <c r="AM16" i="136"/>
  <c r="AM38" i="136"/>
  <c r="AM29" i="136"/>
  <c r="AM34" i="136"/>
  <c r="AM12" i="136"/>
  <c r="AM28" i="136"/>
  <c r="AM20" i="136"/>
  <c r="AM32" i="136"/>
  <c r="AM36" i="136"/>
  <c r="D10" i="82" l="1"/>
  <c r="E10" i="82"/>
  <c r="F10" i="82"/>
  <c r="G10" i="82"/>
  <c r="H10" i="82"/>
  <c r="I10" i="82"/>
  <c r="J10" i="82"/>
  <c r="K10" i="82"/>
  <c r="L10" i="82"/>
  <c r="M10" i="82"/>
  <c r="N10" i="82"/>
  <c r="O10" i="82"/>
  <c r="P10" i="82"/>
  <c r="C10" i="82"/>
  <c r="D69" i="103" l="1"/>
  <c r="D70" i="103" s="1"/>
  <c r="D71" i="103" l="1"/>
  <c r="D127" i="43" l="1"/>
  <c r="D128" i="43"/>
  <c r="D120" i="43"/>
  <c r="D131" i="43" l="1"/>
  <c r="D132" i="43"/>
  <c r="D123" i="43"/>
  <c r="D124" i="43"/>
  <c r="D125" i="43"/>
  <c r="D126" i="43"/>
  <c r="D129" i="43"/>
  <c r="D130" i="43"/>
  <c r="D122" i="43"/>
  <c r="D15" i="79"/>
  <c r="C3" i="69" l="1"/>
  <c r="E6" i="69" s="1"/>
  <c r="D113" i="43"/>
  <c r="C29" i="79" s="1"/>
  <c r="D70" i="43"/>
  <c r="D85" i="43"/>
  <c r="C16" i="79" s="1"/>
  <c r="D37" i="43"/>
  <c r="G10" i="43" s="1"/>
  <c r="D61" i="43"/>
  <c r="D65" i="43"/>
  <c r="D43" i="43"/>
  <c r="D52" i="43"/>
  <c r="D89" i="43"/>
  <c r="D99" i="43"/>
  <c r="D106" i="43"/>
  <c r="G19" i="43"/>
  <c r="D18" i="43"/>
  <c r="D19" i="43" s="1"/>
  <c r="D24" i="43"/>
  <c r="G9" i="43" s="1"/>
  <c r="D79" i="43"/>
  <c r="C12" i="79" l="1"/>
  <c r="C14" i="79"/>
  <c r="D14" i="79" s="1"/>
  <c r="C7" i="79"/>
  <c r="D29" i="79"/>
  <c r="D16" i="79"/>
  <c r="B3" i="69"/>
  <c r="H11" i="43"/>
  <c r="B4" i="69" l="1"/>
  <c r="D6" i="69"/>
  <c r="F6" i="69"/>
  <c r="E18" i="31"/>
  <c r="F18" i="31"/>
  <c r="F8" i="69" l="1"/>
  <c r="D8" i="69"/>
  <c r="D7" i="79" l="1"/>
  <c r="E9" i="128" l="1"/>
  <c r="E10" i="128"/>
  <c r="E11" i="128"/>
  <c r="E12" i="128"/>
  <c r="E13" i="128"/>
  <c r="E14" i="128"/>
  <c r="E15" i="128"/>
  <c r="E16" i="128"/>
  <c r="E17" i="128"/>
  <c r="E18" i="128"/>
  <c r="E19" i="128"/>
  <c r="E20" i="128"/>
  <c r="E21" i="128"/>
  <c r="E22" i="128"/>
  <c r="E23" i="128"/>
  <c r="E24" i="128"/>
  <c r="E25" i="128"/>
  <c r="E26" i="128"/>
  <c r="E27" i="128"/>
  <c r="E28" i="128"/>
  <c r="E29" i="128"/>
  <c r="E30" i="128"/>
  <c r="E31" i="128"/>
  <c r="E32" i="128"/>
  <c r="E33" i="128"/>
  <c r="E34" i="128"/>
  <c r="E35" i="128"/>
  <c r="E36" i="128"/>
  <c r="E37" i="128"/>
  <c r="E38" i="128"/>
  <c r="E39" i="128"/>
  <c r="E40" i="128"/>
  <c r="E41" i="128"/>
  <c r="E42" i="128"/>
  <c r="E43" i="128"/>
  <c r="E44" i="128"/>
  <c r="E45" i="128"/>
  <c r="E46" i="128"/>
  <c r="E47" i="128"/>
  <c r="E48" i="128"/>
  <c r="E49" i="128"/>
  <c r="E51" i="128"/>
  <c r="E52" i="128"/>
  <c r="E53" i="128"/>
  <c r="E54" i="128"/>
  <c r="E55" i="128"/>
  <c r="E56" i="128"/>
  <c r="E57" i="128"/>
  <c r="E59" i="128"/>
  <c r="E60" i="128"/>
  <c r="E61" i="128"/>
  <c r="E62" i="128"/>
  <c r="E63" i="128"/>
  <c r="E64" i="128"/>
  <c r="E66" i="128"/>
  <c r="E67" i="128"/>
  <c r="E68" i="128"/>
  <c r="E69" i="128"/>
  <c r="E70" i="128"/>
  <c r="E72" i="128"/>
  <c r="E73" i="128"/>
  <c r="E74" i="128"/>
  <c r="E75" i="128"/>
  <c r="E76" i="128"/>
  <c r="E77" i="128"/>
  <c r="E78" i="128"/>
  <c r="E79" i="128"/>
  <c r="E80" i="128"/>
  <c r="E81" i="128"/>
  <c r="E82" i="128"/>
  <c r="E83" i="128"/>
  <c r="E84" i="128"/>
  <c r="E85" i="128"/>
  <c r="E86" i="128"/>
  <c r="E87" i="128"/>
  <c r="E88" i="128"/>
  <c r="E89" i="128"/>
  <c r="E90" i="128"/>
  <c r="E91" i="128"/>
  <c r="E92" i="128"/>
  <c r="E93" i="128"/>
  <c r="E94" i="128"/>
  <c r="E95" i="128"/>
  <c r="E96" i="128"/>
  <c r="E97" i="128"/>
  <c r="G8" i="31" l="1"/>
  <c r="F9" i="31" l="1"/>
  <c r="E9" i="31"/>
  <c r="H26" i="43" l="1"/>
  <c r="H25" i="43"/>
  <c r="H27" i="43" l="1"/>
  <c r="G16" i="43"/>
  <c r="F44" i="31" l="1"/>
  <c r="B27" i="79"/>
  <c r="B10" i="79"/>
  <c r="B18" i="79" l="1"/>
  <c r="B31" i="79" s="1"/>
  <c r="B36" i="79" l="1"/>
  <c r="E22" i="31" l="1"/>
  <c r="F22" i="31"/>
  <c r="G22" i="31" l="1"/>
  <c r="G9" i="31"/>
  <c r="F23" i="31" l="1"/>
  <c r="E23" i="31"/>
  <c r="G23" i="31" l="1"/>
  <c r="G11" i="31" l="1"/>
  <c r="E12" i="31" l="1"/>
  <c r="F12" i="31"/>
  <c r="G12" i="31" l="1"/>
  <c r="A3" i="43"/>
  <c r="C49" i="43"/>
  <c r="G17" i="31" l="1"/>
  <c r="G15" i="31"/>
  <c r="G16" i="31"/>
  <c r="D13" i="79" l="1"/>
  <c r="D12" i="79"/>
  <c r="G18" i="31"/>
  <c r="G31" i="43"/>
  <c r="D28" i="43"/>
  <c r="D56" i="43"/>
  <c r="C24" i="79" s="1"/>
  <c r="F25" i="31"/>
  <c r="D44" i="43"/>
  <c r="E25" i="31"/>
  <c r="D33" i="79"/>
  <c r="D26" i="43"/>
  <c r="D72" i="43"/>
  <c r="C8" i="79" s="1"/>
  <c r="D108" i="43"/>
  <c r="C25" i="79" s="1"/>
  <c r="D54" i="43"/>
  <c r="G41" i="43" l="1"/>
  <c r="F38" i="31" s="1"/>
  <c r="G25" i="31"/>
  <c r="D30" i="43"/>
  <c r="D118" i="43"/>
  <c r="C10" i="79"/>
  <c r="D8" i="79"/>
  <c r="C23" i="79"/>
  <c r="D23" i="79" s="1"/>
  <c r="D25" i="79"/>
  <c r="D143" i="43" s="1"/>
  <c r="D24" i="79"/>
  <c r="G11" i="43"/>
  <c r="F19" i="31"/>
  <c r="E19" i="31"/>
  <c r="D153" i="43" l="1"/>
  <c r="D142" i="43"/>
  <c r="D152" i="43" s="1"/>
  <c r="D154" i="43" s="1"/>
  <c r="G15" i="43"/>
  <c r="H29" i="43"/>
  <c r="G40" i="43"/>
  <c r="G21" i="43"/>
  <c r="C27" i="79"/>
  <c r="B39" i="79"/>
  <c r="B40" i="79" s="1"/>
  <c r="G32" i="43"/>
  <c r="G33" i="43" s="1"/>
  <c r="F39" i="31"/>
  <c r="D10" i="79"/>
  <c r="G19" i="31"/>
  <c r="G42" i="43" l="1"/>
  <c r="H41" i="43" s="1"/>
  <c r="E38" i="31"/>
  <c r="J25" i="79"/>
  <c r="E39" i="31" l="1"/>
  <c r="H40" i="43"/>
  <c r="H42" i="43" s="1"/>
  <c r="G38" i="31"/>
  <c r="G39" i="31" s="1"/>
  <c r="F40" i="31" s="1"/>
  <c r="F43" i="31"/>
  <c r="G17" i="43"/>
  <c r="C18" i="79"/>
  <c r="C31" i="79" s="1"/>
  <c r="C36" i="79" s="1"/>
  <c r="D36" i="79" s="1"/>
  <c r="E40" i="31" l="1"/>
  <c r="G18" i="43"/>
  <c r="H16" i="43" s="1"/>
  <c r="G44" i="31" s="1"/>
  <c r="F45" i="31"/>
  <c r="G40" i="31"/>
  <c r="D27" i="79"/>
  <c r="G20" i="43" l="1"/>
  <c r="G22" i="43" s="1"/>
  <c r="H17" i="43"/>
  <c r="G45" i="31" s="1"/>
  <c r="H15" i="43"/>
  <c r="G43" i="31" s="1"/>
  <c r="F46" i="31"/>
  <c r="D18" i="79"/>
  <c r="D31" i="79" s="1"/>
  <c r="J10" i="79"/>
  <c r="H18" i="43" l="1"/>
  <c r="G46" i="31"/>
  <c r="E26" i="31" l="1"/>
  <c r="F26" i="31"/>
  <c r="G26" i="31" l="1"/>
  <c r="F31" i="31" l="1"/>
  <c r="E31" i="31" l="1"/>
  <c r="G31" i="31" l="1"/>
  <c r="F32" i="31" l="1"/>
  <c r="E32" i="31"/>
  <c r="G32" i="31" l="1"/>
  <c r="C4" i="69" l="1"/>
  <c r="E8" i="69" s="1"/>
  <c r="E7" i="69"/>
  <c r="E28" i="31"/>
  <c r="F28" i="31" l="1"/>
  <c r="G28" i="31" l="1"/>
  <c r="E29" i="31" s="1"/>
  <c r="E34" i="31" s="1"/>
  <c r="E35" i="31" s="1"/>
  <c r="F29" i="31" l="1"/>
  <c r="F34" i="31" s="1"/>
  <c r="F35" i="31" s="1"/>
  <c r="G30" i="43"/>
  <c r="H33" i="43" s="1"/>
  <c r="H34" i="43" s="1"/>
  <c r="H35" i="43" s="1"/>
  <c r="G29" i="31" l="1"/>
  <c r="G34" i="31" s="1"/>
  <c r="G35" i="31" s="1"/>
</calcChain>
</file>

<file path=xl/sharedStrings.xml><?xml version="1.0" encoding="utf-8"?>
<sst xmlns="http://schemas.openxmlformats.org/spreadsheetml/2006/main" count="3926" uniqueCount="1139">
  <si>
    <t>AMOUNT</t>
  </si>
  <si>
    <t>% TOTAL</t>
  </si>
  <si>
    <t>100 SERIES OF ACCOUNTS</t>
  </si>
  <si>
    <t xml:space="preserve">  CWIP - 107                </t>
  </si>
  <si>
    <t xml:space="preserve">  RWIP - 108</t>
  </si>
  <si>
    <t xml:space="preserve">       SUBTOTAL</t>
  </si>
  <si>
    <t xml:space="preserve">  STORES EXPENSE - 163</t>
  </si>
  <si>
    <t xml:space="preserve">  CONSERVATION     - 182.3</t>
  </si>
  <si>
    <t xml:space="preserve">  CLEARING ACCTS - 184</t>
  </si>
  <si>
    <t xml:space="preserve">  ALL OTHER 100 ACCTS AND ALL 200</t>
  </si>
  <si>
    <t xml:space="preserve">       SUBTOTAL 100 SERIES (A)</t>
  </si>
  <si>
    <t>OPERATIONS AND MAINTENANCE</t>
  </si>
  <si>
    <t xml:space="preserve">  500 ACCOUNTS</t>
  </si>
  <si>
    <t xml:space="preserve">  700 &amp; 800 ACCOUNTS</t>
  </si>
  <si>
    <t xml:space="preserve">  900 ACCOUNTS            </t>
  </si>
  <si>
    <t xml:space="preserve">       SUBTOTAL O &amp; M (B)</t>
  </si>
  <si>
    <t xml:space="preserve">  400 ACCOUNTS (C)</t>
  </si>
  <si>
    <t>E352 TSM Str/Impv, Mint Farm OP</t>
  </si>
  <si>
    <t>E3620 DST Sub Eq Wild Horse Solar</t>
  </si>
  <si>
    <t>GENERAL</t>
  </si>
  <si>
    <t xml:space="preserve"> ACCOUNTING</t>
  </si>
  <si>
    <t>FERC FORM</t>
  </si>
  <si>
    <t>PAGES 354 &amp; 355</t>
  </si>
  <si>
    <t>(Col-5)</t>
  </si>
  <si>
    <t>G3740 105 DST Land &amp; Land Rights</t>
  </si>
  <si>
    <t>G3740 DST Land &amp; Land Rights</t>
  </si>
  <si>
    <t>G3741 DST Land &amp; Land Rights, Trans</t>
  </si>
  <si>
    <t>G3741 DST Land, Trans, Everett-Delt</t>
  </si>
  <si>
    <t>G3742 DST Easements</t>
  </si>
  <si>
    <t>G3742 DST Easements, Everett-Delta</t>
  </si>
  <si>
    <t>G3743 DST Easements, From Transmsn</t>
  </si>
  <si>
    <t>G3743 DST Easements, Trans, Everett</t>
  </si>
  <si>
    <t>G3750 DST Structures &amp; Improvements</t>
  </si>
  <si>
    <t>G3751 DST Structures &amp; Imprv, Trans</t>
  </si>
  <si>
    <t>G3762 DST Mains, Plastic</t>
  </si>
  <si>
    <t>G3764 DST Mains, Wrap Stl, Everett</t>
  </si>
  <si>
    <t>G3764 DST Mains, Wrap Stl, Kittitas</t>
  </si>
  <si>
    <t>G3764 DST Mains, Wrapped Steel</t>
  </si>
  <si>
    <t>G3765 DST Mains, Cathodic Protectio</t>
  </si>
  <si>
    <t>G3766 DST Mains, Frm Trans, St Wrap</t>
  </si>
  <si>
    <t>G3766 DST Mains, Trans, Everett</t>
  </si>
  <si>
    <t>G3780 DST Measuring &amp; Reg Station</t>
  </si>
  <si>
    <t>G3781 DST Measuring &amp; Reg Sta, Tran</t>
  </si>
  <si>
    <t>G3800 DST Services-DO NOT USE</t>
  </si>
  <si>
    <t>G3801 DST Services, Cathodic Protec</t>
  </si>
  <si>
    <t>G3802 DST Services, Plastic</t>
  </si>
  <si>
    <t>G3803 DST Services, Steel Wrapped</t>
  </si>
  <si>
    <t>G383 DST House Regulators</t>
  </si>
  <si>
    <t>G384 DST House Regulator Installs</t>
  </si>
  <si>
    <t>G385 DST Industrial M&amp;R Sta Eq</t>
  </si>
  <si>
    <t>G3861 DST Com Water Heater</t>
  </si>
  <si>
    <t>G3862 DST Res Water Heater</t>
  </si>
  <si>
    <t>G3863 DST Res Conv Burner</t>
  </si>
  <si>
    <t>G3865 DST Com Conv Burner</t>
  </si>
  <si>
    <t>G387 DST Other Equipment</t>
  </si>
  <si>
    <t>E3912 GEN Computer Eq, Goldendale</t>
  </si>
  <si>
    <t>E3940 GEN Tools/Garage,  MTF OP</t>
  </si>
  <si>
    <t>E3940 GEN Tools/Garage, MTF new</t>
  </si>
  <si>
    <t>E3970 GEN CommEq, 3rd AC new</t>
  </si>
  <si>
    <t>E3970 GEN CommEq, 3rd AC old</t>
  </si>
  <si>
    <t>E3970 GEN CommEq, Colstrip 1-2 new</t>
  </si>
  <si>
    <t>E3970 GEN CommEq, Colstrip 1-2 old</t>
  </si>
  <si>
    <t>E3970 GEN CommEq, Colstrip 1-4 new</t>
  </si>
  <si>
    <t>E3970 GEN CommEq, Colstrip 1-4 old</t>
  </si>
  <si>
    <t>E3970 GEN CommEq, Hopkins Ridge new</t>
  </si>
  <si>
    <t>G389 105 GEN Land &amp; Land Rights</t>
  </si>
  <si>
    <t>G390 105 GEN Structure  &amp; Improv</t>
  </si>
  <si>
    <t xml:space="preserve">       SUBTOTAL FOR ALL BEFORE PTO (D)</t>
  </si>
  <si>
    <t xml:space="preserve"> PAID TIME - NOT WORKED</t>
  </si>
  <si>
    <t xml:space="preserve">GRAND TOTAL     </t>
  </si>
  <si>
    <t>Account</t>
  </si>
  <si>
    <t>Account Description</t>
  </si>
  <si>
    <t>PUGET SOUND ENERGY</t>
  </si>
  <si>
    <t>DETERMINATION OF INPUT DATA TO FERC DL PAGES</t>
  </si>
  <si>
    <t>Direct Labor</t>
  </si>
  <si>
    <t>From SAP ZRW_DLF1</t>
  </si>
  <si>
    <t>Item List</t>
  </si>
  <si>
    <t>Code</t>
  </si>
  <si>
    <t>3E     Electric Production OG RPT_FERC1A</t>
  </si>
  <si>
    <t>4E     Electric Transmission OG RPT_FERC</t>
  </si>
  <si>
    <t>5E     Electric Distribution OG RPT_FERC</t>
  </si>
  <si>
    <t>6E     Elec Customer Accts OG RPT_FERC1D</t>
  </si>
  <si>
    <t>7E     Elec Customer Svce OG RPT_FERC1E</t>
  </si>
  <si>
    <t>8E     Electric Sales OG RPT_FERC1F</t>
  </si>
  <si>
    <t>9E     Electric A&amp;G OG RPT_FERC1G</t>
  </si>
  <si>
    <t>12E    Electric Production OG RPT_FERC1H</t>
  </si>
  <si>
    <t>13E    Elec Transmission OG RPT_FERC1I</t>
  </si>
  <si>
    <t>14E    Elec Distribution OG RPT_FERC1J</t>
  </si>
  <si>
    <t>15E    Elec A&amp;G - Maint OG RPT_FERC1K</t>
  </si>
  <si>
    <t>28G    Prod Manufactrd Gas OG RPT_FERC1L</t>
  </si>
  <si>
    <t>30G    Other Gas Supply OG RPT_FERC1N</t>
  </si>
  <si>
    <t>31G    Storage/LNG Term OG RPT_FERC1O</t>
  </si>
  <si>
    <t>32G    Gas Transmission OG RPT_FERC1P</t>
  </si>
  <si>
    <t>33G    Gas Distribution OG RPT_FERC1Q</t>
  </si>
  <si>
    <t>34G    Gas Customer Accts OG RPT_FERC1R</t>
  </si>
  <si>
    <t>35G    Gas Customer Service OG RPT_FERC1</t>
  </si>
  <si>
    <t>36G    Gas Sales OG RPT_FERC1T</t>
  </si>
  <si>
    <t>37G    Gas A&amp;G OG RPT_FERC1U</t>
  </si>
  <si>
    <t>40G    Prd Manufactured Gas OG RPT_FERC1</t>
  </si>
  <si>
    <t>43G    Storage/LNG Term OG RPT_FERC1Y</t>
  </si>
  <si>
    <t>44G    Gas Transmission OG RPT_FERC1Z</t>
  </si>
  <si>
    <t>45G    Gas Distribution OG RPTFERC1AA</t>
  </si>
  <si>
    <t>46G    Gas A&amp;G Maintenance OG RPTFERC1AB</t>
  </si>
  <si>
    <t>CCA    Common Cust Accts OG RPTFERC1AC</t>
  </si>
  <si>
    <t>CCS    Common Cust Svce OG RPTFERC1AD</t>
  </si>
  <si>
    <t>CSA    Common Sales OG RPTFERC1AE</t>
  </si>
  <si>
    <t>CAG    Common A&amp;G OG RPTFERC1AF</t>
  </si>
  <si>
    <t>CMT    Common Maintenance OG RPTFERC1AG</t>
  </si>
  <si>
    <t>65E    Electric Plant OG 107E</t>
  </si>
  <si>
    <t>66G    Gas Plant OG 107G</t>
  </si>
  <si>
    <t>67C    Common Plant OG 107C</t>
  </si>
  <si>
    <t>70E    Electric Plant Removal OG 108E</t>
  </si>
  <si>
    <t>71G    Gas Plant removal OG 108G</t>
  </si>
  <si>
    <t>72C    Common Plant removal OG 108C</t>
  </si>
  <si>
    <t>74.01  Non Utility Property OG 107CL</t>
  </si>
  <si>
    <t>74.01</t>
  </si>
  <si>
    <t>74.01  Non Utility Prop Removal OG 108CL</t>
  </si>
  <si>
    <t>74.01T Non Utility Property Total</t>
  </si>
  <si>
    <t>74.02  Exp Cost Centers 400-405</t>
  </si>
  <si>
    <t>74.02</t>
  </si>
  <si>
    <t>74.02  Stores OG 199_STORES</t>
  </si>
  <si>
    <t>74.02  Cost Center  415</t>
  </si>
  <si>
    <t>74.02  Small Tools OG 199_SMTOOL</t>
  </si>
  <si>
    <t>74.02T Stores Total</t>
  </si>
  <si>
    <t>74.03  Conservation OG 1823</t>
  </si>
  <si>
    <t>74.04  Temp facilities OG 185</t>
  </si>
  <si>
    <t>74.05  Misc def debits OG 186</t>
  </si>
  <si>
    <t>74.06  400 Accts (orders starting w/a 4)</t>
  </si>
  <si>
    <t>74.07  143 Accts Receivable OG 143</t>
  </si>
  <si>
    <t>74.07</t>
  </si>
  <si>
    <t>74.07  JP Capital Non PSE (OG 150  x2/3)</t>
  </si>
  <si>
    <t>74.07  JP Expense Non PSE (OG 151 x2/3)</t>
  </si>
  <si>
    <t>74.07T Acct ReceivableTotal</t>
  </si>
  <si>
    <t>74M2   Misc 200 Accounts OG 2</t>
  </si>
  <si>
    <t>74M2</t>
  </si>
  <si>
    <t>74JPE  JP Expense PSE Share (OG 151 / 3)</t>
  </si>
  <si>
    <t>74JPC  JP Capital PSE Share (OG 151 / 3)</t>
  </si>
  <si>
    <t>PTO    PTO - to be allocated (CC 291)</t>
  </si>
  <si>
    <t>CONSUP Construction Supprt OG 199_CONSUP</t>
  </si>
  <si>
    <t>RMA    Fleet  OG 199_FLEET</t>
  </si>
  <si>
    <t>RMA</t>
  </si>
  <si>
    <t>RMA    Fleet Cost Cntrs (Group P-FLEET)</t>
  </si>
  <si>
    <t>RMA    184 Orders  - allocated OG 184</t>
  </si>
  <si>
    <t>RMA    Labor Benefits OG 199_LBRBEN</t>
  </si>
  <si>
    <t>RMA    Cost Center  280</t>
  </si>
  <si>
    <t>RMA    Cost Center 260</t>
  </si>
  <si>
    <t>RMAT   Remaining Total To Allocate</t>
  </si>
  <si>
    <t>Subtotal  A</t>
  </si>
  <si>
    <t>Subtotal</t>
  </si>
  <si>
    <t>Subtotal  B</t>
  </si>
  <si>
    <t>Subtotal  C</t>
  </si>
  <si>
    <t>Grand Total (A+B+C)</t>
  </si>
  <si>
    <t>Grand</t>
  </si>
  <si>
    <t>ALL Orders - Labor</t>
  </si>
  <si>
    <t>All</t>
  </si>
  <si>
    <t>All Cost Centers - Labor</t>
  </si>
  <si>
    <t>All Cost Centers - PTO</t>
  </si>
  <si>
    <t>Total Labor</t>
  </si>
  <si>
    <t>Check Total Labor (must be zero)</t>
  </si>
  <si>
    <t>Check</t>
  </si>
  <si>
    <t>Check 199's Should be Zero</t>
  </si>
  <si>
    <t>Total J. Prairie Capital</t>
  </si>
  <si>
    <t>Total Jackson Prairie Expense</t>
  </si>
  <si>
    <t>All 199's</t>
  </si>
  <si>
    <t>PUGET SOUND ENERGY-ELECTRIC &amp; GAS</t>
  </si>
  <si>
    <t>GRAND TOTAL</t>
  </si>
  <si>
    <t>B/S</t>
  </si>
  <si>
    <t>I/S</t>
  </si>
  <si>
    <t>Total Before PTO</t>
  </si>
  <si>
    <t>Grand Total</t>
  </si>
  <si>
    <t>74.03  Storm OG 1821</t>
  </si>
  <si>
    <t>ARO-Steel Wrapped Services - Gas ST</t>
  </si>
  <si>
    <t>74.03T Regulatory Assets Total</t>
  </si>
  <si>
    <t>74.03T</t>
  </si>
  <si>
    <t>RMAT Remaining Total To Allocate:</t>
  </si>
  <si>
    <t>1st Allocated Labor Benefits OG 199 LBRBEN to:</t>
  </si>
  <si>
    <t>Remaining balance to allocate (Line 1 - Line 3):</t>
  </si>
  <si>
    <t>Fleet  OG 199 FLEET</t>
  </si>
  <si>
    <t>184 Orders  - allocated OG 184</t>
  </si>
  <si>
    <t>Total Allocation (Equal to Line 1)</t>
  </si>
  <si>
    <t>ARO-Gas Bare Steel Pipe Removal</t>
  </si>
  <si>
    <t>ARO - Gas Mains</t>
  </si>
  <si>
    <t>ARO - Gas Bare Steel Pipe Removal to Short</t>
  </si>
  <si>
    <t>ARO - Gas Short Term</t>
  </si>
  <si>
    <t>ARO - Frederickson</t>
  </si>
  <si>
    <t>Elec-Accum Depreciation -PP</t>
  </si>
  <si>
    <t>REPORT</t>
  </si>
  <si>
    <t>(a)</t>
  </si>
  <si>
    <t>(b)</t>
  </si>
  <si>
    <t>(c) = (a) - (b)</t>
  </si>
  <si>
    <t>DIFFERENCE</t>
  </si>
  <si>
    <t>RMA    188 Orders  - allocated OG 188</t>
  </si>
  <si>
    <t>AMA</t>
  </si>
  <si>
    <t>E3500 105 TSM Land &amp; Land Rights</t>
  </si>
  <si>
    <t>Transmission Plant - Electric</t>
  </si>
  <si>
    <t>E3500 TSM Land &amp; Land Rights</t>
  </si>
  <si>
    <t>Scenario</t>
  </si>
  <si>
    <t>AMA Monthly Report NOL Repairs Retirements</t>
  </si>
  <si>
    <t xml:space="preserve">Scenario Comments: </t>
  </si>
  <si>
    <t xml:space="preserve">Scenario Run Date/Time: </t>
  </si>
  <si>
    <t> January 20, 2012 10:55:29</t>
  </si>
  <si>
    <t>Version ID: 1</t>
  </si>
  <si>
    <t>Executable version: 5.05</t>
  </si>
  <si>
    <t>Base Year: 200801.0</t>
  </si>
  <si>
    <t>Years run monthly: 4</t>
  </si>
  <si>
    <t>Scenario Actuals Date: 201112.0</t>
  </si>
  <si>
    <t>Updated 2012.01.20-10:10 Attribute</t>
  </si>
  <si>
    <t>2010 GRC NEW Base Attribute</t>
  </si>
  <si>
    <t>Updated 2010.05.18-13:36 Attribute</t>
  </si>
  <si>
    <t>AMA (BS) / Monthly (IS) Overlay Attribute</t>
  </si>
  <si>
    <t>Updated 2012.01.18-11:25 Formula</t>
  </si>
  <si>
    <t>March 2010 Logic Case</t>
  </si>
  <si>
    <t>Updated 2012.01.18-15:18 Overlay</t>
  </si>
  <si>
    <t>Base Time Date</t>
  </si>
  <si>
    <t>Updated 2010.09.20-17:04 Overlay</t>
  </si>
  <si>
    <t>Monthly Alloction Factors</t>
  </si>
  <si>
    <t>Updated 2012.01.19-14:58 Overlay</t>
  </si>
  <si>
    <t>Actual Adjustments- Unit Cost</t>
  </si>
  <si>
    <t>Updated 2011.02.14-10:22 Overlay</t>
  </si>
  <si>
    <t>2010 GRC Oct Filing Allocations</t>
  </si>
  <si>
    <t>Updated 2011.07.19-14:29 Overlay</t>
  </si>
  <si>
    <t>2011 GRC and CBR Allocations</t>
  </si>
  <si>
    <t>Updated 0 Overlay</t>
  </si>
  <si>
    <t>MIOV Temp Data</t>
  </si>
  <si>
    <t>Updated 2012.01.19-14:06 Actuals</t>
  </si>
  <si>
    <t>Base Actuals NOL Adj</t>
  </si>
  <si>
    <t>E3500 TSM Land, 3rd AC</t>
  </si>
  <si>
    <t>E3500 TSM Land, Baker</t>
  </si>
  <si>
    <t>E3500 TSM Land, Colstrip</t>
  </si>
  <si>
    <t>E3500 TSM Land, N Intertie</t>
  </si>
  <si>
    <t>E3500 TSM Land, Wild Horse</t>
  </si>
  <si>
    <t>E3500 TSM Land, Wind Ridge</t>
  </si>
  <si>
    <t>E3501 105 TSM Easement</t>
  </si>
  <si>
    <t>E3640 DST Poles, Wild Horse Solar</t>
  </si>
  <si>
    <t>E3660 DST U/G Cond,Wild Horse Solar</t>
  </si>
  <si>
    <t>E3660 DST U/G Cond,Wild HorseWind</t>
  </si>
  <si>
    <t>E3911 GEN Off Furn &amp; Eq, Mint Farm</t>
  </si>
  <si>
    <t>E3911 GEN Off Furn &amp; Eq, MTF OP</t>
  </si>
  <si>
    <t>E3970 GEN CommEq, Hopkins Ridge old</t>
  </si>
  <si>
    <t>E3970 GEN CommEq, MFT OP</t>
  </si>
  <si>
    <t>E3970 GEN CommEq, Mint Farm</t>
  </si>
  <si>
    <t>G3980 GEN Misc Equip, new</t>
  </si>
  <si>
    <t xml:space="preserve">     Net Classified Plant (Excluding General (Common) Plant)</t>
  </si>
  <si>
    <t>Employee Benefits</t>
  </si>
  <si>
    <t>Direct Labor Accts 500-935</t>
  </si>
  <si>
    <t>E352 TSM Str/Impv, Colstrip 3-4 Com</t>
  </si>
  <si>
    <t>E352 TSM Structures &amp; Improvement</t>
  </si>
  <si>
    <t>E353 TSM Sta Eq, Colstrip 1-2 Com</t>
  </si>
  <si>
    <t>E353 TSM Sta Eq, Wild Horse</t>
  </si>
  <si>
    <t>E3901 GEN LH, Dayton</t>
  </si>
  <si>
    <t>E3911 GEN Off F&amp;E Sumas OP old</t>
  </si>
  <si>
    <t>E3911 GEN Office F&amp;E, GLD OP old</t>
  </si>
  <si>
    <t>E3912 GEN Computer Eq, Wild Hrs Exp</t>
  </si>
  <si>
    <t>E3970 GEN CommEq, GLD OP old</t>
  </si>
  <si>
    <t>G3742 105 DST Easements</t>
  </si>
  <si>
    <t>E353 TSM Sta Eq, Wild Horse-WindRid</t>
  </si>
  <si>
    <t>E353 TSM Sta Eq, Wind Ridge-NonProj</t>
  </si>
  <si>
    <t>E353 TSM Station Equipment</t>
  </si>
  <si>
    <t>E354 TSM Towers &amp; Fixtures</t>
  </si>
  <si>
    <t>E354 TSM Twr/Fixt, Colstrip 1-2 Com</t>
  </si>
  <si>
    <t>E354 TSM Twr/Fixt, Colstrip 3-4 Com</t>
  </si>
  <si>
    <t>E354 TSM Twr/Fixt, N Intertie</t>
  </si>
  <si>
    <t>E355 TSM Poles &amp; Fixtures</t>
  </si>
  <si>
    <t>E355 TSM Poles, Baker Common</t>
  </si>
  <si>
    <t>E355 TSM Poles, N Intertie</t>
  </si>
  <si>
    <t>E355 TSM Poles, Wild Horse</t>
  </si>
  <si>
    <t>E355 TSM Poles, Wild Horse-WindRidg</t>
  </si>
  <si>
    <t>E355 TSM Poles, Wind Ridge-NonProje</t>
  </si>
  <si>
    <t>E356 TSM O/H Cond, Baker Common</t>
  </si>
  <si>
    <t>E356 TSM O/H Cond, Colstrip 1-2 Com</t>
  </si>
  <si>
    <t>E356 TSM O/H Cond, Colstrip 3-4 Com</t>
  </si>
  <si>
    <t>E356 TSM O/H Cond, N Intertie</t>
  </si>
  <si>
    <t>E356 TSM O/H Cond, Wild Horse</t>
  </si>
  <si>
    <t>E356 TSM O/H Cond, Wild Horse-WindR</t>
  </si>
  <si>
    <t>E356 TSM O/H Cond, Wind Ridge-NonPr</t>
  </si>
  <si>
    <t>E356 TSM O/H Conductor &amp; Devices</t>
  </si>
  <si>
    <t>E354 TSM Poles, Mint Farm OP</t>
  </si>
  <si>
    <t>E356 TSM O/H Cov-Ber NOT USED</t>
  </si>
  <si>
    <t>E3620 DST Sub Eq Wild Horse Expan</t>
  </si>
  <si>
    <t>E3620 DST Sub@Plant WildHorse Expan</t>
  </si>
  <si>
    <t>E3660 DST U/G Cond,Wild Horse Expan</t>
  </si>
  <si>
    <t>E3670 DST U/G Cond, Wild Horse Exp</t>
  </si>
  <si>
    <t>E3911 GEN Off Furn &amp; Eq,Sumas</t>
  </si>
  <si>
    <t>E392 GEN Transp Eq, Encogen old</t>
  </si>
  <si>
    <t>E3970 GEN CommEq, Wild Horse new</t>
  </si>
  <si>
    <t>E3970 GEN CommEq, Wild Horse old</t>
  </si>
  <si>
    <t>E3590 TSM Roads &amp; Trails</t>
  </si>
  <si>
    <t>E3590 TSM Roads, Colstrip 1-2 Com</t>
  </si>
  <si>
    <t>E3590 TSM Roads, Colstrip 3-4 Com</t>
  </si>
  <si>
    <t>E3599 TSM ARO Transmission</t>
  </si>
  <si>
    <t>Tax only - Milwaukee Acq Adj</t>
  </si>
  <si>
    <t>E3600 105 DST Land &amp; Land Rights</t>
  </si>
  <si>
    <t>E3600 DST Land &amp; Land Rights</t>
  </si>
  <si>
    <t>E3600 DST Land, Sub, Alpac</t>
  </si>
  <si>
    <t>E3600 DST Land, Sub, Capitol</t>
  </si>
  <si>
    <t>E3600 DST Land, Sub, Crescent Harbr</t>
  </si>
  <si>
    <t>E3600 DST Land, Sub, Miller Bay</t>
  </si>
  <si>
    <t>E3600 DST Land, Sub, Paccar</t>
  </si>
  <si>
    <t>E3600 DST Land, Sub, Poulsbo</t>
  </si>
  <si>
    <t>E3600 DST Land, Sub, Sumas Generati</t>
  </si>
  <si>
    <t>E3600 DST Land, Sub, Viking</t>
  </si>
  <si>
    <t>E3600 DST Land, Sub, Vitulli</t>
  </si>
  <si>
    <t>E3601 105 DST Easements</t>
  </si>
  <si>
    <t>E3610 DST Structures &amp; Improvement</t>
  </si>
  <si>
    <t>E3620 102 DST Substation Equipment</t>
  </si>
  <si>
    <t>Elec Rate Base Line No.</t>
  </si>
  <si>
    <t>17</t>
  </si>
  <si>
    <t>1</t>
  </si>
  <si>
    <t>5</t>
  </si>
  <si>
    <t>E3620 DST Substation Equipment</t>
  </si>
  <si>
    <t>E3640 DST Poles, Hopkins Ridge</t>
  </si>
  <si>
    <t>E3640 DST Poles/Towers/Fixtures</t>
  </si>
  <si>
    <t>E3650 105 DST O/H Conductor/Devices</t>
  </si>
  <si>
    <t>E3650 DST O/H Cond, Hopkins Ridge</t>
  </si>
  <si>
    <t>E3650 DST O/H Cond, WildHorse Solar</t>
  </si>
  <si>
    <t>E3650 DST O/H Conductor/Devices</t>
  </si>
  <si>
    <t>E3660 DST U/G Conduit</t>
  </si>
  <si>
    <t>E3660 DST U/G Conduit, HopkinsRidge</t>
  </si>
  <si>
    <t>E3670 DST U/G Cond, Hopkins Ridge</t>
  </si>
  <si>
    <t>E3670 DST U/G Cond, Wild Horse</t>
  </si>
  <si>
    <t>E3670 DST U/G Conductor/Devices</t>
  </si>
  <si>
    <t>E368 DST Line Transformers</t>
  </si>
  <si>
    <t>E369 DST Services</t>
  </si>
  <si>
    <t>E373 DST Street Lighting &amp; Signal</t>
  </si>
  <si>
    <t>E374 DST ARO Distribution</t>
  </si>
  <si>
    <t>Tax only - Dupont Acq Adj</t>
  </si>
  <si>
    <t>E389 105 GEN Land &amp; Land Rights</t>
  </si>
  <si>
    <t>General Plant, Electric</t>
  </si>
  <si>
    <t>E389 GEN Land &amp; Land Rights</t>
  </si>
  <si>
    <t>E3900 GEN Str/Impv, Colstrip 3-4</t>
  </si>
  <si>
    <t>E3900 GEN Str/Impv, Wildhorse</t>
  </si>
  <si>
    <t>E3900 GEN Structures &amp; Improvement</t>
  </si>
  <si>
    <t>E3901 GEN LH, Bellingham</t>
  </si>
  <si>
    <t>E3901 GEN LH, Expired</t>
  </si>
  <si>
    <t>E3911 GEN Office Furn &amp; Eq, new</t>
  </si>
  <si>
    <t>E3911 GEN Office Furn &amp; Eq, old</t>
  </si>
  <si>
    <t>E3912 GEN Computer Eq, new</t>
  </si>
  <si>
    <t>E392 GEN Trans Equip, new</t>
  </si>
  <si>
    <t>E392 GEN Trans Equip, old</t>
  </si>
  <si>
    <t>E3930 GEN Stores Equip, new</t>
  </si>
  <si>
    <t>E3930 GEN Stores Equip, old</t>
  </si>
  <si>
    <t>E3940 GEN Tools/Garage/Shop, new</t>
  </si>
  <si>
    <t>E3940 GEN Tools/Garage/Shop, old</t>
  </si>
  <si>
    <t>E3950 GEN Laboratory Equip, new</t>
  </si>
  <si>
    <t>E3950 GEN Laboratory Equip, old</t>
  </si>
  <si>
    <t>E396 GEN Power-Op Equip, new</t>
  </si>
  <si>
    <t>E3970 GEN Comm Equip, new</t>
  </si>
  <si>
    <t>E3970 GEN Comm Equip, old</t>
  </si>
  <si>
    <t>E3980 GEN Misc Equipment, new</t>
  </si>
  <si>
    <t>E3980 GEN Misc Equipment, old</t>
  </si>
  <si>
    <t>Depr Group</t>
  </si>
  <si>
    <t>Distribution Plant - Gas</t>
  </si>
  <si>
    <t>G388 DST ARO Distribution</t>
  </si>
  <si>
    <t>G389 GEN Land &amp; Land Rights</t>
  </si>
  <si>
    <t>General Plant, Gas</t>
  </si>
  <si>
    <t>G3911 GEN Office Furn &amp; Eq, new</t>
  </si>
  <si>
    <t>G3911 GEN Office Furn &amp; Eq, old</t>
  </si>
  <si>
    <t>G3912 GEN Computer Eq, new</t>
  </si>
  <si>
    <t>G392 GEN Trans Equip, new</t>
  </si>
  <si>
    <t>G392 GEN Trans Equip, old</t>
  </si>
  <si>
    <t>G3930 GEN Stores Equip, new</t>
  </si>
  <si>
    <t>G3930 GEN Stores Equip, old</t>
  </si>
  <si>
    <t>G3931 GEN Stores Equipment &gt; $20K</t>
  </si>
  <si>
    <t>G3940 GEN Tools/Garage/Shop, new</t>
  </si>
  <si>
    <t>G3940 GEN Tools/Garage/Shop, old</t>
  </si>
  <si>
    <t>G3950 GEN Laboratory Equip, new</t>
  </si>
  <si>
    <t>G3950 GEN Laboratory Equip, old</t>
  </si>
  <si>
    <t>G396 GEN Power Op Equip, old</t>
  </si>
  <si>
    <t>G3970 GEN Comm Equip, new</t>
  </si>
  <si>
    <t>G3970 GEN Comm Equip, old</t>
  </si>
  <si>
    <t>G3980 GEN Misc Equip, old</t>
  </si>
  <si>
    <t>MONTH OF JANUARY</t>
  </si>
  <si>
    <t>MONTH OF FEBRUARY</t>
  </si>
  <si>
    <t>MONTH OF MARCH</t>
  </si>
  <si>
    <t>MONTH OF APRIL</t>
  </si>
  <si>
    <t>MONTH OF MAY</t>
  </si>
  <si>
    <t>MONTH OF JUNE</t>
  </si>
  <si>
    <t xml:space="preserve">  STORM - 182.1</t>
  </si>
  <si>
    <t>Total 700/800</t>
  </si>
  <si>
    <t>Total 900 Accounts</t>
  </si>
  <si>
    <t>ST</t>
  </si>
  <si>
    <t>GT</t>
  </si>
  <si>
    <t>Total Electric</t>
  </si>
  <si>
    <t>Total Gas</t>
  </si>
  <si>
    <t>Allocation to balance sheet (Line 10 + Line 11)</t>
  </si>
  <si>
    <t>Total Allocation to balance sheet (Line 5 + Line 12)</t>
  </si>
  <si>
    <t>Total Allocation to income statement (Line 6)</t>
  </si>
  <si>
    <t>Electric - Plant in Service - PP</t>
  </si>
  <si>
    <t>Elec-RWIP-CED3 C.O.R./Salvage-PP</t>
  </si>
  <si>
    <t>ARO-Wild Horse Wind</t>
  </si>
  <si>
    <t>Gas - Plant in Service - PP</t>
  </si>
  <si>
    <t xml:space="preserve">Gas-RWIP-RET1 C.O.R./Salvage PP    </t>
  </si>
  <si>
    <t>ARO-Steel Wrapped Services</t>
  </si>
  <si>
    <t>500 - 559 Accounts</t>
  </si>
  <si>
    <t>560 - 579 Accounts</t>
  </si>
  <si>
    <t>580 - 599  Accounts</t>
  </si>
  <si>
    <t xml:space="preserve">BALANCE SHEET % BEFORE PTO(A/D)  </t>
  </si>
  <si>
    <t xml:space="preserve">INCOME STATEMENT % BEFORE PTO{(B+C)/D} </t>
  </si>
  <si>
    <t>ARO-Electric Colstrip 1 &amp; 2 ash pond ca</t>
  </si>
  <si>
    <t>ARO-Electric Colstrip 3 &amp; 4 ash pond ca</t>
  </si>
  <si>
    <t>ARO-Hopkins Ridge</t>
  </si>
  <si>
    <t>ARO - Transmission Wood Poles</t>
  </si>
  <si>
    <t>ARO - Distribution Wood Poles</t>
  </si>
  <si>
    <t>ARO - Contaminated Oil &amp; Related Equipment</t>
  </si>
  <si>
    <t>ARO - Transmission Wood Poles to Short Term</t>
  </si>
  <si>
    <t>ARO - Distribution Wood Poles Short Term</t>
  </si>
  <si>
    <t>ARO - Contaminated Oil &amp; Related Equipment To Short</t>
  </si>
  <si>
    <t>ARO - Electric Short Term</t>
  </si>
  <si>
    <t>Gas</t>
  </si>
  <si>
    <t>Electric</t>
  </si>
  <si>
    <t>Total</t>
  </si>
  <si>
    <t>GAS</t>
  </si>
  <si>
    <t>ELECTRIC</t>
  </si>
  <si>
    <t>TOTAL</t>
  </si>
  <si>
    <t>*</t>
  </si>
  <si>
    <t>Method</t>
  </si>
  <si>
    <t>Description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</si>
  <si>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</si>
  <si>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</si>
  <si>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</si>
  <si>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</si>
  <si>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</si>
  <si>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</si>
  <si>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</si>
  <si>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</si>
  <si>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>Total Gas and Electric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</si>
  <si>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</si>
  <si>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</si>
  <si>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</si>
  <si>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</si>
  <si>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>Transmission &amp; Distribution, Labor</t>
  </si>
  <si>
    <t>Transmission &amp; Distribution Total</t>
  </si>
  <si>
    <t>Transmission &amp; Distribution, excluding Labor</t>
  </si>
  <si>
    <t>Total Percentages</t>
  </si>
  <si>
    <t xml:space="preserve">  </t>
  </si>
  <si>
    <t xml:space="preserve"> </t>
  </si>
  <si>
    <t>ALLOCATION METHODS</t>
  </si>
  <si>
    <t>PUGET SOUND ENERGY, INC.</t>
  </si>
  <si>
    <t>AVERAGE NUMBER OF CUSTOMERS</t>
  </si>
  <si>
    <t>Month Ended</t>
  </si>
  <si>
    <t>Variance from Prior Year</t>
  </si>
  <si>
    <t>Customers</t>
  </si>
  <si>
    <t>Actual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</si>
  <si>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</si>
  <si>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</si>
  <si>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</si>
  <si>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</si>
  <si>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</si>
  <si>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</si>
  <si>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</si>
  <si>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</si>
  <si>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</si>
  <si>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</si>
  <si>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Quarter-to-Date</t>
  </si>
  <si>
    <t>Twelve Months Ended</t>
  </si>
  <si>
    <t>Outdoor Lighting</t>
  </si>
  <si>
    <t>Transportation - Electric</t>
  </si>
  <si>
    <t>ROUTE</t>
  </si>
  <si>
    <t>ELEC_TOTAL</t>
  </si>
  <si>
    <t>GAS_TOTAL</t>
  </si>
  <si>
    <t>3E</t>
  </si>
  <si>
    <t>4E</t>
  </si>
  <si>
    <t>5E</t>
  </si>
  <si>
    <t>6E</t>
  </si>
  <si>
    <t>7E</t>
  </si>
  <si>
    <t>8E</t>
  </si>
  <si>
    <t>9E</t>
  </si>
  <si>
    <t>12E</t>
  </si>
  <si>
    <t>13E</t>
  </si>
  <si>
    <t>14E</t>
  </si>
  <si>
    <t>15E</t>
  </si>
  <si>
    <t>28G</t>
  </si>
  <si>
    <t>30G</t>
  </si>
  <si>
    <t>31G</t>
  </si>
  <si>
    <t>32G</t>
  </si>
  <si>
    <t>33G</t>
  </si>
  <si>
    <t>34G</t>
  </si>
  <si>
    <t>35G</t>
  </si>
  <si>
    <t>36G</t>
  </si>
  <si>
    <t>37G</t>
  </si>
  <si>
    <t>40G</t>
  </si>
  <si>
    <t>44G</t>
  </si>
  <si>
    <t>45G</t>
  </si>
  <si>
    <t>46G</t>
  </si>
  <si>
    <t>65E</t>
  </si>
  <si>
    <t>66G</t>
  </si>
  <si>
    <t>67C</t>
  </si>
  <si>
    <t>70E</t>
  </si>
  <si>
    <t>71G</t>
  </si>
  <si>
    <t>72C</t>
  </si>
  <si>
    <t>74.01T</t>
  </si>
  <si>
    <t>74.02T</t>
  </si>
  <si>
    <t>74.03</t>
  </si>
  <si>
    <t>74.04</t>
  </si>
  <si>
    <t>74.05</t>
  </si>
  <si>
    <t>74.06</t>
  </si>
  <si>
    <t>74JPC</t>
  </si>
  <si>
    <t>74JPE</t>
  </si>
  <si>
    <t>CCA</t>
  </si>
  <si>
    <t>CCS</t>
  </si>
  <si>
    <t>CSA</t>
  </si>
  <si>
    <t>CAG</t>
  </si>
  <si>
    <t>CMT</t>
  </si>
  <si>
    <t>PTO</t>
  </si>
  <si>
    <t>CONSUP</t>
  </si>
  <si>
    <t>RMAT</t>
  </si>
  <si>
    <t>Gas Rental Equip Pipe &amp; Vent UE-001315</t>
  </si>
  <si>
    <t>Gas Rental Equip Pipe &amp; Vent Amortize U</t>
  </si>
  <si>
    <t>E35017 105 TSM Easements</t>
  </si>
  <si>
    <t>E35017 TSM Easements</t>
  </si>
  <si>
    <t>E35017 TSM Easements, Baker Com</t>
  </si>
  <si>
    <t>E35017 TSM Easements, Upper Baker</t>
  </si>
  <si>
    <t>E3507 105 TSM Land &amp; Land Rights</t>
  </si>
  <si>
    <t>E3507 TSM Land &amp; Land Rights</t>
  </si>
  <si>
    <t>E3509 (GIF) Land, Wild Horse</t>
  </si>
  <si>
    <t>E35099 (GIF) Easement, Colstrip 1-2</t>
  </si>
  <si>
    <t>E35099 (GIF) Easement, Hopkins</t>
  </si>
  <si>
    <t>E35099 (GIF) Easement, Poison Sprin</t>
  </si>
  <si>
    <t>E35099 (GIF) Easement, Upper Baker</t>
  </si>
  <si>
    <t>E35099 (GIF) Easement, Wild Horse</t>
  </si>
  <si>
    <t>E352 TSM Str/Impv, 3rd AC Line</t>
  </si>
  <si>
    <t>E3527 TSM Str/Impv, Baker Common</t>
  </si>
  <si>
    <t>E3527 TSM Structures &amp; Improvement</t>
  </si>
  <si>
    <t>E3529 (GIF) Struc/Improv, Mint Farm</t>
  </si>
  <si>
    <t>E3529 (GIF) Struc/Improv, Whitehorn</t>
  </si>
  <si>
    <t>E353 TSM Sta Eq, 3rd AC Line</t>
  </si>
  <si>
    <t>E3537 TSM Sta Eq, Encogen</t>
  </si>
  <si>
    <t>E3537 TSM Sta Eq, Fredonia3&amp;4 OP</t>
  </si>
  <si>
    <t>E3537 TSM Sta Eq, Hopkins Ridge</t>
  </si>
  <si>
    <t>E3537 TSM Sta Eq, Snoqualmie 2</t>
  </si>
  <si>
    <t>E3537 TSM Sub Eq, Sumas OP-SMC</t>
  </si>
  <si>
    <t>E3537 TSM Sub Eq, Sumas OP-SMS</t>
  </si>
  <si>
    <t>E3537 TSM Substation Equipment</t>
  </si>
  <si>
    <t>E3539 (GIF) Sta Eq, Arco Central</t>
  </si>
  <si>
    <t>E3539 (GIF) Sta Eq, Baker River Sw</t>
  </si>
  <si>
    <t>E3539 (GIF) Sta Eq, Colstrip 1-2</t>
  </si>
  <si>
    <t>E3539 (GIF) Sta Eq, Electron Height</t>
  </si>
  <si>
    <t>E3539 (GIF) Sta Eq, Encogen</t>
  </si>
  <si>
    <t>E3539 (GIF) Sta Eq, Frederickson</t>
  </si>
  <si>
    <t>E3539 (GIF) Sta Eq, Fredonia 3&amp;4</t>
  </si>
  <si>
    <t>E3539 (GIF) Sta Eq, Goldendale</t>
  </si>
  <si>
    <t>E3539 (GIF) Sta Eq, Hopkins Ridge</t>
  </si>
  <si>
    <t>E3539 (GIF) Sta Eq, HPK sub@plant</t>
  </si>
  <si>
    <t>E3539 (GIF) Sta Eq, Lower Baker</t>
  </si>
  <si>
    <t>E3539 (GIF) Sta Eq, Mint Farm</t>
  </si>
  <si>
    <t>E3539 (GIF) Sta Eq, Nooksack</t>
  </si>
  <si>
    <t>E3539 (GIF) Sta Eq, Poison Spring</t>
  </si>
  <si>
    <t>E3539 (GIF) Sta Eq, Shannon</t>
  </si>
  <si>
    <t>E3539 (GIF) Sta Eq, Snoqualmie 2</t>
  </si>
  <si>
    <t>E3539 (GIF) Sta Eq, Snoqualmie Sw</t>
  </si>
  <si>
    <t>E3539 (GIF) Sta Eq, Stillwater</t>
  </si>
  <si>
    <t>E3539 (GIF) Sta Eq, Sumas OP-SMC</t>
  </si>
  <si>
    <t>E3539 (GIF) Sta Eq, Terrell</t>
  </si>
  <si>
    <t>E3539 (GIF) Sta Eq, Texaco West</t>
  </si>
  <si>
    <t>E3539 (GIF) Sta Eq, Upper Baker</t>
  </si>
  <si>
    <t>E3539 (GIF) Sta Eq, WHDE sub@plant</t>
  </si>
  <si>
    <t>E3539 (GIF) Sta Eq, Whitehorn</t>
  </si>
  <si>
    <t>E3539 (GIF) Sta Eq, Wild H sub@plt</t>
  </si>
  <si>
    <t>E3539 (GIF) Sta Eq, Wild Horse Exp</t>
  </si>
  <si>
    <t>E354 TSM Twr/Fixt, 3rd AC Line</t>
  </si>
  <si>
    <t>E3547 TSM Towers, Hopkins Ridge</t>
  </si>
  <si>
    <t>E3547 TSM Towers/Fixtures</t>
  </si>
  <si>
    <t>E3549 (GIF) Twr/Fixt, Colstrip 3-4</t>
  </si>
  <si>
    <t>E355 TSM Poles, 3rd AC Line</t>
  </si>
  <si>
    <t>E3557 TSM Poles, Baker Common</t>
  </si>
  <si>
    <t>E3557 TSM Poles, Upper Baker</t>
  </si>
  <si>
    <t>E3559 (GIF) Poles, Colstrip 1-2</t>
  </si>
  <si>
    <t>E3559 (GIF) Poles, Colstrip 3-4</t>
  </si>
  <si>
    <t>E3559 (GIF) Poles, Hopkins Ridge</t>
  </si>
  <si>
    <t>E3559 (GIF) Poles, Lower Baker</t>
  </si>
  <si>
    <t>E3559 (GIF) Poles, Poison Spring</t>
  </si>
  <si>
    <t>E3559 (GIF) Poles, Scl-Tolt</t>
  </si>
  <si>
    <t>E3559 (GIF) Poles, Snoqualmie 1</t>
  </si>
  <si>
    <t>E3559 (GIF) Poles, Snoqualmie 2</t>
  </si>
  <si>
    <t>E3559 (GIF) Poles, Sumas</t>
  </si>
  <si>
    <t>E3559 (GIF) Poles, Upper Baker</t>
  </si>
  <si>
    <t>E3559 (GIF) Poles, Wild Horse</t>
  </si>
  <si>
    <t>E356 TSM O/H Cond, 3rd AC Line</t>
  </si>
  <si>
    <t>E3567 TSM O/H Cond, Baker Common</t>
  </si>
  <si>
    <t>E3567 TSM O/H Conductor/Devices</t>
  </si>
  <si>
    <t>E3567 TSM O/H Cov-Ber-DONOTUSE</t>
  </si>
  <si>
    <t>E3569 (GIF) O/H Cond, Colstrip 1-2</t>
  </si>
  <si>
    <t>E3569 (GIF) O/H Cond, Colstrip 3-4</t>
  </si>
  <si>
    <t>E3569 (GIF) O/H Cond, Hopkins</t>
  </si>
  <si>
    <t>E3569 (GIF) O/H Cond, Lower Baker</t>
  </si>
  <si>
    <t>E3569 (GIF) O/H Cond, Poison Spring</t>
  </si>
  <si>
    <t>E3569 (GIF) O/H Cond, Scl-Tolt</t>
  </si>
  <si>
    <t>E3569 (GIF) O/H Cond, Snoqualmie 1</t>
  </si>
  <si>
    <t>E3569 (GIF) O/H Cond, Snoqualmie 2</t>
  </si>
  <si>
    <t>E3569 (GIF) O/H Cond, Sumas</t>
  </si>
  <si>
    <t>E3569 (GIF) O/H Cond, Upper Baker</t>
  </si>
  <si>
    <t>E3569 (GIF) O/H Cond, Wild Horse</t>
  </si>
  <si>
    <t>E3577 TSM U/G Conduit</t>
  </si>
  <si>
    <t>E3587 TSM U/G Conductor/Devices</t>
  </si>
  <si>
    <t>E3590 TSM Roads, 3rd AC Line</t>
  </si>
  <si>
    <t>E3597 TSM Roads &amp; Trails</t>
  </si>
  <si>
    <t>E3597 TSM Roads/Trails, Baker Com</t>
  </si>
  <si>
    <t>E3597 TSM Roads/Trails, Upper Baker</t>
  </si>
  <si>
    <t>E35999 (GIF) Rd/Trail, Upper Baker</t>
  </si>
  <si>
    <t>E3940 GEN Tools Hopkins Ridge, new</t>
  </si>
  <si>
    <t>E3970 GEN CommEq, LSR</t>
  </si>
  <si>
    <t>ACDum Depreciation Non-legal Cost of Removal</t>
  </si>
  <si>
    <t>Contra ACDum Depreciation Non-legal Cost of Remova</t>
  </si>
  <si>
    <t>Electric-ACDum Amortization - PP</t>
  </si>
  <si>
    <t>GAS-ACDum Depreciation -PP</t>
  </si>
  <si>
    <t>GAS-ACDum Amortization - PP</t>
  </si>
  <si>
    <t>Total 500 Accounts</t>
  </si>
  <si>
    <t>74.08  Prelim Survey OG 183</t>
  </si>
  <si>
    <t>74.08</t>
  </si>
  <si>
    <t>E35016 TSM Easements</t>
  </si>
  <si>
    <t>E3506 TSM Land &amp; Land Rights</t>
  </si>
  <si>
    <t>E3526 TSM Structures &amp; Improvement</t>
  </si>
  <si>
    <t>E3537 TSM Sta Eq, Hopkins Ridge Exp</t>
  </si>
  <si>
    <t>E3538 (LIF) Sta Eq, Sub-Txe</t>
  </si>
  <si>
    <t>E3539 (GIF) Sta Eq, Fredonia 1&amp;2</t>
  </si>
  <si>
    <t>E3539 (GIF) Sta Eq, Wind Ridge</t>
  </si>
  <si>
    <t>E3539 (GIF) Sta Eq, WindRid NonProj</t>
  </si>
  <si>
    <t>E3566 TSM O/H Conductor/Devices</t>
  </si>
  <si>
    <t>E3567 TSM O/H Cond, Upper Baker</t>
  </si>
  <si>
    <t>E3640 DST Poles, LSR</t>
  </si>
  <si>
    <t>E3660 DST U/G Conduit, LSR</t>
  </si>
  <si>
    <t>E3670 DST U/G Cond, LSR</t>
  </si>
  <si>
    <t>E3911 GEN Off Furn &amp; Eq, LSR</t>
  </si>
  <si>
    <t>E3940 GEN Tools LSR</t>
  </si>
  <si>
    <t>E3970 GEN CommEq, Goldendale new</t>
  </si>
  <si>
    <t>E3970 GEN CommEq, Sumas new</t>
  </si>
  <si>
    <t>ARO - Lower Snake River Wind Facility</t>
  </si>
  <si>
    <t>MONTH OF JULY</t>
  </si>
  <si>
    <t>MONTH OF AUGUST</t>
  </si>
  <si>
    <t>MONTH OF SEPTEMBER</t>
  </si>
  <si>
    <t>G3760 DST Mains-NOTUSED</t>
  </si>
  <si>
    <t>G3761 DST Mains, Cast Iron</t>
  </si>
  <si>
    <t>E353 TSM Sta Eq LSR</t>
  </si>
  <si>
    <t>E3587 TSM U/G Cond, Koma Kulshan</t>
  </si>
  <si>
    <t>ARO - Crystal Mountain Generator Site</t>
  </si>
  <si>
    <t>ARO - Colstrip 1 &amp; 2 (WECo) - Long Term</t>
  </si>
  <si>
    <t>ARO - Ferndale - Long Term</t>
  </si>
  <si>
    <t>ARO - Gas Mains - Short Term</t>
  </si>
  <si>
    <t>ARO - Meteorological Tower Long Term</t>
  </si>
  <si>
    <t>E35017 DONOTUSE, Alpac</t>
  </si>
  <si>
    <t>E3527 DONOTUSE Sub Arco North</t>
  </si>
  <si>
    <t>E3527 DONOTUSE Sub Arco South</t>
  </si>
  <si>
    <t>E3527 DONOTUSE Sub Texaco West</t>
  </si>
  <si>
    <t>E3529 (GIF) Struc/Improv, Snoq#1</t>
  </si>
  <si>
    <t>E3529 (GIF) Struc/Improv, Snoq#2</t>
  </si>
  <si>
    <t>E353 105 TSM Station Equipment</t>
  </si>
  <si>
    <t>E353 HOPKINS SUB@PLANT</t>
  </si>
  <si>
    <t>E353 TSM Sta Eq, Cov-Ber NOT USED</t>
  </si>
  <si>
    <t>E353 TSM Sta Eq, Fredonia 1&amp;2 OP</t>
  </si>
  <si>
    <t>E353 TSM Sta Eq, Mint Farm</t>
  </si>
  <si>
    <t>E353 TSM Sta Eq, Mint Farm OP</t>
  </si>
  <si>
    <t>E353 TSM Sta Eq, Snoqualmie 1</t>
  </si>
  <si>
    <t>E353 WILD HORSE SUB@PLANT</t>
  </si>
  <si>
    <t>E3536 TSM Sta Eq, Baker Common</t>
  </si>
  <si>
    <t>E3536 TSM Sta Eq, Encogen</t>
  </si>
  <si>
    <t>E3536 TSM Sta Eq, Fredonia3&amp;4 OP</t>
  </si>
  <si>
    <t>E3536 TSM Sta Eq, Goldendale</t>
  </si>
  <si>
    <t>E3536 TSM Sta Eq, Hopkins Ridge</t>
  </si>
  <si>
    <t>E3536 TSM Sta Eq, Hopkins Ridge Exp</t>
  </si>
  <si>
    <t>E3536 TSM Sta Eq, Lower Baker</t>
  </si>
  <si>
    <t>E3536 TSM Sta Eq, Snoqualmie 1</t>
  </si>
  <si>
    <t>E3536 TSM Sta Eq, Snoqualmie 2</t>
  </si>
  <si>
    <t>E3536 TSM Sta Eq, Sumas SMS</t>
  </si>
  <si>
    <t>E3536 TSM Sta Eq, Upper Baker</t>
  </si>
  <si>
    <t>E3536 TSM Sta Eq, Wild Horse Solar</t>
  </si>
  <si>
    <t>E3536 TSM Substation Equipment</t>
  </si>
  <si>
    <t>E3537 DONOTUSE Sub, Fairchild</t>
  </si>
  <si>
    <t>E3537 DONOTUSE Sub, Texaco E</t>
  </si>
  <si>
    <t>E3537 DONOTUSE, Sub, Alpac</t>
  </si>
  <si>
    <t>E3537 DONOTUSE, Sub, Arco C</t>
  </si>
  <si>
    <t>E3537 DONOTUSE, Sub, Arco N</t>
  </si>
  <si>
    <t>E3537 DONOTUSE, Sub, Arco S</t>
  </si>
  <si>
    <t>E3537 DONOTUSE, Sub, BoeingRen</t>
  </si>
  <si>
    <t>E3537 DONOTUSE, Sub, Capitol</t>
  </si>
  <si>
    <t>E3537 DONOTUSE, Sub, Clover V</t>
  </si>
  <si>
    <t>E3537 DONOTUSE, Sub, LiquidAir</t>
  </si>
  <si>
    <t>E3537 DONOTUSE, Sub, MillerBay</t>
  </si>
  <si>
    <t>E3537 DONOTUSE, Sub, Olym Avon</t>
  </si>
  <si>
    <t>E3537 DONOTUSE, Sub, Olym Rntn</t>
  </si>
  <si>
    <t>E3537 DONOTUSE, Sub, Paccar</t>
  </si>
  <si>
    <t>E3537 DONOTUSE, Sub, Texaco W</t>
  </si>
  <si>
    <t>E3537 DONOTUSE, Sub, Vitulli</t>
  </si>
  <si>
    <t>E3537 DONOTUSE, Sub, Waterfront</t>
  </si>
  <si>
    <t>E3537 TSM Poles, Sumas OP</t>
  </si>
  <si>
    <t>E3537 TSM Sta Eq, Baker Common</t>
  </si>
  <si>
    <t>E3537 TSM Sta Eq, Goldendale</t>
  </si>
  <si>
    <t>E3537 TSM Sta Eq, Goldendale OP</t>
  </si>
  <si>
    <t>E3537 TSM Sta Eq, Lower Baker</t>
  </si>
  <si>
    <t>E3537 TSM Sta Eq, Mint Farm OP</t>
  </si>
  <si>
    <t>E3537 TSM Sta Eq, Snoqualmie 1</t>
  </si>
  <si>
    <t>E3537 TSM Sta Eq, Sumas SMS</t>
  </si>
  <si>
    <t>E3537 TSM Sta Eq, Upper Baker</t>
  </si>
  <si>
    <t>E3537 TSM Sta Eq, Wild Horse Solar</t>
  </si>
  <si>
    <t>E3539 (GIF) Sta Eq, LB#4 -2013</t>
  </si>
  <si>
    <t>E3539 (GIF) Sta Eq, Snoq 1-2013</t>
  </si>
  <si>
    <t>E3539 (GIF) Sta Eq, Snoq 2-2013</t>
  </si>
  <si>
    <t>E355 TSM Poles, Colstrip 1-2 Com</t>
  </si>
  <si>
    <t>E355 TSM Poles, Colstrip 3-4 Com</t>
  </si>
  <si>
    <t>E355 TSM Poles, Cov-Ber NOT USED</t>
  </si>
  <si>
    <t>E355 TSM Poles, Snoqualmie 2</t>
  </si>
  <si>
    <t>E3557 TSM Poles, Cov-Ber DONOTUSE</t>
  </si>
  <si>
    <t>E3557 TSM Poles, Hopkins Ridge</t>
  </si>
  <si>
    <t>E3557 TSM Poles, Lower Baker</t>
  </si>
  <si>
    <t>E3557 TSM Poles, Snoqualmie 2</t>
  </si>
  <si>
    <t>E3557 TSM Poles, Sumas</t>
  </si>
  <si>
    <t>E356 TSM O/H Cond, Mint Farm OP</t>
  </si>
  <si>
    <t>E356 TSM O/H Cond, Snoqualmie 1</t>
  </si>
  <si>
    <t>E356 TSM O/H Cond, Snoqualmie 2</t>
  </si>
  <si>
    <t>E3567 TSM O/H Cond, Hopkins Ridge</t>
  </si>
  <si>
    <t>E3567 TSM O/H Cond, Lower Baker</t>
  </si>
  <si>
    <t>E3567 TSM O/H Cond, Snoqualmie 1</t>
  </si>
  <si>
    <t>E3567 TSM O/H Cond, Snoqualmie 2</t>
  </si>
  <si>
    <t>E3567 TSM O/H Cond, Sumas OP</t>
  </si>
  <si>
    <t>E3577 TSM U/G Conduit, Koma Kuls</t>
  </si>
  <si>
    <t>E3601 DONOTUSE, Sub, Vitulli</t>
  </si>
  <si>
    <t>E3620 DONOTUSE, Clover Vally</t>
  </si>
  <si>
    <t>E3620 DONOTUSE, Crescent Hbr</t>
  </si>
  <si>
    <t>E3620 DONOTUSE, Fairchild</t>
  </si>
  <si>
    <t>E3640 DST Poles, Wild Horse</t>
  </si>
  <si>
    <t>E3640 DST Poles, Wild Horse Expan</t>
  </si>
  <si>
    <t>E3650 DST O/H Cond, Wild Horse</t>
  </si>
  <si>
    <t>E3650 DST O/H Cond, WildHorse Expan</t>
  </si>
  <si>
    <t>E3912 GEN Computer Eq, LB#4-2013</t>
  </si>
  <si>
    <t>E3970 DONOTUSE, Texaco East</t>
  </si>
  <si>
    <t>E3970 DONOTUSE, Texaco West</t>
  </si>
  <si>
    <t>E3970 DONOTUSE, Vitulli</t>
  </si>
  <si>
    <t>E3970 DONOTUSE, Waterfront</t>
  </si>
  <si>
    <t>E3970 GEN CommEq, Colstrip 3-4 new</t>
  </si>
  <si>
    <t>E3970 GEN CommEq, Encogen</t>
  </si>
  <si>
    <t>E3970 GEN CommEq, LB#4-2013</t>
  </si>
  <si>
    <t>E3970 GEN CommEq, Snoq 1-2013</t>
  </si>
  <si>
    <t>E3970 GEN CommEq, Snoq 2-2013</t>
  </si>
  <si>
    <t>G390 DONOTUSE, Centralia Bus Of</t>
  </si>
  <si>
    <t>G390 GEN Structures &amp; Improvements</t>
  </si>
  <si>
    <t>G3910 inactive</t>
  </si>
  <si>
    <t>G3941 GEN Tools/Garage/Shop &gt; $20K</t>
  </si>
  <si>
    <t>G3942 GEN Tools, 5 yrs</t>
  </si>
  <si>
    <t>G3943 GEN Tools, From G387 &lt; $20K</t>
  </si>
  <si>
    <t>G3951 GEN Laboratory Equip &gt; $20K</t>
  </si>
  <si>
    <t>G396 GEN Power Op Equip, new</t>
  </si>
  <si>
    <t>G3971 GEN Mobile Comm Eq</t>
  </si>
  <si>
    <t>G3972 GEN Telecommunications Eq</t>
  </si>
  <si>
    <t>G3981 GEN Misc Equipment &gt; $20K</t>
  </si>
  <si>
    <t>G399 GEN Other Tangible Property</t>
  </si>
  <si>
    <t>G3750 Centralia Office</t>
  </si>
  <si>
    <t>G3750 DONOTUSE, North Oper Ctr</t>
  </si>
  <si>
    <t>KITSAP</t>
  </si>
  <si>
    <t>KITTITAS</t>
  </si>
  <si>
    <t>PIERCE</t>
  </si>
  <si>
    <t>SNOHOMISH</t>
  </si>
  <si>
    <t>THURSTON</t>
  </si>
  <si>
    <t>VASHON</t>
  </si>
  <si>
    <t>WHATCOM</t>
  </si>
  <si>
    <t>Variance from Budget</t>
  </si>
  <si>
    <t>Budget</t>
  </si>
  <si>
    <t>E3529 (GIF) Struc/Improv, Ferndale</t>
  </si>
  <si>
    <t>E3539 (GIF) Sta Eq, Ferndale</t>
  </si>
  <si>
    <t>E3549 (GIF) Twr/Fixt, Ferndale</t>
  </si>
  <si>
    <t>Electric Plant In Service -Manual Adjustment</t>
  </si>
  <si>
    <t>Electric  Depr Reserve - Manual Adjustments</t>
  </si>
  <si>
    <t>Gas Plant In Service - Manual Adjustments</t>
  </si>
  <si>
    <t>Gas Depr Reserve - Manual Adjustments</t>
  </si>
  <si>
    <t>E35099 (GIF) Easement, LSR</t>
  </si>
  <si>
    <t>E3529 (GIF) Struc/Improv, LSR</t>
  </si>
  <si>
    <t>E3539 (GIF) Sta Eq, LSR</t>
  </si>
  <si>
    <t>E3539 (GIF) Sta Eq, SUB-BRL4-2013</t>
  </si>
  <si>
    <t>E354 TSM Twr/Fixt, MF OP-NOTUSED</t>
  </si>
  <si>
    <t>E354 TSM Twr/Fixt, WR-NonPr-NOTUSED</t>
  </si>
  <si>
    <t>E3549 (GIF) Twr/Fixt, LSR</t>
  </si>
  <si>
    <t>E3557 105 TSM Poles</t>
  </si>
  <si>
    <t>E3559 (GIF) Poles, TLN-HPK@plant</t>
  </si>
  <si>
    <t>E3559 (GIF) TSM Poles, LSR</t>
  </si>
  <si>
    <t>E3567 105 TSM O/H Conductor/Devices</t>
  </si>
  <si>
    <t>E3569 (GIF) O/H Cond, TLN-HPK@plant</t>
  </si>
  <si>
    <t>E3569 (GIF) O/H Conductor, LSR</t>
  </si>
  <si>
    <t>E357 TSM U/G Conduit WH-NOTUSED</t>
  </si>
  <si>
    <t>E3579 (GIF) UG Conduit, LSR</t>
  </si>
  <si>
    <t>E3579 (GIF)U/G Conduit,TLN-WHD@plnt</t>
  </si>
  <si>
    <t>E3589 (GIF) UG Conductor, LSR</t>
  </si>
  <si>
    <t>E3589 (GIF)U/G Cond,TLN-HPK@plt</t>
  </si>
  <si>
    <t>E3589 (GIF)U/G Cond,TLN-WHD@plnt</t>
  </si>
  <si>
    <t>E3589 (GIF)U/G Cond,TLN-WHDE@plt</t>
  </si>
  <si>
    <t>E35999 (GIF) Rds/Trail, LSR</t>
  </si>
  <si>
    <t>E3911 GEN Office F&amp;E, Snoq 1-2013</t>
  </si>
  <si>
    <t>E3911 GEN Office F&amp;E, Snoq 2-2013</t>
  </si>
  <si>
    <t>E3911 GEN Office Furn &amp; Eq, Gold</t>
  </si>
  <si>
    <t>E3912 GEN Computer Eq, old-RETIRED</t>
  </si>
  <si>
    <t>E3912 GEN Computer Eq, Sumas OP-RET</t>
  </si>
  <si>
    <t>SKAGIT</t>
  </si>
  <si>
    <t>Year-To-Date</t>
  </si>
  <si>
    <t>Puget Sound Energy     Direct Labor Report</t>
  </si>
  <si>
    <t>Year:</t>
  </si>
  <si>
    <t>Report Name :</t>
  </si>
  <si>
    <t>E3650 DST O/H Cond, LSR</t>
  </si>
  <si>
    <t>E3912 GEN Computer Eq, LSR</t>
  </si>
  <si>
    <t>Electric NC manual adjustments</t>
  </si>
  <si>
    <t>Gas NC manual adjustments</t>
  </si>
  <si>
    <t>ARO - Colstrip 3 &amp; 4 (WECo) - Long Term</t>
  </si>
  <si>
    <t>E3603 DONOTUSE 105 HV DST SUB-BKB</t>
  </si>
  <si>
    <t>E3603 DONOTUSE 105 HV DST TLN-0022</t>
  </si>
  <si>
    <t>E3603 DONOTUSE 105 HV DST TLN-0105</t>
  </si>
  <si>
    <t>E3610 DONOTUSE, Alpac</t>
  </si>
  <si>
    <t>E3610 DONOTUSE, Arco Central</t>
  </si>
  <si>
    <t>E3610 DONOTUSE, Capitol</t>
  </si>
  <si>
    <t>E3610 DONOTUSE, Clover Valley</t>
  </si>
  <si>
    <t>E3610 DONOTUSE, Miller Bay</t>
  </si>
  <si>
    <t>E3610 DONOTUSE, Paccar</t>
  </si>
  <si>
    <t>E3610 DONOTUSE, Texaco</t>
  </si>
  <si>
    <t>E3610 DONOTUSE, Texaco East</t>
  </si>
  <si>
    <t>E3610 DONOTUSE, Viking</t>
  </si>
  <si>
    <t>E3610 DONOTUSE, Vitulli</t>
  </si>
  <si>
    <t>E3610 DONOTUSE, Waterfront</t>
  </si>
  <si>
    <t>E3620 105 DST Substation Equipment</t>
  </si>
  <si>
    <t>E3620 DONOTUSE, Alpac</t>
  </si>
  <si>
    <t>E3620 DONOTUSE, Arco Central</t>
  </si>
  <si>
    <t>E3620 DONOTUSE, Arco North</t>
  </si>
  <si>
    <t>E3620 DONOTUSE, Arco South</t>
  </si>
  <si>
    <t>E3620 DONOTUSE, Capitol</t>
  </si>
  <si>
    <t>E3620 DONOTUSE, Liquid Air</t>
  </si>
  <si>
    <t>E3620 DONOTUSE, Miller Bay</t>
  </si>
  <si>
    <t>E3620 DONOTUSE, Olympic Avon</t>
  </si>
  <si>
    <t>E3620 DONOTUSE, Olympic Bayv</t>
  </si>
  <si>
    <t>E3620 DONOTUSE, Olympic Mobl</t>
  </si>
  <si>
    <t>E3620 DONOTUSE, Olympic Rntn</t>
  </si>
  <si>
    <t>E3620 DONOTUSE, Olympic Vail</t>
  </si>
  <si>
    <t>E3620 DONOTUSE, Paccar</t>
  </si>
  <si>
    <t>E3620 DONOTUSE, Poulsbo</t>
  </si>
  <si>
    <t>E3620 DONOTUSE, Roeder</t>
  </si>
  <si>
    <t>E3620 DONOTUSE, Texaco East</t>
  </si>
  <si>
    <t>E3620 DONOTUSE, Texaco West</t>
  </si>
  <si>
    <t>E3620 DONOTUSE, Viking</t>
  </si>
  <si>
    <t>E3620 DONOTUSE, Vituilli</t>
  </si>
  <si>
    <t>E3620 DONOTUSE, Waterfront</t>
  </si>
  <si>
    <t>E3620 DONOTUSE, Weyerhauser</t>
  </si>
  <si>
    <t>E3721 DST Water Hter, 10 yr-NOTUSED</t>
  </si>
  <si>
    <t>E3722 DST Water Htr, 15 yr-NOTUSED</t>
  </si>
  <si>
    <t>Distribution Plant - Electric</t>
  </si>
  <si>
    <t>E3900 DONOTUSE, Bellingham SvcC</t>
  </si>
  <si>
    <t>E3900 DONOTUSE, Whidbey Svc Ctr</t>
  </si>
  <si>
    <t>E3912 GEN Computer Eq, Snoqualmie 1</t>
  </si>
  <si>
    <t>E3912 GEN Computer Eq, Snoqualmie 2</t>
  </si>
  <si>
    <t>E3912 GEN Computer Eq, WHH #2-3</t>
  </si>
  <si>
    <t>E3912 GEN Computer Equip, UBK</t>
  </si>
  <si>
    <t>G3750 DONOTUSE, Everett OprBase</t>
  </si>
  <si>
    <t>G3750 DONOTUSE, Georgetown Oper</t>
  </si>
  <si>
    <t>G3750 DONOTUSE, North Oper Base</t>
  </si>
  <si>
    <t>G3912 GEN Computer Eq, old -RETIRED</t>
  </si>
  <si>
    <t>G3915 GEN Network Equipment</t>
  </si>
  <si>
    <t>G3916 GEN Data Equipment</t>
  </si>
  <si>
    <t>Combined Total</t>
  </si>
  <si>
    <t>E3912 GEN Computer Eq, DO NOT USED</t>
  </si>
  <si>
    <t>E3912 GEN Computer Eq, Encogen</t>
  </si>
  <si>
    <t>E3912 GEN Computer Eq, Frederickson</t>
  </si>
  <si>
    <t>E3912 GEN Computer Eq, LBK FSC</t>
  </si>
  <si>
    <t>E3912 GEN Computer Eq, Mint Farm</t>
  </si>
  <si>
    <t>E3912 GEN Computer Eq, MTF OP</t>
  </si>
  <si>
    <t>E3912 GEN Computer Eq, Sumas</t>
  </si>
  <si>
    <t>E392 GEN Trans Equip, Snoq Park</t>
  </si>
  <si>
    <t>E3970 GEN CommEq, ENC new</t>
  </si>
  <si>
    <t>E3970 GEN CommEq, Frederickson</t>
  </si>
  <si>
    <t>E3970 GEN CommEq, Hopkins Exp</t>
  </si>
  <si>
    <t>E3980 GEN Misc Equip, Encogen</t>
  </si>
  <si>
    <t>E3980 GEN Misc Equip, Frederick</t>
  </si>
  <si>
    <t>SAP Direct Labor Download</t>
  </si>
  <si>
    <t>Difft (see SAP ZRW_DLF1)</t>
  </si>
  <si>
    <t>COUNTY_AREA</t>
  </si>
  <si>
    <t>JEFFERSON</t>
  </si>
  <si>
    <t xml:space="preserve">E352 TSM Str/Impv, Mint Farm </t>
  </si>
  <si>
    <t>E3529 (GIF) Str/Impr, Fredonia 1&amp;2</t>
  </si>
  <si>
    <t xml:space="preserve">E353 TSM Sta Eq, Colstrip 3-4 </t>
  </si>
  <si>
    <t xml:space="preserve">E353 WILD HORSE EXP SUB </t>
  </si>
  <si>
    <t xml:space="preserve">E353 WILD HORSE EXP SUB@PLANT </t>
  </si>
  <si>
    <t xml:space="preserve">E3536 TSM Sta Eq, Mint Farm </t>
  </si>
  <si>
    <t xml:space="preserve">E3536 TSM Sta Eq, Sumas SMC </t>
  </si>
  <si>
    <t xml:space="preserve">E3537 DONOTUSE, Cov-Ber </t>
  </si>
  <si>
    <t xml:space="preserve">E3537 TSM Sta Eq, Mint Farm </t>
  </si>
  <si>
    <t xml:space="preserve">E3537 TSM Sta Eq, Sumas SMC </t>
  </si>
  <si>
    <t xml:space="preserve">E3539 (GIF) Sta Eq, Colstrip 3-4 </t>
  </si>
  <si>
    <t xml:space="preserve">E3539 (GIF) Sta Eq, Wild Horse </t>
  </si>
  <si>
    <t xml:space="preserve">E354 TSM Poles, Mint Farm </t>
  </si>
  <si>
    <t xml:space="preserve">E354 TSM Twr/Fixt, Mint Farm </t>
  </si>
  <si>
    <t xml:space="preserve">E3549 (GIF) Twr/Fixt, Colstrip 1-2 </t>
  </si>
  <si>
    <t xml:space="preserve">E3556 TSM Poles </t>
  </si>
  <si>
    <t xml:space="preserve">E3557 TSM Poles </t>
  </si>
  <si>
    <t xml:space="preserve">E356 TSM O/H Cond, Mint Farm </t>
  </si>
  <si>
    <t xml:space="preserve">E3567 TSM O/H Cond, Sumas </t>
  </si>
  <si>
    <t>E3900 DONOTUSE, Frederickson</t>
  </si>
  <si>
    <t>E3911 GEN Off Furn &amp; Eq, WildHorse</t>
  </si>
  <si>
    <t>E3911 GEN Office F&amp;E, LBK #3</t>
  </si>
  <si>
    <t>E3911 GEN Office F&amp;E, Snoqualmie 1</t>
  </si>
  <si>
    <t>E3911 GEN Office Furn &amp; Eq, UBK</t>
  </si>
  <si>
    <t>E3912 GEN Computer Eq, Fredonia</t>
  </si>
  <si>
    <t>E3912 GEN Computer Eq, HPK Ridge</t>
  </si>
  <si>
    <t>E3912 GEN Computer Eq, Wild Horse</t>
  </si>
  <si>
    <t>E392 GEN Trans Equip, Colstrip 1</t>
  </si>
  <si>
    <t>E392 GEN Trans Equip, Colstrip 2</t>
  </si>
  <si>
    <t>E392 GEN Trans Equip, Colstrip 3</t>
  </si>
  <si>
    <t>E392 GEN Trans Equip, Colstrip 4</t>
  </si>
  <si>
    <t>E3940 GEN Tools, Colstrip 1</t>
  </si>
  <si>
    <t>E3940 GEN Tools, Colstrip 2</t>
  </si>
  <si>
    <t>E3940 GEN Tools, Colstrip 3</t>
  </si>
  <si>
    <t>E3940 GEN Tools, Colstrip 4</t>
  </si>
  <si>
    <t>E396 GEN Power-Op Equip, Colstrip 1</t>
  </si>
  <si>
    <t>E396 GEN Power-Op Equip, Colstrip 2</t>
  </si>
  <si>
    <t>E396 GEN Power-Op Equip, Colstrip 3</t>
  </si>
  <si>
    <t>E396 GEN Power-Op Equip, Colstrip 4</t>
  </si>
  <si>
    <t>E3970 GEN Comm Equip, Snoqualmie 1</t>
  </si>
  <si>
    <t>E3970 GEN CommEq, LB #3</t>
  </si>
  <si>
    <t>E3970 GEN CommEq, UBK</t>
  </si>
  <si>
    <t>E3980 GEN Misc Equipment, Sumas</t>
  </si>
  <si>
    <t>E3980 GEN Misc Equipment, UBK</t>
  </si>
  <si>
    <t xml:space="preserve">E399 GEN ARO General Plant </t>
  </si>
  <si>
    <t>G3811 DST Meters, AMI</t>
  </si>
  <si>
    <t>G3821 DST Meter Installations, AMI</t>
  </si>
  <si>
    <t>E3900 DONOTUSE, Kitsap Svc Ctr</t>
  </si>
  <si>
    <t>E3900 DONOTUSE, Lakewood Svc Ct</t>
  </si>
  <si>
    <t>E3900 DONOTUSE, Mount Vernon BO</t>
  </si>
  <si>
    <t>E3900 DONOTUSE, Poulsbo Svc Ctr</t>
  </si>
  <si>
    <t>E3900 DONOTUSE, Pt Townsend Svc</t>
  </si>
  <si>
    <t>E3900 DONOTUSE, Puyallup Bus Of</t>
  </si>
  <si>
    <t>E3900 DONOTUSE, Redmond Svc Ctr</t>
  </si>
  <si>
    <t>E3900 DONOTUSE, Shuffleton Subs</t>
  </si>
  <si>
    <t>E3900 DONOTUSE, Skagit Svc Ctr</t>
  </si>
  <si>
    <t>E3900 DONOTUSE, Vashon Svc Ctr</t>
  </si>
  <si>
    <t>E3901 GEN LH, Oak Harbor - RETIRED</t>
  </si>
  <si>
    <t>E3901 GEN LH, Pomeroy - RETIRED</t>
  </si>
  <si>
    <t>E3901 GEN LH, Pt Townsend-RETIRED</t>
  </si>
  <si>
    <t>E3970 DONOTUSE, Alpac</t>
  </si>
  <si>
    <t>E3970 DONOTUSE, Arco Central</t>
  </si>
  <si>
    <t>E3970 DONOTUSE, Arco North</t>
  </si>
  <si>
    <t>E3970 DONOTUSE, Arco South</t>
  </si>
  <si>
    <t>E3970 DONOTUSE, Boeing Rentn</t>
  </si>
  <si>
    <t>E3970 DONOTUSE, Clover Vally</t>
  </si>
  <si>
    <t xml:space="preserve">E3970 DONOTUSE, Cov-Ber </t>
  </si>
  <si>
    <t>E3970 DONOTUSE, Crescent Hbr</t>
  </si>
  <si>
    <t>E3970 DONOTUSE, Olymp Avon</t>
  </si>
  <si>
    <t>E3970 DONOTUSE, Paccar</t>
  </si>
  <si>
    <t>E3970 DONOTUSE, Poulsbo</t>
  </si>
  <si>
    <t>Oct - Dec 2015</t>
  </si>
  <si>
    <t>Jan - Sept 2016</t>
  </si>
  <si>
    <t>Colstrip 1&amp;2 Non-Recoverable Costs</t>
  </si>
  <si>
    <t>Colstrip 1&amp;2 Non-Recoverable Costs Cont</t>
  </si>
  <si>
    <t>Utility O&amp;M</t>
  </si>
  <si>
    <t xml:space="preserve">Non-Utility </t>
  </si>
  <si>
    <t xml:space="preserve">Capital </t>
  </si>
  <si>
    <t>Direct Labor Split %</t>
  </si>
  <si>
    <t>Ck</t>
  </si>
  <si>
    <t>Total SAP Download</t>
  </si>
  <si>
    <t>For Production Adjustment:</t>
  </si>
  <si>
    <t>Total Electric Operations and Maintenance</t>
  </si>
  <si>
    <t>900+500</t>
  </si>
  <si>
    <t>Production Related Maintenance Direct Labor</t>
  </si>
  <si>
    <t>Production Related Operation Direct Labor</t>
  </si>
  <si>
    <t xml:space="preserve">4 Factor Allocator </t>
  </si>
  <si>
    <t xml:space="preserve">          Grand Total Electric O&amp;M Direct Labor</t>
  </si>
  <si>
    <t xml:space="preserve">          Total Electric O&amp;M Direct Labor</t>
  </si>
  <si>
    <t xml:space="preserve">          % to derive Production Related % of Benefit&amp;Tax Adjustments</t>
  </si>
  <si>
    <t xml:space="preserve">     Total Common Production Related O&amp;M Direct Labor</t>
  </si>
  <si>
    <t>Direct Labor from Benefits Department</t>
  </si>
  <si>
    <t>O&amp;M Labor - Common</t>
  </si>
  <si>
    <t>E35016 105 TSM Easements</t>
  </si>
  <si>
    <t>E3506 105 TSM Land &amp; Land Rights</t>
  </si>
  <si>
    <t>E3526 105 TSM Structure &amp; Improve</t>
  </si>
  <si>
    <t>E353 TEST DO NOT USE</t>
  </si>
  <si>
    <t>E353 TSM Sta Eq, Fred 1/APC</t>
  </si>
  <si>
    <t>E3539 (GIF) Sta Eq, Fred 1/APC</t>
  </si>
  <si>
    <t>E3589 (GIF) U/G Cond, Fred 1/APC</t>
  </si>
  <si>
    <t>E370 105 DST AMI Meters</t>
  </si>
  <si>
    <t>E3912 GEN Computer Eq, Fred 1/APC</t>
  </si>
  <si>
    <t>E3913 GEN Printers, new</t>
  </si>
  <si>
    <t>E3970 GEN CommEq, Fred 1/APC new</t>
  </si>
  <si>
    <t>E3970 GEN CommEq, Fred 1/APC old</t>
  </si>
  <si>
    <t>G3811 105 DST AMI Modules</t>
  </si>
  <si>
    <t>G38601 DST CNG Kent station</t>
  </si>
  <si>
    <t>G3913 GEN Printers, new</t>
  </si>
  <si>
    <t>in (1000)</t>
  </si>
  <si>
    <t>in $1000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</si>
  <si>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</si>
  <si>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</si>
  <si>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</si>
  <si>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</si>
  <si>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</si>
  <si>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</si>
  <si>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</si>
  <si>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</si>
  <si>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</si>
  <si>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</si>
  <si>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</si>
  <si>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Commercial</t>
  </si>
  <si>
    <t>Industrial</t>
  </si>
  <si>
    <t>Electric Sales for Resale</t>
  </si>
  <si>
    <t>MONTH OF OCTOBER</t>
  </si>
  <si>
    <t>MONTH OF NOVEMBER</t>
  </si>
  <si>
    <t>Power Plant 1301 FC Report</t>
  </si>
  <si>
    <t>WC - WORKING CAPITAL</t>
  </si>
  <si>
    <t>Capital</t>
  </si>
  <si>
    <t>Non-Utility</t>
  </si>
  <si>
    <t>KING</t>
  </si>
  <si>
    <t>E354 TSM Twr/Fixt, WH-WindR-RET</t>
  </si>
  <si>
    <t>E355 TSM Poles, Snoqualmie 1-RET</t>
  </si>
  <si>
    <t>E370 DST Meters AMR</t>
  </si>
  <si>
    <t>E3701 DST Meters AMI</t>
  </si>
  <si>
    <t>E3910 GEN Off Fur &amp; Eq, F1/Ep-RET</t>
  </si>
  <si>
    <t>E3910 GEN Office Furn &amp; Eq, Enc-RET</t>
  </si>
  <si>
    <t>E3910 GEN Office Furn &amp; Eq-RET</t>
  </si>
  <si>
    <t>E3914 GEN Computer Equip- RET</t>
  </si>
  <si>
    <t>E3941 GEN Tools/Garage/Shop- RET</t>
  </si>
  <si>
    <t>E3942 GEN Tools/Garage/Shop-RET</t>
  </si>
  <si>
    <t>E3951 GEN Laboratory Equip - RET</t>
  </si>
  <si>
    <t>E3971 GEN Mobile Communicat-RET</t>
  </si>
  <si>
    <t>E3973 GEN Portable Radio Eq- RET</t>
  </si>
  <si>
    <t>E3981 GEN Misc Equipment- RET</t>
  </si>
  <si>
    <t>G3812 DST Modules, AMI</t>
  </si>
  <si>
    <t>G3813 DST Modules, AMR</t>
  </si>
  <si>
    <t>G3822 DST Module Installations, AMI</t>
  </si>
  <si>
    <t>G3823 DST Module Installations, AMR</t>
  </si>
  <si>
    <t>G3864 DST Com Wtr Htr, P&amp;V-RET</t>
  </si>
  <si>
    <t>G3866 DST Res C B, Pipe &amp; Vent-RET</t>
  </si>
  <si>
    <t>G3867 DST Com C B, P&amp;V &lt; 1994-RET</t>
  </si>
  <si>
    <t>G3867 DST Com C Burner, P&amp;V-RET</t>
  </si>
  <si>
    <t>G3914 GEN Computer Equip- RETIRED</t>
  </si>
  <si>
    <t>Check Total Labor and PTO (must be zero)</t>
  </si>
  <si>
    <t>Total Labor excluding Incentive</t>
  </si>
  <si>
    <t>74.02  Stores OG 163 STORES</t>
  </si>
  <si>
    <t>PTO    PTO - to be allocated (23290010)</t>
  </si>
  <si>
    <t>Incentive 23200483</t>
  </si>
  <si>
    <t>$</t>
  </si>
  <si>
    <t>E35010 TSM Easement</t>
  </si>
  <si>
    <t>E35010 TSM Easement,Colstrip 1-2Com</t>
  </si>
  <si>
    <t>E35010 TSM Easement,Colstrip 3-4Com</t>
  </si>
  <si>
    <t>E35010 TSM Easement,Wild Horse-NonP</t>
  </si>
  <si>
    <t>E35010 TSM Easement,Wild Horse-Proj</t>
  </si>
  <si>
    <t>E36010 DST Easements</t>
  </si>
  <si>
    <t>E36010 DST Easements, Hopkins Ridge</t>
  </si>
  <si>
    <t>E3620 DST Sub Eq LSR</t>
  </si>
  <si>
    <t>E3630 DST Battery Storage Equipment</t>
  </si>
  <si>
    <t>E3900 GEN Str&amp;Impv, Burlington/Skag</t>
  </si>
  <si>
    <t>MONTH OF DECEMBER</t>
  </si>
  <si>
    <t>P, T &amp; D Labor</t>
  </si>
  <si>
    <t>T &amp; D Only Labor</t>
  </si>
  <si>
    <t>net to zero</t>
  </si>
  <si>
    <t>ARO –Tacoma PLNG</t>
  </si>
  <si>
    <t>ARO - Colstrip Unit 3&amp;4</t>
  </si>
  <si>
    <t>ARO Tacoma LNG</t>
  </si>
  <si>
    <t>ARO-Colstrip unit 1&amp;2 Ash Pond Capping - ST</t>
  </si>
  <si>
    <t>ARO Cost</t>
  </si>
  <si>
    <t>108 PTC 1&amp;2 NLD</t>
  </si>
  <si>
    <t>108 PTC 3&amp;4 NLD</t>
  </si>
  <si>
    <t>108-TGrant RCW 80.84</t>
  </si>
  <si>
    <t>108-TGrant ARC RCW 80.84</t>
  </si>
  <si>
    <t>108-TGrant ARO RCW 80.84</t>
  </si>
  <si>
    <t>108-TGrant NLD RCW 80.84</t>
  </si>
  <si>
    <t>O&amp;M Split</t>
  </si>
  <si>
    <t>Utility</t>
  </si>
  <si>
    <t>Percent Total</t>
  </si>
  <si>
    <t>Combined</t>
  </si>
  <si>
    <t>E3501 TSM Easement, Bkr Common-RET</t>
  </si>
  <si>
    <t>E3501 TSM Easement, Upper Bkr- RET</t>
  </si>
  <si>
    <t>E352 TSM Str/Impv, Bkr Common-RET</t>
  </si>
  <si>
    <t>E353 TSM Sta Eq, Baker Common-RET</t>
  </si>
  <si>
    <t>E353 TSM Sta Eq, Lower Baker-RET</t>
  </si>
  <si>
    <t>E353 TSM Sta Eq, Snoqualmie 2-RET</t>
  </si>
  <si>
    <t>E353 TSM Sta Eq, Upper Baker-RET</t>
  </si>
  <si>
    <t>E3539 (GIF) Sta Eq, Electron-RET</t>
  </si>
  <si>
    <t>E3546 TSM Towers/Fixtures-RET</t>
  </si>
  <si>
    <t>E355 TSM Poles, Lower Baker-RET</t>
  </si>
  <si>
    <t>E355 TSM Poles, Upper Baker-RET</t>
  </si>
  <si>
    <t>E3559 (GIF) Poles, Electron-RET</t>
  </si>
  <si>
    <t>E356 TSM O/H Cond, Lower Baker-RET</t>
  </si>
  <si>
    <t>E356 TSM O/H Cond, Upper Baker-RET</t>
  </si>
  <si>
    <t>E3569 (GIF) O/H Cond, Electron-RET</t>
  </si>
  <si>
    <t>E357 TSM U/G Conduit-RET</t>
  </si>
  <si>
    <t>E3576 TSM U/G Conduit-RET</t>
  </si>
  <si>
    <t>E358 TSM U/G Cond, Fred 1/APC-RET</t>
  </si>
  <si>
    <t xml:space="preserve">E358 TSM U/G COND, WDH-RET </t>
  </si>
  <si>
    <t>E358 TSM U/G Conductor&amp;Devices-RET</t>
  </si>
  <si>
    <t>E3586 TSM U/G Conductor/Dev-RET</t>
  </si>
  <si>
    <t>E3590 TSM Roads, Baker Common-RET</t>
  </si>
  <si>
    <t>E3590 TSM Roads, Upper Baker-RET</t>
  </si>
  <si>
    <t>E3596 TSM Roads &amp; Trails-RET</t>
  </si>
  <si>
    <t>E371 DST Install on Cust Prem-RET</t>
  </si>
  <si>
    <t>E3720 DST Leased on Cust Prem-RET</t>
  </si>
  <si>
    <t>E3931 GEN Stores Equip&gt;$20K-RET</t>
  </si>
  <si>
    <t>Total Transmission Plant Electric</t>
  </si>
  <si>
    <t>Total Distribution Plant Electric</t>
  </si>
  <si>
    <t>G3650 105 TSM Land &amp; Land Rights</t>
  </si>
  <si>
    <t>Transmission Plant - Gas</t>
  </si>
  <si>
    <t>G3650 TSM Land &amp; Land Rights</t>
  </si>
  <si>
    <t>G3651 TSM Easements-RETIRED</t>
  </si>
  <si>
    <t>G366 TSM Structures &amp; Imp-RETIRED</t>
  </si>
  <si>
    <t>G367 TSM Mains-RETIRED</t>
  </si>
  <si>
    <t>G369 TSM Regulating Stat-RETIRED</t>
  </si>
  <si>
    <t>G3763 DST Mains, Bare Steel-RET</t>
  </si>
  <si>
    <t>G3767 DST Mains,FrmTrans, B St-RET</t>
  </si>
  <si>
    <t>G3804 DST Services, Bare Steel-RET</t>
  </si>
  <si>
    <t>G3805 DST Services, Copper-RET</t>
  </si>
  <si>
    <t>G3868 DST ResWtrHtr, Pipe&amp;Vent-RET</t>
  </si>
  <si>
    <t>G3869 DST Circulating Heaters-RET</t>
  </si>
  <si>
    <t>Total Transmission Plant Gas</t>
  </si>
  <si>
    <t>Total Distribution Plant Gas</t>
  </si>
  <si>
    <t>Total General Plant, Gas</t>
  </si>
  <si>
    <t>`</t>
  </si>
  <si>
    <t>Electric O&amp;M</t>
  </si>
  <si>
    <t>Gas O&amp;M</t>
  </si>
  <si>
    <t>Total O&amp;M</t>
  </si>
  <si>
    <t>Combined Meter Report June 2018</t>
  </si>
  <si>
    <t>6/30/2018</t>
  </si>
  <si>
    <t>12ME JUNE 2018</t>
  </si>
  <si>
    <t>E396 GEN Power-Op Equip, old-RET</t>
  </si>
  <si>
    <t>E3970 GEN CommEq, SumasOPold-RET</t>
  </si>
  <si>
    <t>Total General Plant, Electric</t>
  </si>
  <si>
    <t>G3810 DST Meters (AMR)</t>
  </si>
  <si>
    <t>G3820 DST Meter Installations (AMR)</t>
  </si>
  <si>
    <t>G3861 DST Com Water Heater&lt;1994-RET</t>
  </si>
  <si>
    <t>G3862 DST ResWaterHeater &lt; 1994-RET</t>
  </si>
  <si>
    <t>July 2017 - June 2018</t>
  </si>
  <si>
    <t>74.05  Misc def debits OG 149</t>
  </si>
  <si>
    <t>12ME 6-30-2018</t>
  </si>
  <si>
    <t>12 ME June 2018</t>
  </si>
  <si>
    <t>FOR THE TWELVE MONTHS ENDED JUNE 30, 2018</t>
  </si>
  <si>
    <t xml:space="preserve">CWIP - 107                </t>
  </si>
  <si>
    <t>RWIP - 108</t>
  </si>
  <si>
    <t>STORES EXPENSE - 163</t>
  </si>
  <si>
    <t>CONSERVATION     - 182.3</t>
  </si>
  <si>
    <t>CLEARING ACCTS - 184</t>
  </si>
  <si>
    <t>STORM - 182.1</t>
  </si>
  <si>
    <t>ALL OTHER 100 ACCTS AND ALL 200</t>
  </si>
  <si>
    <t>500 ACCOUNTS</t>
  </si>
  <si>
    <t>700 &amp; 800 ACCOUNTS</t>
  </si>
  <si>
    <t xml:space="preserve">900 ACCOUNTS            </t>
  </si>
  <si>
    <t>400 ACCOUNTS (C)</t>
  </si>
  <si>
    <t>PAID TIME - NOT WORKED</t>
  </si>
  <si>
    <t>AMA Jun 2018</t>
  </si>
  <si>
    <t xml:space="preserve">     Net Classified Plant June 2018 (Excluding General (Common) Plant)</t>
  </si>
  <si>
    <t>12-MONTHS ENDED 06/2018</t>
  </si>
  <si>
    <t>Transmission &amp; Distribution Total per Income Statement</t>
  </si>
  <si>
    <t>Reports:  choose FERC Forms 1 Pages 354 &amp; 355 FTIP</t>
  </si>
  <si>
    <t>Direct Labor From SAP:  ZRW_DLF1</t>
  </si>
  <si>
    <t>Ref 5.07/6.07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</si>
</sst>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mmm\ d\,\ yyyy"/>
    <numFmt numFmtId="167" formatCode="0.000000"/>
    <numFmt numFmtId="168" formatCode="0.0%\ ;\(0.0%\);&quot;0.00% &quot;"/>
    <numFmt numFmtId="169" formatCode="0.0%\ ;\(0.0%\);&quot;0.0% &quot;"/>
    <numFmt numFmtId="170" formatCode="mm/dd/yy"/>
    <numFmt numFmtId="171" formatCode="_(* #,##0.00000_);_(* \(#,##0.00000\);_(* &quot;-&quot;??_);_(@_)"/>
    <numFmt numFmtId="172" formatCode="mmmm\ yyyy"/>
  </numFmts>
  <fonts count="61" x14ac:knownFonts="1">
    <font>
      <sz val="8"/>
      <name val="Helv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indexed="12"/>
      <name val="Book Antiqua"/>
      <family val="1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1"/>
      <name val="Helv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b/>
      <u val="doubleAccounting"/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6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sz val="10"/>
      <name val="Times New Roman"/>
      <family val="1"/>
    </font>
    <font>
      <b/>
      <sz val="8"/>
      <name val="Helv"/>
    </font>
    <font>
      <sz val="11"/>
      <name val="Calibri"/>
      <family val="2"/>
      <scheme val="minor"/>
    </font>
    <font>
      <u/>
      <sz val="10"/>
      <name val="Arial"/>
      <family val="2"/>
    </font>
    <font>
      <b/>
      <sz val="10"/>
      <color rgb="FF3333FF"/>
      <name val="Arial"/>
      <family val="2"/>
    </font>
    <font>
      <b/>
      <sz val="12"/>
      <color indexed="1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name val="Calibri"/>
      <family val="2"/>
      <scheme val="minor"/>
    </font>
    <font>
      <u val="singleAccounting"/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3"/>
      <color theme="1"/>
      <name val="Arial"/>
      <family val="2"/>
    </font>
    <font>
      <b/>
      <sz val="10"/>
      <name val="Helv"/>
    </font>
    <font>
      <b/>
      <sz val="11"/>
      <name val="Calibri"/>
      <family val="2"/>
      <scheme val="minor"/>
    </font>
    <font>
      <sz val="8"/>
      <name val="Cambria"/>
      <family val="1"/>
      <scheme val="major"/>
    </font>
    <font>
      <b/>
      <sz val="9"/>
      <name val="Helv"/>
    </font>
    <font>
      <sz val="12"/>
      <name val="Arial"/>
      <family val="2"/>
    </font>
    <font>
      <u val="singleAccounting"/>
      <sz val="8"/>
      <name val="Arial"/>
      <family val="2"/>
    </font>
    <font>
      <u val="doubleAccounting"/>
      <sz val="8"/>
      <name val="Arial"/>
      <family val="2"/>
    </font>
    <font>
      <b/>
      <sz val="9"/>
      <name val="Times New Roman"/>
      <family val="1"/>
    </font>
    <font>
      <b/>
      <sz val="8"/>
      <name val="Cambria"/>
      <family val="1"/>
      <scheme val="major"/>
    </font>
    <font>
      <u/>
      <sz val="9"/>
      <name val="Arial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167" fontId="0" fillId="0" borderId="0">
      <alignment horizontal="left" wrapText="1"/>
    </xf>
  </cellStyleXfs>
  <cellXfs count="488">
    <xf numFmtId="0" fontId="0" fillId="0" borderId="0" xfId="0" applyNumberFormat="1" applyAlignment="1"/>
    <xf numFmtId="43" fontId="4" fillId="0" borderId="0" xfId="0" applyNumberFormat="1" applyFont="1" applyAlignment="1"/>
    <xf numFmtId="0" fontId="4" fillId="0" borderId="0" xfId="0" applyNumberFormat="1" applyFont="1" applyBorder="1" applyAlignment="1">
      <alignment horizontal="centerContinuous"/>
    </xf>
    <xf numFmtId="43" fontId="7" fillId="0" borderId="0" xfId="0" applyNumberFormat="1" applyFont="1" applyBorder="1" applyAlignment="1" applyProtection="1">
      <alignment horizontal="left"/>
    </xf>
    <xf numFmtId="43" fontId="0" fillId="0" borderId="0" xfId="0" applyNumberFormat="1" applyFont="1" applyAlignment="1"/>
    <xf numFmtId="43" fontId="7" fillId="0" borderId="0" xfId="0" applyNumberFormat="1" applyFont="1" applyFill="1" applyBorder="1" applyAlignment="1" applyProtection="1">
      <alignment horizontal="left"/>
    </xf>
    <xf numFmtId="43" fontId="4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>
      <alignment horizontal="centerContinuous" vertical="center"/>
    </xf>
    <xf numFmtId="0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0" fontId="15" fillId="0" borderId="0" xfId="0" applyNumberFormat="1" applyFont="1" applyFill="1" applyAlignment="1"/>
    <xf numFmtId="0" fontId="10" fillId="0" borderId="0" xfId="0" applyNumberFormat="1" applyFont="1" applyFill="1" applyBorder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Continuous"/>
    </xf>
    <xf numFmtId="0" fontId="4" fillId="0" borderId="14" xfId="0" applyNumberFormat="1" applyFont="1" applyBorder="1" applyAlignment="1">
      <alignment horizontal="centerContinuous"/>
    </xf>
    <xf numFmtId="0" fontId="2" fillId="0" borderId="1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3" fontId="0" fillId="0" borderId="0" xfId="0" applyNumberFormat="1" applyFont="1" applyFill="1" applyAlignment="1"/>
    <xf numFmtId="49" fontId="11" fillId="0" borderId="0" xfId="0" applyNumberFormat="1" applyFont="1" applyFill="1" applyAlignment="1">
      <alignment horizontal="left"/>
    </xf>
    <xf numFmtId="167" fontId="11" fillId="0" borderId="0" xfId="0" applyFont="1" applyFill="1">
      <alignment horizontal="left" wrapText="1"/>
    </xf>
    <xf numFmtId="43" fontId="30" fillId="0" borderId="0" xfId="0" applyNumberFormat="1" applyFont="1" applyFill="1" applyAlignment="1"/>
    <xf numFmtId="0" fontId="30" fillId="0" borderId="0" xfId="0" applyNumberFormat="1" applyFont="1" applyFill="1" applyAlignment="1"/>
    <xf numFmtId="43" fontId="30" fillId="0" borderId="0" xfId="0" applyNumberFormat="1" applyFont="1" applyFill="1" applyAlignment="1"/>
    <xf numFmtId="0" fontId="2" fillId="0" borderId="0" xfId="0" applyNumberFormat="1" applyFont="1" applyFill="1" applyAlignment="1"/>
    <xf numFmtId="43" fontId="2" fillId="0" borderId="0" xfId="0" applyNumberFormat="1" applyFont="1" applyFill="1" applyAlignment="1"/>
    <xf numFmtId="43" fontId="2" fillId="0" borderId="0" xfId="0" applyNumberFormat="1" applyFont="1" applyFill="1" applyAlignment="1"/>
    <xf numFmtId="0" fontId="11" fillId="0" borderId="0" xfId="0" applyNumberFormat="1" applyFont="1" applyFill="1" applyAlignment="1"/>
    <xf numFmtId="0" fontId="29" fillId="0" borderId="9" xfId="0" applyNumberFormat="1" applyFont="1" applyFill="1" applyBorder="1" applyAlignment="1"/>
    <xf numFmtId="43" fontId="12" fillId="0" borderId="0" xfId="0" applyNumberFormat="1" applyFont="1" applyFill="1" applyBorder="1" applyAlignment="1"/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Alignment="1"/>
    <xf numFmtId="0" fontId="4" fillId="0" borderId="0" xfId="0" applyNumberFormat="1" applyFont="1" applyFill="1" applyBorder="1" applyAlignment="1"/>
    <xf numFmtId="0" fontId="37" fillId="0" borderId="0" xfId="0" applyNumberFormat="1" applyFont="1" applyFill="1" applyAlignment="1"/>
    <xf numFmtId="15" fontId="14" fillId="0" borderId="0" xfId="0" quotePrefix="1" applyNumberFormat="1" applyFont="1" applyFill="1" applyAlignment="1"/>
    <xf numFmtId="0" fontId="14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NumberFormat="1" applyFont="1" applyAlignment="1"/>
    <xf numFmtId="14" fontId="39" fillId="0" borderId="0" xfId="0" quotePrefix="1" applyNumberFormat="1" applyFont="1" applyAlignment="1">
      <alignment horizontal="left"/>
    </xf>
    <xf numFmtId="166" fontId="31" fillId="0" borderId="0" xfId="0" quotePrefix="1" applyNumberFormat="1" applyFont="1" applyAlignment="1">
      <alignment horizontal="center"/>
    </xf>
    <xf numFmtId="14" fontId="3" fillId="0" borderId="0" xfId="0" quotePrefix="1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6" fillId="0" borderId="0" xfId="0" applyNumberFormat="1" applyFont="1" applyAlignment="1"/>
    <xf numFmtId="0" fontId="24" fillId="0" borderId="0" xfId="0" applyNumberFormat="1" applyFont="1" applyFill="1" applyAlignment="1"/>
    <xf numFmtId="0" fontId="23" fillId="0" borderId="0" xfId="0" applyNumberFormat="1" applyFont="1" applyFill="1" applyAlignment="1"/>
    <xf numFmtId="37" fontId="23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/>
    <xf numFmtId="0" fontId="25" fillId="0" borderId="0" xfId="0" applyNumberFormat="1" applyFont="1" applyFill="1" applyAlignment="1">
      <alignment horizontal="center"/>
    </xf>
    <xf numFmtId="169" fontId="26" fillId="0" borderId="0" xfId="0" applyNumberFormat="1" applyFont="1" applyFill="1" applyAlignment="1" applyProtection="1">
      <protection locked="0"/>
    </xf>
    <xf numFmtId="0" fontId="27" fillId="0" borderId="0" xfId="0" applyNumberFormat="1" applyFont="1" applyFill="1" applyAlignment="1">
      <alignment horizontal="center"/>
    </xf>
    <xf numFmtId="169" fontId="26" fillId="0" borderId="5" xfId="0" applyNumberFormat="1" applyFont="1" applyFill="1" applyBorder="1" applyAlignment="1" applyProtection="1">
      <protection locked="0"/>
    </xf>
    <xf numFmtId="37" fontId="25" fillId="0" borderId="0" xfId="0" applyNumberFormat="1" applyFont="1" applyFill="1" applyAlignment="1"/>
    <xf numFmtId="37" fontId="2" fillId="0" borderId="0" xfId="0" applyNumberFormat="1" applyFont="1" applyAlignment="1"/>
    <xf numFmtId="0" fontId="25" fillId="0" borderId="5" xfId="0" applyNumberFormat="1" applyFont="1" applyFill="1" applyBorder="1" applyAlignment="1"/>
    <xf numFmtId="0" fontId="25" fillId="0" borderId="5" xfId="0" applyNumberFormat="1" applyFont="1" applyFill="1" applyBorder="1" applyAlignment="1">
      <alignment horizontal="center"/>
    </xf>
    <xf numFmtId="37" fontId="25" fillId="0" borderId="5" xfId="0" applyNumberFormat="1" applyFont="1" applyFill="1" applyBorder="1" applyAlignment="1"/>
    <xf numFmtId="0" fontId="25" fillId="0" borderId="0" xfId="0" applyNumberFormat="1" applyFont="1" applyAlignment="1"/>
    <xf numFmtId="0" fontId="25" fillId="0" borderId="0" xfId="0" applyNumberFormat="1" applyFont="1" applyAlignment="1">
      <alignment horizontal="center"/>
    </xf>
    <xf numFmtId="0" fontId="11" fillId="0" borderId="0" xfId="0" applyNumberFormat="1" applyFont="1" applyAlignment="1"/>
    <xf numFmtId="14" fontId="3" fillId="0" borderId="0" xfId="0" quotePrefix="1" applyNumberFormat="1" applyFont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0" fontId="24" fillId="0" borderId="0" xfId="0" applyNumberFormat="1" applyFont="1" applyAlignment="1"/>
    <xf numFmtId="0" fontId="23" fillId="0" borderId="0" xfId="0" applyNumberFormat="1" applyFont="1" applyAlignment="1"/>
    <xf numFmtId="0" fontId="24" fillId="0" borderId="0" xfId="0" applyNumberFormat="1" applyFont="1" applyAlignment="1"/>
    <xf numFmtId="0" fontId="24" fillId="0" borderId="0" xfId="0" applyNumberFormat="1" applyFont="1" applyFill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9" fillId="0" borderId="0" xfId="0" applyNumberFormat="1" applyFont="1" applyFill="1" applyAlignment="1"/>
    <xf numFmtId="170" fontId="9" fillId="0" borderId="0" xfId="0" applyNumberFormat="1" applyFont="1" applyAlignment="1"/>
    <xf numFmtId="170" fontId="9" fillId="0" borderId="0" xfId="0" applyNumberFormat="1" applyFont="1" applyFill="1" applyAlignment="1"/>
    <xf numFmtId="0" fontId="10" fillId="0" borderId="0" xfId="0" applyNumberFormat="1" applyFont="1" applyAlignment="1"/>
    <xf numFmtId="167" fontId="10" fillId="0" borderId="0" xfId="0" applyFont="1" applyFill="1" applyAlignment="1"/>
    <xf numFmtId="0" fontId="15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right"/>
    </xf>
    <xf numFmtId="49" fontId="12" fillId="0" borderId="3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wrapText="1"/>
    </xf>
    <xf numFmtId="17" fontId="4" fillId="0" borderId="3" xfId="0" applyNumberFormat="1" applyFont="1" applyFill="1" applyBorder="1" applyAlignment="1">
      <alignment horizontal="center" wrapText="1"/>
    </xf>
    <xf numFmtId="43" fontId="11" fillId="0" borderId="0" xfId="0" applyNumberFormat="1" applyFont="1" applyAlignment="1"/>
    <xf numFmtId="0" fontId="16" fillId="0" borderId="0" xfId="0" applyNumberFormat="1" applyFont="1" applyFill="1" applyAlignment="1">
      <alignment horizontal="centerContinuous"/>
    </xf>
    <xf numFmtId="0" fontId="15" fillId="0" borderId="0" xfId="0" applyNumberFormat="1" applyFont="1" applyFill="1" applyAlignment="1">
      <alignment horizontal="centerContinuous"/>
    </xf>
    <xf numFmtId="37" fontId="16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43" fontId="15" fillId="0" borderId="0" xfId="0" applyNumberFormat="1" applyFont="1" applyFill="1" applyAlignment="1"/>
    <xf numFmtId="4" fontId="16" fillId="0" borderId="4" xfId="0" applyNumberFormat="1" applyFont="1" applyFill="1" applyBorder="1" applyAlignment="1"/>
    <xf numFmtId="0" fontId="16" fillId="0" borderId="0" xfId="0" applyNumberFormat="1" applyFont="1" applyFill="1" applyAlignment="1"/>
    <xf numFmtId="0" fontId="18" fillId="0" borderId="0" xfId="0" applyNumberFormat="1" applyFont="1" applyFill="1" applyBorder="1" applyAlignment="1"/>
    <xf numFmtId="43" fontId="15" fillId="0" borderId="0" xfId="0" applyNumberFormat="1" applyFont="1" applyFill="1" applyAlignment="1"/>
    <xf numFmtId="0" fontId="19" fillId="0" borderId="0" xfId="0" applyNumberFormat="1" applyFont="1" applyFill="1" applyAlignment="1"/>
    <xf numFmtId="43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left"/>
    </xf>
    <xf numFmtId="43" fontId="15" fillId="0" borderId="5" xfId="0" applyNumberFormat="1" applyFont="1" applyFill="1" applyBorder="1" applyAlignment="1"/>
    <xf numFmtId="43" fontId="15" fillId="0" borderId="4" xfId="0" applyNumberFormat="1" applyFont="1" applyFill="1" applyBorder="1" applyAlignment="1"/>
    <xf numFmtId="49" fontId="13" fillId="0" borderId="0" xfId="0" applyNumberFormat="1" applyFont="1" applyFill="1" applyBorder="1" applyAlignment="1"/>
    <xf numFmtId="0" fontId="10" fillId="0" borderId="0" xfId="0" applyNumberFormat="1" applyFont="1" applyFill="1" applyAlignment="1"/>
    <xf numFmtId="0" fontId="10" fillId="0" borderId="17" xfId="0" applyNumberFormat="1" applyFont="1" applyFill="1" applyBorder="1" applyAlignment="1"/>
    <xf numFmtId="0" fontId="10" fillId="0" borderId="6" xfId="0" applyNumberFormat="1" applyFont="1" applyFill="1" applyBorder="1" applyAlignment="1"/>
    <xf numFmtId="17" fontId="13" fillId="0" borderId="12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49" fontId="10" fillId="0" borderId="3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/>
    <xf numFmtId="0" fontId="10" fillId="0" borderId="15" xfId="0" applyNumberFormat="1" applyFont="1" applyFill="1" applyBorder="1" applyAlignment="1"/>
    <xf numFmtId="0" fontId="10" fillId="0" borderId="5" xfId="0" applyNumberFormat="1" applyFont="1" applyFill="1" applyBorder="1" applyAlignment="1"/>
    <xf numFmtId="0" fontId="10" fillId="0" borderId="3" xfId="0" applyNumberFormat="1" applyFont="1" applyFill="1" applyBorder="1" applyAlignment="1"/>
    <xf numFmtId="0" fontId="10" fillId="0" borderId="0" xfId="0" applyNumberFormat="1" applyFont="1" applyFill="1" applyAlignment="1">
      <alignment wrapText="1"/>
    </xf>
    <xf numFmtId="0" fontId="10" fillId="0" borderId="3" xfId="0" applyNumberFormat="1" applyFont="1" applyFill="1" applyBorder="1" applyAlignment="1">
      <alignment wrapText="1"/>
    </xf>
    <xf numFmtId="49" fontId="10" fillId="0" borderId="0" xfId="0" applyNumberFormat="1" applyFont="1" applyFill="1" applyAlignment="1">
      <alignment horizontal="left"/>
    </xf>
    <xf numFmtId="167" fontId="10" fillId="0" borderId="0" xfId="0" applyFont="1" applyFill="1">
      <alignment horizontal="left" wrapText="1"/>
    </xf>
    <xf numFmtId="43" fontId="10" fillId="0" borderId="0" xfId="0" applyNumberFormat="1" applyFont="1" applyFill="1" applyAlignment="1"/>
    <xf numFmtId="164" fontId="28" fillId="0" borderId="25" xfId="0" applyNumberFormat="1" applyFont="1" applyFill="1" applyBorder="1" applyAlignment="1"/>
    <xf numFmtId="0" fontId="2" fillId="0" borderId="9" xfId="0" applyNumberFormat="1" applyFont="1" applyFill="1" applyBorder="1" applyAlignment="1"/>
    <xf numFmtId="164" fontId="4" fillId="0" borderId="4" xfId="0" applyNumberFormat="1" applyFont="1" applyFill="1" applyBorder="1" applyAlignment="1"/>
    <xf numFmtId="0" fontId="15" fillId="0" borderId="0" xfId="0" applyNumberFormat="1" applyFont="1" applyFill="1" applyAlignment="1"/>
    <xf numFmtId="49" fontId="15" fillId="0" borderId="0" xfId="0" applyNumberFormat="1" applyFont="1" applyFill="1" applyAlignment="1">
      <alignment horizontal="center"/>
    </xf>
    <xf numFmtId="0" fontId="7" fillId="0" borderId="7" xfId="0" applyNumberFormat="1" applyFont="1" applyFill="1" applyBorder="1" applyAlignment="1"/>
    <xf numFmtId="0" fontId="7" fillId="0" borderId="26" xfId="0" applyNumberFormat="1" applyFont="1" applyFill="1" applyBorder="1" applyAlignment="1">
      <alignment horizontal="center"/>
    </xf>
    <xf numFmtId="10" fontId="2" fillId="0" borderId="25" xfId="0" applyNumberFormat="1" applyFont="1" applyFill="1" applyBorder="1" applyAlignment="1"/>
    <xf numFmtId="10" fontId="2" fillId="0" borderId="29" xfId="0" applyNumberFormat="1" applyFont="1" applyFill="1" applyBorder="1" applyAlignment="1"/>
    <xf numFmtId="0" fontId="35" fillId="0" borderId="7" xfId="0" applyNumberFormat="1" applyFont="1" applyFill="1" applyBorder="1" applyAlignment="1"/>
    <xf numFmtId="0" fontId="15" fillId="0" borderId="0" xfId="0" applyNumberFormat="1" applyFont="1" applyFill="1" applyBorder="1" applyAlignment="1"/>
    <xf numFmtId="0" fontId="15" fillId="0" borderId="25" xfId="0" applyNumberFormat="1" applyFont="1" applyFill="1" applyBorder="1" applyAlignment="1"/>
    <xf numFmtId="43" fontId="35" fillId="0" borderId="9" xfId="0" applyNumberFormat="1" applyFont="1" applyFill="1" applyBorder="1" applyAlignment="1"/>
    <xf numFmtId="10" fontId="15" fillId="0" borderId="30" xfId="0" applyNumberFormat="1" applyFont="1" applyFill="1" applyBorder="1" applyAlignment="1"/>
    <xf numFmtId="0" fontId="15" fillId="0" borderId="10" xfId="0" applyNumberFormat="1" applyFont="1" applyFill="1" applyBorder="1" applyAlignment="1"/>
    <xf numFmtId="0" fontId="15" fillId="0" borderId="2" xfId="0" applyNumberFormat="1" applyFont="1" applyFill="1" applyBorder="1" applyAlignment="1"/>
    <xf numFmtId="0" fontId="15" fillId="0" borderId="27" xfId="0" applyNumberFormat="1" applyFont="1" applyFill="1" applyBorder="1" applyAlignment="1"/>
    <xf numFmtId="0" fontId="10" fillId="0" borderId="0" xfId="0" applyNumberFormat="1" applyFont="1" applyAlignment="1"/>
    <xf numFmtId="22" fontId="10" fillId="0" borderId="0" xfId="0" applyNumberFormat="1" applyFont="1" applyAlignment="1">
      <alignment horizontal="right"/>
    </xf>
    <xf numFmtId="43" fontId="10" fillId="0" borderId="0" xfId="0" applyNumberFormat="1" applyFont="1" applyAlignment="1"/>
    <xf numFmtId="43" fontId="13" fillId="0" borderId="8" xfId="0" applyNumberFormat="1" applyFont="1" applyFill="1" applyBorder="1" applyAlignment="1">
      <alignment horizontal="centerContinuous" vertical="center"/>
    </xf>
    <xf numFmtId="43" fontId="13" fillId="0" borderId="26" xfId="0" applyNumberFormat="1" applyFont="1" applyFill="1" applyBorder="1" applyAlignment="1">
      <alignment horizontal="centerContinuous" vertical="center"/>
    </xf>
    <xf numFmtId="43" fontId="10" fillId="0" borderId="0" xfId="0" applyNumberFormat="1" applyFont="1" applyAlignment="1">
      <alignment horizontal="right"/>
    </xf>
    <xf numFmtId="43" fontId="10" fillId="0" borderId="8" xfId="0" applyNumberFormat="1" applyFont="1" applyBorder="1" applyAlignment="1"/>
    <xf numFmtId="43" fontId="13" fillId="0" borderId="8" xfId="0" applyNumberFormat="1" applyFont="1" applyBorder="1" applyAlignment="1"/>
    <xf numFmtId="168" fontId="25" fillId="0" borderId="0" xfId="0" applyNumberFormat="1" applyFont="1" applyBorder="1" applyAlignment="1"/>
    <xf numFmtId="168" fontId="26" fillId="0" borderId="5" xfId="0" applyNumberFormat="1" applyFont="1" applyBorder="1" applyAlignment="1" applyProtection="1">
      <alignment horizontal="right"/>
      <protection locked="0"/>
    </xf>
    <xf numFmtId="169" fontId="26" fillId="0" borderId="5" xfId="0" applyNumberFormat="1" applyFont="1" applyBorder="1" applyAlignment="1" applyProtection="1">
      <protection locked="0"/>
    </xf>
    <xf numFmtId="168" fontId="26" fillId="0" borderId="0" xfId="0" applyNumberFormat="1" applyFont="1" applyAlignment="1" applyProtection="1">
      <alignment horizontal="right"/>
      <protection locked="0"/>
    </xf>
    <xf numFmtId="169" fontId="26" fillId="0" borderId="0" xfId="0" applyNumberFormat="1" applyFont="1" applyAlignment="1" applyProtection="1">
      <protection locked="0"/>
    </xf>
    <xf numFmtId="0" fontId="25" fillId="0" borderId="0" xfId="0" applyNumberFormat="1" applyFont="1" applyBorder="1" applyAlignment="1"/>
    <xf numFmtId="0" fontId="32" fillId="0" borderId="0" xfId="0" applyNumberFormat="1" applyFont="1" applyAlignment="1"/>
    <xf numFmtId="37" fontId="7" fillId="0" borderId="0" xfId="0" applyNumberFormat="1" applyFont="1" applyAlignment="1">
      <alignment horizontal="center"/>
    </xf>
    <xf numFmtId="0" fontId="33" fillId="0" borderId="0" xfId="0" applyNumberFormat="1" applyFont="1" applyAlignment="1"/>
    <xf numFmtId="0" fontId="9" fillId="0" borderId="0" xfId="0" applyNumberFormat="1" applyFont="1" applyBorder="1" applyAlignment="1"/>
    <xf numFmtId="168" fontId="26" fillId="0" borderId="0" xfId="0" applyNumberFormat="1" applyFont="1" applyBorder="1" applyAlignment="1" applyProtection="1">
      <alignment horizontal="right"/>
      <protection locked="0"/>
    </xf>
    <xf numFmtId="37" fontId="25" fillId="0" borderId="0" xfId="0" applyNumberFormat="1" applyFont="1" applyAlignment="1"/>
    <xf numFmtId="0" fontId="9" fillId="0" borderId="14" xfId="0" applyNumberFormat="1" applyFont="1" applyBorder="1" applyAlignment="1"/>
    <xf numFmtId="37" fontId="23" fillId="0" borderId="0" xfId="0" applyNumberFormat="1" applyFont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41" fontId="25" fillId="0" borderId="0" xfId="0" applyNumberFormat="1" applyFont="1" applyFill="1" applyAlignment="1"/>
    <xf numFmtId="41" fontId="25" fillId="0" borderId="5" xfId="0" applyNumberFormat="1" applyFont="1" applyFill="1" applyBorder="1" applyAlignment="1"/>
    <xf numFmtId="41" fontId="25" fillId="0" borderId="0" xfId="0" applyNumberFormat="1" applyFont="1" applyAlignment="1"/>
    <xf numFmtId="41" fontId="25" fillId="0" borderId="5" xfId="0" applyNumberFormat="1" applyFont="1" applyBorder="1" applyAlignment="1"/>
    <xf numFmtId="43" fontId="44" fillId="0" borderId="0" xfId="0" applyNumberFormat="1" applyFont="1" applyFill="1" applyAlignment="1"/>
    <xf numFmtId="43" fontId="4" fillId="0" borderId="0" xfId="0" applyNumberFormat="1" applyFont="1" applyFill="1" applyAlignment="1"/>
    <xf numFmtId="43" fontId="2" fillId="0" borderId="0" xfId="0" applyNumberFormat="1" applyFont="1" applyAlignment="1"/>
    <xf numFmtId="43" fontId="2" fillId="0" borderId="0" xfId="0" applyNumberFormat="1" applyFont="1" applyFill="1" applyAlignment="1"/>
    <xf numFmtId="10" fontId="2" fillId="0" borderId="4" xfId="0" applyNumberFormat="1" applyFont="1" applyFill="1" applyBorder="1" applyAlignment="1"/>
    <xf numFmtId="164" fontId="0" fillId="0" borderId="0" xfId="0" applyNumberFormat="1" applyFont="1" applyAlignment="1"/>
    <xf numFmtId="164" fontId="48" fillId="0" borderId="0" xfId="0" applyNumberFormat="1" applyFont="1" applyAlignment="1"/>
    <xf numFmtId="0" fontId="7" fillId="0" borderId="0" xfId="0" applyNumberFormat="1" applyFont="1" applyFill="1" applyAlignment="1"/>
    <xf numFmtId="0" fontId="36" fillId="0" borderId="0" xfId="0" applyNumberFormat="1" applyFont="1" applyFill="1" applyAlignment="1"/>
    <xf numFmtId="0" fontId="49" fillId="0" borderId="0" xfId="0" applyNumberFormat="1" applyFont="1" applyFill="1" applyAlignment="1">
      <alignment horizontal="center"/>
    </xf>
    <xf numFmtId="0" fontId="49" fillId="0" borderId="0" xfId="0" applyNumberFormat="1" applyFont="1" applyFill="1" applyAlignment="1"/>
    <xf numFmtId="0" fontId="42" fillId="0" borderId="0" xfId="0" applyNumberFormat="1" applyFont="1" applyFill="1" applyAlignment="1"/>
    <xf numFmtId="43" fontId="36" fillId="0" borderId="0" xfId="0" applyNumberFormat="1" applyFont="1" applyFill="1" applyAlignment="1"/>
    <xf numFmtId="43" fontId="44" fillId="0" borderId="0" xfId="0" applyNumberFormat="1" applyFont="1" applyFill="1" applyBorder="1" applyAlignment="1"/>
    <xf numFmtId="43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Border="1" applyAlignment="1"/>
    <xf numFmtId="44" fontId="44" fillId="0" borderId="0" xfId="0" applyNumberFormat="1" applyFont="1" applyFill="1" applyAlignment="1"/>
    <xf numFmtId="43" fontId="44" fillId="0" borderId="0" xfId="0" applyNumberFormat="1" applyFont="1" applyFill="1" applyAlignment="1"/>
    <xf numFmtId="10" fontId="44" fillId="0" borderId="0" xfId="0" applyNumberFormat="1" applyFont="1" applyFill="1" applyAlignment="1">
      <alignment horizontal="right"/>
    </xf>
    <xf numFmtId="10" fontId="44" fillId="0" borderId="5" xfId="0" applyNumberFormat="1" applyFont="1" applyFill="1" applyBorder="1" applyAlignment="1">
      <alignment horizontal="right"/>
    </xf>
    <xf numFmtId="10" fontId="44" fillId="0" borderId="4" xfId="0" applyNumberFormat="1" applyFont="1" applyFill="1" applyBorder="1" applyAlignment="1">
      <alignment horizontal="right"/>
    </xf>
    <xf numFmtId="10" fontId="44" fillId="0" borderId="4" xfId="0" applyNumberFormat="1" applyFont="1" applyFill="1" applyBorder="1" applyAlignment="1"/>
    <xf numFmtId="0" fontId="38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13" fillId="0" borderId="0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/>
    <xf numFmtId="164" fontId="10" fillId="0" borderId="0" xfId="0" applyNumberFormat="1" applyFont="1" applyFill="1" applyAlignment="1"/>
    <xf numFmtId="164" fontId="10" fillId="0" borderId="3" xfId="0" applyNumberFormat="1" applyFont="1" applyFill="1" applyBorder="1" applyAlignment="1"/>
    <xf numFmtId="10" fontId="10" fillId="0" borderId="3" xfId="0" applyNumberFormat="1" applyFont="1" applyFill="1" applyBorder="1" applyAlignment="1">
      <alignment wrapText="1"/>
    </xf>
    <xf numFmtId="10" fontId="10" fillId="0" borderId="3" xfId="0" applyNumberFormat="1" applyFont="1" applyFill="1" applyBorder="1" applyAlignment="1"/>
    <xf numFmtId="0" fontId="35" fillId="0" borderId="0" xfId="0" applyNumberFormat="1" applyFont="1" applyFill="1" applyAlignment="1"/>
    <xf numFmtId="0" fontId="22" fillId="0" borderId="0" xfId="0" applyNumberFormat="1" applyFont="1" applyFill="1" applyAlignment="1"/>
    <xf numFmtId="0" fontId="4" fillId="0" borderId="17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43" fontId="44" fillId="0" borderId="0" xfId="0" applyNumberFormat="1" applyFont="1" applyFill="1" applyBorder="1" applyAlignment="1"/>
    <xf numFmtId="43" fontId="44" fillId="0" borderId="5" xfId="0" applyNumberFormat="1" applyFont="1" applyFill="1" applyBorder="1" applyAlignment="1"/>
    <xf numFmtId="43" fontId="44" fillId="0" borderId="0" xfId="0" applyNumberFormat="1" applyFont="1" applyFill="1" applyBorder="1" applyAlignment="1"/>
    <xf numFmtId="44" fontId="44" fillId="0" borderId="4" xfId="0" applyNumberFormat="1" applyFont="1" applyFill="1" applyBorder="1" applyAlignment="1"/>
    <xf numFmtId="10" fontId="44" fillId="0" borderId="4" xfId="0" applyNumberFormat="1" applyFont="1" applyFill="1" applyBorder="1" applyAlignment="1"/>
    <xf numFmtId="164" fontId="28" fillId="0" borderId="0" xfId="0" applyNumberFormat="1" applyFont="1" applyFill="1" applyBorder="1" applyAlignment="1"/>
    <xf numFmtId="17" fontId="8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/>
    <xf numFmtId="42" fontId="2" fillId="0" borderId="0" xfId="0" applyNumberFormat="1" applyFont="1" applyFill="1" applyAlignment="1"/>
    <xf numFmtId="41" fontId="2" fillId="0" borderId="0" xfId="0" applyNumberFormat="1" applyFont="1" applyFill="1" applyAlignment="1"/>
    <xf numFmtId="42" fontId="2" fillId="0" borderId="4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5" xfId="0" applyNumberFormat="1" applyFont="1" applyFill="1" applyBorder="1" applyAlignment="1"/>
    <xf numFmtId="164" fontId="10" fillId="0" borderId="16" xfId="0" applyNumberFormat="1" applyFont="1" applyFill="1" applyBorder="1" applyAlignment="1"/>
    <xf numFmtId="164" fontId="51" fillId="0" borderId="11" xfId="0" applyNumberFormat="1" applyFont="1" applyBorder="1" applyAlignment="1"/>
    <xf numFmtId="43" fontId="36" fillId="0" borderId="0" xfId="0" applyNumberFormat="1" applyFont="1" applyFill="1" applyAlignment="1"/>
    <xf numFmtId="43" fontId="44" fillId="0" borderId="0" xfId="0" applyNumberFormat="1" applyFont="1" applyFill="1" applyBorder="1" applyAlignment="1"/>
    <xf numFmtId="43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Alignment="1">
      <alignment horizontal="right"/>
    </xf>
    <xf numFmtId="10" fontId="44" fillId="0" borderId="5" xfId="0" applyNumberFormat="1" applyFont="1" applyFill="1" applyBorder="1" applyAlignment="1">
      <alignment horizontal="right"/>
    </xf>
    <xf numFmtId="10" fontId="44" fillId="0" borderId="4" xfId="0" applyNumberFormat="1" applyFont="1" applyFill="1" applyBorder="1" applyAlignment="1">
      <alignment horizontal="right"/>
    </xf>
    <xf numFmtId="0" fontId="10" fillId="0" borderId="5" xfId="0" applyNumberFormat="1" applyFont="1" applyFill="1" applyBorder="1" applyAlignment="1">
      <alignment horizontal="left"/>
    </xf>
    <xf numFmtId="43" fontId="49" fillId="0" borderId="4" xfId="0" applyNumberFormat="1" applyFont="1" applyFill="1" applyBorder="1" applyAlignment="1"/>
    <xf numFmtId="0" fontId="10" fillId="0" borderId="0" xfId="0" applyNumberFormat="1" applyFont="1" applyFill="1" applyBorder="1" applyAlignment="1">
      <alignment horizontal="left"/>
    </xf>
    <xf numFmtId="0" fontId="4" fillId="0" borderId="26" xfId="0" applyNumberFormat="1" applyFont="1" applyFill="1" applyBorder="1" applyAlignment="1">
      <alignment horizontal="center" vertical="center"/>
    </xf>
    <xf numFmtId="43" fontId="2" fillId="0" borderId="14" xfId="0" applyNumberFormat="1" applyFont="1" applyFill="1" applyBorder="1" applyAlignment="1"/>
    <xf numFmtId="43" fontId="2" fillId="0" borderId="6" xfId="0" applyNumberFormat="1" applyFont="1" applyFill="1" applyBorder="1" applyAlignment="1"/>
    <xf numFmtId="43" fontId="2" fillId="0" borderId="12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Continuous"/>
    </xf>
    <xf numFmtId="0" fontId="0" fillId="0" borderId="0" xfId="0" applyNumberFormat="1" applyFont="1" applyBorder="1" applyAlignment="1"/>
    <xf numFmtId="0" fontId="0" fillId="0" borderId="0" xfId="0" applyNumberFormat="1" applyFont="1" applyAlignment="1"/>
    <xf numFmtId="43" fontId="2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14" xfId="0" applyNumberFormat="1" applyFont="1" applyBorder="1" applyAlignment="1"/>
    <xf numFmtId="43" fontId="2" fillId="0" borderId="0" xfId="0" quotePrefix="1" applyNumberFormat="1" applyFont="1" applyFill="1" applyAlignment="1" applyProtection="1">
      <alignment horizontal="left"/>
    </xf>
    <xf numFmtId="44" fontId="2" fillId="0" borderId="13" xfId="0" applyNumberFormat="1" applyFont="1" applyFill="1" applyBorder="1" applyAlignment="1"/>
    <xf numFmtId="44" fontId="2" fillId="0" borderId="0" xfId="0" applyNumberFormat="1" applyFont="1" applyFill="1" applyBorder="1" applyAlignment="1"/>
    <xf numFmtId="44" fontId="2" fillId="0" borderId="14" xfId="0" applyNumberFormat="1" applyFont="1" applyFill="1" applyBorder="1" applyAlignment="1"/>
    <xf numFmtId="43" fontId="0" fillId="0" borderId="0" xfId="0" applyNumberFormat="1" applyFont="1" applyAlignment="1"/>
    <xf numFmtId="43" fontId="2" fillId="0" borderId="0" xfId="0" applyNumberFormat="1" applyFont="1" applyFill="1" applyAlignment="1" applyProtection="1">
      <alignment horizontal="left"/>
    </xf>
    <xf numFmtId="43" fontId="2" fillId="0" borderId="5" xfId="0" applyNumberFormat="1" applyFont="1" applyFill="1" applyBorder="1" applyAlignment="1"/>
    <xf numFmtId="44" fontId="2" fillId="0" borderId="16" xfId="0" applyNumberFormat="1" applyFont="1" applyFill="1" applyBorder="1" applyAlignment="1"/>
    <xf numFmtId="43" fontId="2" fillId="0" borderId="0" xfId="0" applyNumberFormat="1" applyFont="1" applyFill="1" applyBorder="1" applyAlignment="1"/>
    <xf numFmtId="43" fontId="2" fillId="0" borderId="17" xfId="0" applyNumberFormat="1" applyFont="1" applyFill="1" applyBorder="1" applyAlignment="1"/>
    <xf numFmtId="43" fontId="2" fillId="0" borderId="13" xfId="0" applyNumberFormat="1" applyFont="1" applyFill="1" applyBorder="1" applyAlignment="1"/>
    <xf numFmtId="43" fontId="2" fillId="0" borderId="0" xfId="0" applyNumberFormat="1" applyFont="1" applyFill="1" applyBorder="1" applyAlignment="1"/>
    <xf numFmtId="44" fontId="2" fillId="0" borderId="15" xfId="0" applyNumberFormat="1" applyFont="1" applyFill="1" applyBorder="1" applyAlignment="1"/>
    <xf numFmtId="43" fontId="2" fillId="0" borderId="16" xfId="0" applyNumberFormat="1" applyFont="1" applyFill="1" applyBorder="1" applyAlignment="1"/>
    <xf numFmtId="43" fontId="2" fillId="0" borderId="14" xfId="0" applyNumberFormat="1" applyFont="1" applyFill="1" applyBorder="1" applyAlignment="1"/>
    <xf numFmtId="43" fontId="2" fillId="0" borderId="0" xfId="0" quotePrefix="1" applyNumberFormat="1" applyFont="1" applyFill="1" applyBorder="1" applyAlignment="1" applyProtection="1">
      <alignment horizontal="left"/>
    </xf>
    <xf numFmtId="43" fontId="2" fillId="0" borderId="16" xfId="0" applyNumberFormat="1" applyFont="1" applyFill="1" applyBorder="1" applyAlignment="1"/>
    <xf numFmtId="43" fontId="2" fillId="0" borderId="15" xfId="0" applyNumberFormat="1" applyFont="1" applyFill="1" applyBorder="1" applyAlignment="1"/>
    <xf numFmtId="43" fontId="2" fillId="0" borderId="15" xfId="0" applyNumberFormat="1" applyFont="1" applyFill="1" applyBorder="1" applyAlignment="1"/>
    <xf numFmtId="43" fontId="2" fillId="0" borderId="5" xfId="0" applyNumberFormat="1" applyFont="1" applyFill="1" applyBorder="1" applyAlignment="1"/>
    <xf numFmtId="43" fontId="2" fillId="0" borderId="0" xfId="0" applyNumberFormat="1" applyFont="1" applyFill="1" applyBorder="1" applyAlignment="1" applyProtection="1">
      <alignment horizontal="left"/>
    </xf>
    <xf numFmtId="43" fontId="52" fillId="0" borderId="0" xfId="0" applyNumberFormat="1" applyFont="1" applyFill="1" applyBorder="1" applyAlignment="1"/>
    <xf numFmtId="43" fontId="2" fillId="0" borderId="0" xfId="0" applyNumberFormat="1" applyFont="1" applyBorder="1" applyAlignment="1"/>
    <xf numFmtId="44" fontId="2" fillId="0" borderId="19" xfId="0" applyNumberFormat="1" applyFont="1" applyFill="1" applyBorder="1" applyAlignment="1"/>
    <xf numFmtId="44" fontId="2" fillId="0" borderId="20" xfId="0" applyNumberFormat="1" applyFont="1" applyFill="1" applyBorder="1" applyAlignment="1"/>
    <xf numFmtId="0" fontId="0" fillId="0" borderId="15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16" xfId="0" applyNumberFormat="1" applyFont="1" applyBorder="1" applyAlignment="1"/>
    <xf numFmtId="43" fontId="11" fillId="0" borderId="0" xfId="0" applyNumberFormat="1" applyFont="1" applyAlignment="1">
      <alignment horizontal="right"/>
    </xf>
    <xf numFmtId="43" fontId="53" fillId="0" borderId="0" xfId="0" applyNumberFormat="1" applyFont="1" applyAlignment="1"/>
    <xf numFmtId="43" fontId="54" fillId="0" borderId="0" xfId="0" applyNumberFormat="1" applyFont="1" applyAlignment="1"/>
    <xf numFmtId="0" fontId="40" fillId="0" borderId="0" xfId="0" applyNumberFormat="1" applyFont="1" applyFill="1" applyAlignment="1"/>
    <xf numFmtId="0" fontId="40" fillId="0" borderId="0" xfId="0" applyNumberFormat="1" applyFont="1" applyFill="1" applyAlignment="1">
      <alignment horizontal="right"/>
    </xf>
    <xf numFmtId="10" fontId="40" fillId="0" borderId="0" xfId="0" applyNumberFormat="1" applyFont="1" applyFill="1" applyAlignment="1">
      <alignment horizontal="right"/>
    </xf>
    <xf numFmtId="10" fontId="40" fillId="0" borderId="0" xfId="0" applyNumberFormat="1" applyFont="1" applyFill="1" applyAlignment="1"/>
    <xf numFmtId="0" fontId="44" fillId="0" borderId="0" xfId="0" applyNumberFormat="1" applyFont="1" applyFill="1" applyAlignment="1"/>
    <xf numFmtId="0" fontId="44" fillId="0" borderId="0" xfId="0" applyNumberFormat="1" applyFont="1" applyFill="1" applyAlignment="1">
      <alignment horizontal="right"/>
    </xf>
    <xf numFmtId="10" fontId="44" fillId="0" borderId="0" xfId="0" applyNumberFormat="1" applyFont="1" applyFill="1" applyAlignment="1"/>
    <xf numFmtId="43" fontId="45" fillId="0" borderId="0" xfId="0" applyNumberFormat="1" applyFont="1" applyFill="1" applyAlignment="1">
      <alignment horizontal="left" vertical="center"/>
    </xf>
    <xf numFmtId="43" fontId="45" fillId="0" borderId="0" xfId="0" applyNumberFormat="1" applyFont="1" applyFill="1" applyBorder="1" applyAlignment="1">
      <alignment horizontal="left" vertical="center"/>
    </xf>
    <xf numFmtId="43" fontId="45" fillId="0" borderId="5" xfId="0" applyNumberFormat="1" applyFont="1" applyFill="1" applyBorder="1" applyAlignment="1">
      <alignment horizontal="left" vertical="center"/>
    </xf>
    <xf numFmtId="43" fontId="44" fillId="0" borderId="5" xfId="0" applyNumberFormat="1" applyFont="1" applyFill="1" applyBorder="1" applyAlignment="1">
      <alignment horizontal="left" vertical="center"/>
    </xf>
    <xf numFmtId="43" fontId="44" fillId="0" borderId="0" xfId="0" applyNumberFormat="1" applyFont="1" applyFill="1" applyAlignment="1"/>
    <xf numFmtId="43" fontId="44" fillId="0" borderId="0" xfId="0" applyNumberFormat="1" applyFont="1" applyFill="1" applyAlignment="1">
      <alignment horizontal="right"/>
    </xf>
    <xf numFmtId="10" fontId="44" fillId="0" borderId="0" xfId="0" applyNumberFormat="1" applyFont="1" applyFill="1" applyAlignment="1"/>
    <xf numFmtId="43" fontId="44" fillId="0" borderId="0" xfId="0" applyNumberFormat="1" applyFont="1" applyFill="1" applyAlignment="1"/>
    <xf numFmtId="43" fontId="44" fillId="0" borderId="0" xfId="0" applyNumberFormat="1" applyFont="1" applyFill="1" applyAlignment="1"/>
    <xf numFmtId="43" fontId="44" fillId="0" borderId="0" xfId="0" applyNumberFormat="1" applyFont="1" applyFill="1" applyAlignment="1">
      <alignment horizontal="right"/>
    </xf>
    <xf numFmtId="0" fontId="41" fillId="0" borderId="0" xfId="0" applyNumberFormat="1" applyFont="1" applyFill="1" applyAlignment="1"/>
    <xf numFmtId="43" fontId="41" fillId="0" borderId="5" xfId="0" applyNumberFormat="1" applyFont="1" applyFill="1" applyBorder="1" applyAlignment="1">
      <alignment horizontal="center"/>
    </xf>
    <xf numFmtId="43" fontId="41" fillId="0" borderId="5" xfId="0" applyNumberFormat="1" applyFont="1" applyFill="1" applyBorder="1" applyAlignment="1">
      <alignment horizontal="right"/>
    </xf>
    <xf numFmtId="43" fontId="41" fillId="0" borderId="0" xfId="0" applyNumberFormat="1" applyFont="1" applyFill="1" applyAlignment="1">
      <alignment horizontal="center"/>
    </xf>
    <xf numFmtId="43" fontId="41" fillId="0" borderId="5" xfId="0" applyNumberFormat="1" applyFont="1" applyFill="1" applyBorder="1" applyAlignment="1">
      <alignment horizontal="center"/>
    </xf>
    <xf numFmtId="10" fontId="41" fillId="0" borderId="5" xfId="0" applyNumberFormat="1" applyFont="1" applyFill="1" applyBorder="1" applyAlignment="1">
      <alignment horizontal="right"/>
    </xf>
    <xf numFmtId="10" fontId="41" fillId="0" borderId="5" xfId="0" applyNumberFormat="1" applyFont="1" applyFill="1" applyBorder="1" applyAlignment="1">
      <alignment horizontal="center"/>
    </xf>
    <xf numFmtId="43" fontId="41" fillId="0" borderId="5" xfId="0" applyNumberFormat="1" applyFont="1" applyFill="1" applyBorder="1" applyAlignment="1">
      <alignment horizontal="center"/>
    </xf>
    <xf numFmtId="43" fontId="41" fillId="0" borderId="5" xfId="0" applyNumberFormat="1" applyFont="1" applyFill="1" applyBorder="1" applyAlignment="1">
      <alignment horizontal="center"/>
    </xf>
    <xf numFmtId="43" fontId="41" fillId="0" borderId="5" xfId="0" applyNumberFormat="1" applyFont="1" applyFill="1" applyBorder="1" applyAlignment="1">
      <alignment horizontal="right"/>
    </xf>
    <xf numFmtId="43" fontId="46" fillId="0" borderId="0" xfId="0" applyNumberFormat="1" applyFont="1" applyFill="1" applyBorder="1" applyAlignment="1" applyProtection="1">
      <alignment horizontal="left"/>
    </xf>
    <xf numFmtId="43" fontId="44" fillId="0" borderId="0" xfId="0" quotePrefix="1" applyNumberFormat="1" applyFont="1" applyFill="1" applyAlignment="1" applyProtection="1">
      <alignment horizontal="left"/>
    </xf>
    <xf numFmtId="10" fontId="44" fillId="0" borderId="0" xfId="0" applyNumberFormat="1" applyFont="1" applyFill="1" applyAlignment="1"/>
    <xf numFmtId="10" fontId="44" fillId="0" borderId="0" xfId="0" applyNumberFormat="1" applyFont="1" applyFill="1" applyAlignment="1"/>
    <xf numFmtId="43" fontId="44" fillId="0" borderId="0" xfId="0" applyNumberFormat="1" applyFont="1" applyFill="1" applyAlignment="1" applyProtection="1">
      <alignment horizontal="left"/>
    </xf>
    <xf numFmtId="10" fontId="44" fillId="0" borderId="5" xfId="0" applyNumberFormat="1" applyFont="1" applyFill="1" applyBorder="1" applyAlignment="1"/>
    <xf numFmtId="10" fontId="44" fillId="0" borderId="5" xfId="0" applyNumberFormat="1" applyFont="1" applyFill="1" applyBorder="1" applyAlignment="1"/>
    <xf numFmtId="10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Border="1" applyAlignment="1"/>
    <xf numFmtId="43" fontId="44" fillId="0" borderId="5" xfId="0" applyNumberFormat="1" applyFont="1" applyFill="1" applyBorder="1" applyAlignment="1"/>
    <xf numFmtId="43" fontId="44" fillId="0" borderId="0" xfId="0" applyNumberFormat="1" applyFont="1" applyFill="1" applyBorder="1" applyAlignment="1" applyProtection="1">
      <alignment horizontal="left"/>
    </xf>
    <xf numFmtId="43" fontId="44" fillId="0" borderId="4" xfId="0" applyNumberFormat="1" applyFont="1" applyFill="1" applyBorder="1" applyAlignment="1"/>
    <xf numFmtId="44" fontId="44" fillId="0" borderId="0" xfId="0" applyNumberFormat="1" applyFont="1" applyFill="1" applyBorder="1" applyAlignment="1"/>
    <xf numFmtId="10" fontId="44" fillId="0" borderId="0" xfId="0" applyNumberFormat="1" applyFont="1" applyFill="1" applyBorder="1" applyAlignment="1"/>
    <xf numFmtId="10" fontId="44" fillId="0" borderId="0" xfId="0" applyNumberFormat="1" applyFont="1" applyFill="1" applyBorder="1" applyAlignment="1"/>
    <xf numFmtId="10" fontId="47" fillId="0" borderId="0" xfId="0" applyNumberFormat="1" applyFont="1" applyFill="1" applyAlignment="1"/>
    <xf numFmtId="43" fontId="44" fillId="0" borderId="0" xfId="0" applyNumberFormat="1" applyFont="1" applyFill="1" applyAlignment="1"/>
    <xf numFmtId="43" fontId="44" fillId="0" borderId="0" xfId="0" applyNumberFormat="1" applyFont="1" applyFill="1" applyBorder="1" applyAlignment="1"/>
    <xf numFmtId="43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Border="1" applyAlignment="1"/>
    <xf numFmtId="43" fontId="47" fillId="0" borderId="0" xfId="0" applyNumberFormat="1" applyFont="1" applyFill="1" applyAlignment="1"/>
    <xf numFmtId="43" fontId="47" fillId="0" borderId="0" xfId="0" applyNumberFormat="1" applyFont="1" applyFill="1" applyBorder="1" applyAlignment="1">
      <alignment horizontal="right"/>
    </xf>
    <xf numFmtId="43" fontId="47" fillId="0" borderId="0" xfId="0" applyNumberFormat="1" applyFont="1" applyFill="1" applyBorder="1" applyAlignment="1"/>
    <xf numFmtId="0" fontId="47" fillId="0" borderId="0" xfId="0" applyNumberFormat="1" applyFont="1" applyFill="1" applyAlignment="1"/>
    <xf numFmtId="43" fontId="47" fillId="0" borderId="0" xfId="0" applyNumberFormat="1" applyFont="1" applyFill="1" applyAlignment="1">
      <alignment horizontal="left"/>
    </xf>
    <xf numFmtId="43" fontId="47" fillId="0" borderId="0" xfId="0" applyNumberFormat="1" applyFont="1" applyFill="1" applyAlignment="1">
      <alignment horizontal="right"/>
    </xf>
    <xf numFmtId="10" fontId="47" fillId="0" borderId="0" xfId="0" applyNumberFormat="1" applyFont="1" applyFill="1" applyAlignment="1">
      <alignment horizontal="right"/>
    </xf>
    <xf numFmtId="10" fontId="47" fillId="0" borderId="0" xfId="0" applyNumberFormat="1" applyFont="1" applyFill="1" applyBorder="1" applyAlignment="1"/>
    <xf numFmtId="43" fontId="47" fillId="0" borderId="0" xfId="0" applyNumberFormat="1" applyFont="1" applyFill="1" applyAlignment="1"/>
    <xf numFmtId="43" fontId="47" fillId="0" borderId="0" xfId="0" applyNumberFormat="1" applyFont="1" applyFill="1" applyAlignment="1"/>
    <xf numFmtId="43" fontId="47" fillId="0" borderId="0" xfId="0" applyNumberFormat="1" applyFont="1" applyFill="1" applyAlignment="1">
      <alignment horizontal="right"/>
    </xf>
    <xf numFmtId="17" fontId="34" fillId="0" borderId="2" xfId="0" applyNumberFormat="1" applyFont="1" applyFill="1" applyBorder="1" applyAlignment="1">
      <alignment horizontal="center"/>
    </xf>
    <xf numFmtId="17" fontId="34" fillId="0" borderId="27" xfId="0" applyNumberFormat="1" applyFont="1" applyFill="1" applyBorder="1" applyAlignment="1">
      <alignment horizontal="center"/>
    </xf>
    <xf numFmtId="164" fontId="1" fillId="0" borderId="0" xfId="0" applyNumberFormat="1" applyFont="1" applyAlignment="1"/>
    <xf numFmtId="1" fontId="1" fillId="0" borderId="0" xfId="0" applyNumberFormat="1" applyFont="1" applyAlignment="1"/>
    <xf numFmtId="164" fontId="1" fillId="0" borderId="11" xfId="0" applyNumberFormat="1" applyFont="1" applyBorder="1" applyAlignment="1"/>
    <xf numFmtId="17" fontId="55" fillId="0" borderId="2" xfId="0" applyNumberFormat="1" applyFont="1" applyFill="1" applyBorder="1" applyAlignment="1">
      <alignment horizontal="center"/>
    </xf>
    <xf numFmtId="167" fontId="35" fillId="0" borderId="0" xfId="0" applyFont="1" applyFill="1" applyAlignment="1"/>
    <xf numFmtId="167" fontId="4" fillId="0" borderId="22" xfId="0" applyFont="1" applyFill="1" applyBorder="1" applyAlignment="1"/>
    <xf numFmtId="0" fontId="4" fillId="0" borderId="24" xfId="0" applyNumberFormat="1" applyFont="1" applyFill="1" applyBorder="1" applyAlignment="1"/>
    <xf numFmtId="167" fontId="50" fillId="0" borderId="0" xfId="0" applyFont="1" applyFill="1" applyAlignment="1"/>
    <xf numFmtId="167" fontId="48" fillId="0" borderId="0" xfId="0" applyFont="1" applyFill="1" applyAlignment="1"/>
    <xf numFmtId="167" fontId="0" fillId="0" borderId="0" xfId="0" applyFont="1" applyFill="1" applyAlignment="1"/>
    <xf numFmtId="0" fontId="0" fillId="0" borderId="0" xfId="0" applyNumberFormat="1" applyFont="1" applyFill="1" applyAlignment="1"/>
    <xf numFmtId="167" fontId="0" fillId="0" borderId="0" xfId="0" applyFont="1" applyFill="1" applyBorder="1" applyAlignment="1"/>
    <xf numFmtId="167" fontId="36" fillId="0" borderId="0" xfId="0" applyFont="1" applyFill="1" applyAlignment="1"/>
    <xf numFmtId="4" fontId="36" fillId="0" borderId="0" xfId="0" applyNumberFormat="1" applyFont="1" applyFill="1" applyAlignment="1"/>
    <xf numFmtId="4" fontId="10" fillId="0" borderId="0" xfId="0" applyNumberFormat="1" applyFont="1" applyFill="1" applyAlignment="1"/>
    <xf numFmtId="2" fontId="36" fillId="0" borderId="0" xfId="0" applyNumberFormat="1" applyFont="1" applyFill="1" applyAlignment="1"/>
    <xf numFmtId="43" fontId="0" fillId="0" borderId="0" xfId="0" applyNumberFormat="1" applyFont="1" applyFill="1" applyAlignment="1"/>
    <xf numFmtId="43" fontId="49" fillId="0" borderId="0" xfId="0" applyNumberFormat="1" applyFont="1" applyFill="1" applyAlignment="1"/>
    <xf numFmtId="0" fontId="23" fillId="0" borderId="0" xfId="0" applyNumberFormat="1" applyFont="1" applyAlignment="1">
      <alignment horizontal="right"/>
    </xf>
    <xf numFmtId="0" fontId="31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/>
    </xf>
    <xf numFmtId="0" fontId="23" fillId="0" borderId="0" xfId="0" applyNumberFormat="1" applyFont="1" applyFill="1" applyAlignment="1">
      <alignment horizontal="center"/>
    </xf>
    <xf numFmtId="167" fontId="0" fillId="0" borderId="0" xfId="0" applyAlignment="1"/>
    <xf numFmtId="164" fontId="35" fillId="0" borderId="0" xfId="0" applyNumberFormat="1" applyFont="1" applyFill="1" applyAlignment="1"/>
    <xf numFmtId="164" fontId="4" fillId="0" borderId="23" xfId="0" applyNumberFormat="1" applyFont="1" applyFill="1" applyBorder="1" applyAlignment="1"/>
    <xf numFmtId="164" fontId="50" fillId="0" borderId="0" xfId="0" applyNumberFormat="1" applyFont="1" applyFill="1" applyAlignment="1"/>
    <xf numFmtId="164" fontId="0" fillId="0" borderId="0" xfId="0" applyNumberFormat="1" applyFont="1" applyFill="1" applyBorder="1" applyAlignment="1"/>
    <xf numFmtId="44" fontId="44" fillId="0" borderId="0" xfId="0" applyNumberFormat="1" applyFont="1" applyFill="1" applyAlignment="1"/>
    <xf numFmtId="43" fontId="44" fillId="0" borderId="0" xfId="0" applyNumberFormat="1" applyFont="1" applyFill="1" applyAlignment="1"/>
    <xf numFmtId="43" fontId="44" fillId="0" borderId="5" xfId="0" applyNumberFormat="1" applyFont="1" applyFill="1" applyBorder="1" applyAlignment="1" applyProtection="1">
      <alignment horizontal="left"/>
    </xf>
    <xf numFmtId="0" fontId="40" fillId="0" borderId="5" xfId="0" applyNumberFormat="1" applyFont="1" applyFill="1" applyBorder="1" applyAlignment="1"/>
    <xf numFmtId="43" fontId="44" fillId="0" borderId="5" xfId="0" applyNumberFormat="1" applyFont="1" applyFill="1" applyBorder="1" applyAlignment="1"/>
    <xf numFmtId="43" fontId="44" fillId="0" borderId="5" xfId="0" quotePrefix="1" applyNumberFormat="1" applyFont="1" applyFill="1" applyBorder="1" applyAlignment="1" applyProtection="1">
      <alignment horizontal="left"/>
    </xf>
    <xf numFmtId="43" fontId="45" fillId="0" borderId="4" xfId="0" applyNumberFormat="1" applyFont="1" applyFill="1" applyBorder="1" applyAlignment="1" applyProtection="1">
      <alignment horizontal="left"/>
    </xf>
    <xf numFmtId="0" fontId="40" fillId="0" borderId="4" xfId="0" applyNumberFormat="1" applyFont="1" applyFill="1" applyBorder="1" applyAlignment="1"/>
    <xf numFmtId="164" fontId="48" fillId="0" borderId="1" xfId="0" applyNumberFormat="1" applyFont="1" applyBorder="1" applyAlignment="1"/>
    <xf numFmtId="164" fontId="51" fillId="0" borderId="1" xfId="0" applyNumberFormat="1" applyFont="1" applyBorder="1" applyAlignment="1"/>
    <xf numFmtId="0" fontId="4" fillId="0" borderId="17" xfId="0" applyNumberFormat="1" applyFont="1" applyFill="1" applyBorder="1" applyAlignment="1">
      <alignment horizontal="centerContinuous"/>
    </xf>
    <xf numFmtId="0" fontId="0" fillId="0" borderId="13" xfId="0" applyNumberFormat="1" applyFont="1" applyFill="1" applyBorder="1" applyAlignment="1"/>
    <xf numFmtId="43" fontId="2" fillId="0" borderId="13" xfId="0" applyNumberFormat="1" applyFont="1" applyFill="1" applyBorder="1" applyAlignment="1"/>
    <xf numFmtId="44" fontId="2" fillId="0" borderId="0" xfId="0" applyNumberFormat="1" applyFont="1" applyFill="1" applyBorder="1" applyAlignment="1"/>
    <xf numFmtId="44" fontId="2" fillId="0" borderId="5" xfId="0" applyNumberFormat="1" applyFont="1" applyFill="1" applyBorder="1" applyAlignment="1"/>
    <xf numFmtId="44" fontId="2" fillId="0" borderId="4" xfId="0" applyNumberFormat="1" applyFont="1" applyFill="1" applyBorder="1" applyAlignment="1"/>
    <xf numFmtId="164" fontId="56" fillId="0" borderId="4" xfId="0" applyNumberFormat="1" applyFont="1" applyFill="1" applyBorder="1" applyAlignment="1"/>
    <xf numFmtId="164" fontId="35" fillId="0" borderId="4" xfId="0" applyNumberFormat="1" applyFont="1" applyFill="1" applyBorder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Border="1" applyAlignment="1"/>
    <xf numFmtId="0" fontId="20" fillId="0" borderId="0" xfId="0" applyNumberFormat="1" applyFont="1" applyFill="1" applyAlignment="1"/>
    <xf numFmtId="0" fontId="10" fillId="0" borderId="5" xfId="0" applyNumberFormat="1" applyFont="1" applyFill="1" applyBorder="1" applyAlignment="1">
      <alignment horizontal="left"/>
    </xf>
    <xf numFmtId="0" fontId="8" fillId="0" borderId="0" xfId="0" applyNumberFormat="1" applyFont="1" applyFill="1" applyAlignment="1"/>
    <xf numFmtId="17" fontId="57" fillId="0" borderId="0" xfId="0" applyNumberFormat="1" applyFont="1" applyFill="1" applyAlignment="1"/>
    <xf numFmtId="0" fontId="58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/>
    <xf numFmtId="164" fontId="11" fillId="0" borderId="0" xfId="0" applyNumberFormat="1" applyFont="1" applyFill="1" applyAlignment="1"/>
    <xf numFmtId="167" fontId="2" fillId="0" borderId="0" xfId="0" applyFont="1" applyFill="1">
      <alignment horizontal="left" wrapText="1"/>
    </xf>
    <xf numFmtId="43" fontId="2" fillId="0" borderId="0" xfId="0" applyNumberFormat="1" applyFont="1" applyFill="1" applyAlignment="1">
      <alignment horizontal="left" wrapText="1"/>
    </xf>
    <xf numFmtId="171" fontId="0" fillId="0" borderId="0" xfId="0" applyNumberFormat="1" applyFont="1" applyFill="1" applyAlignment="1"/>
    <xf numFmtId="164" fontId="2" fillId="0" borderId="8" xfId="0" applyNumberFormat="1" applyFont="1" applyFill="1" applyBorder="1" applyAlignment="1"/>
    <xf numFmtId="164" fontId="2" fillId="0" borderId="26" xfId="0" applyNumberFormat="1" applyFont="1" applyFill="1" applyBorder="1" applyAlignment="1"/>
    <xf numFmtId="164" fontId="43" fillId="0" borderId="0" xfId="0" applyNumberFormat="1" applyFont="1" applyFill="1" applyBorder="1" applyAlignment="1"/>
    <xf numFmtId="164" fontId="43" fillId="0" borderId="25" xfId="0" applyNumberFormat="1" applyFont="1" applyFill="1" applyBorder="1" applyAlignment="1"/>
    <xf numFmtId="164" fontId="2" fillId="0" borderId="5" xfId="0" applyNumberFormat="1" applyFont="1" applyFill="1" applyBorder="1" applyAlignment="1"/>
    <xf numFmtId="43" fontId="15" fillId="0" borderId="5" xfId="0" applyNumberFormat="1" applyFont="1" applyFill="1" applyBorder="1" applyAlignment="1"/>
    <xf numFmtId="0" fontId="16" fillId="0" borderId="0" xfId="0" applyNumberFormat="1" applyFont="1" applyFill="1" applyAlignment="1"/>
    <xf numFmtId="0" fontId="15" fillId="0" borderId="0" xfId="0" applyNumberFormat="1" applyFont="1" applyFill="1" applyAlignment="1"/>
    <xf numFmtId="44" fontId="15" fillId="0" borderId="0" xfId="0" applyNumberFormat="1" applyFont="1" applyFill="1" applyAlignment="1"/>
    <xf numFmtId="0" fontId="2" fillId="0" borderId="7" xfId="0" applyNumberFormat="1" applyFont="1" applyFill="1" applyBorder="1" applyAlignment="1"/>
    <xf numFmtId="0" fontId="2" fillId="0" borderId="9" xfId="0" applyNumberFormat="1" applyFont="1" applyFill="1" applyBorder="1" applyAlignment="1"/>
    <xf numFmtId="0" fontId="1" fillId="0" borderId="9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8" xfId="0" applyNumberFormat="1" applyFont="1" applyFill="1" applyBorder="1" applyAlignment="1"/>
    <xf numFmtId="43" fontId="16" fillId="0" borderId="1" xfId="0" applyNumberFormat="1" applyFont="1" applyFill="1" applyBorder="1" applyAlignment="1"/>
    <xf numFmtId="0" fontId="1" fillId="0" borderId="25" xfId="0" applyNumberFormat="1" applyFont="1" applyFill="1" applyBorder="1" applyAlignment="1"/>
    <xf numFmtId="0" fontId="11" fillId="0" borderId="9" xfId="0" applyNumberFormat="1" applyFont="1" applyFill="1" applyBorder="1" applyAlignment="1"/>
    <xf numFmtId="164" fontId="1" fillId="0" borderId="0" xfId="0" applyNumberFormat="1" applyFont="1" applyFill="1" applyBorder="1" applyAlignment="1"/>
    <xf numFmtId="0" fontId="11" fillId="0" borderId="10" xfId="0" applyNumberFormat="1" applyFont="1" applyFill="1" applyBorder="1" applyAlignment="1"/>
    <xf numFmtId="43" fontId="1" fillId="0" borderId="2" xfId="0" applyNumberFormat="1" applyFont="1" applyFill="1" applyBorder="1" applyAlignment="1"/>
    <xf numFmtId="0" fontId="1" fillId="0" borderId="26" xfId="0" applyNumberFormat="1" applyFont="1" applyFill="1" applyBorder="1" applyAlignment="1"/>
    <xf numFmtId="43" fontId="1" fillId="0" borderId="9" xfId="0" applyNumberFormat="1" applyFont="1" applyFill="1" applyBorder="1" applyAlignment="1"/>
    <xf numFmtId="44" fontId="1" fillId="0" borderId="25" xfId="0" applyNumberFormat="1" applyFont="1" applyFill="1" applyBorder="1" applyAlignment="1"/>
    <xf numFmtId="43" fontId="1" fillId="0" borderId="25" xfId="0" applyNumberFormat="1" applyFont="1" applyFill="1" applyBorder="1" applyAlignment="1"/>
    <xf numFmtId="43" fontId="15" fillId="0" borderId="1" xfId="0" applyNumberFormat="1" applyFont="1" applyFill="1" applyBorder="1" applyAlignment="1"/>
    <xf numFmtId="44" fontId="1" fillId="0" borderId="28" xfId="0" applyNumberFormat="1" applyFont="1" applyFill="1" applyBorder="1" applyAlignment="1"/>
    <xf numFmtId="43" fontId="16" fillId="0" borderId="5" xfId="0" applyNumberFormat="1" applyFont="1" applyFill="1" applyBorder="1" applyAlignment="1"/>
    <xf numFmtId="43" fontId="16" fillId="0" borderId="0" xfId="0" applyNumberFormat="1" applyFont="1" applyFill="1" applyBorder="1" applyAlignment="1"/>
    <xf numFmtId="43" fontId="16" fillId="0" borderId="4" xfId="0" applyNumberFormat="1" applyFont="1" applyFill="1" applyBorder="1" applyAlignment="1"/>
    <xf numFmtId="10" fontId="1" fillId="0" borderId="0" xfId="0" applyNumberFormat="1" applyFont="1" applyFill="1" applyBorder="1" applyAlignment="1"/>
    <xf numFmtId="43" fontId="1" fillId="0" borderId="32" xfId="0" applyNumberFormat="1" applyFont="1" applyFill="1" applyBorder="1" applyAlignment="1"/>
    <xf numFmtId="43" fontId="1" fillId="0" borderId="31" xfId="0" applyNumberFormat="1" applyFont="1" applyFill="1" applyBorder="1" applyAlignment="1"/>
    <xf numFmtId="44" fontId="1" fillId="0" borderId="31" xfId="0" applyNumberFormat="1" applyFont="1" applyFill="1" applyBorder="1" applyAlignment="1"/>
    <xf numFmtId="0" fontId="1" fillId="0" borderId="33" xfId="0" applyNumberFormat="1" applyFont="1" applyFill="1" applyBorder="1" applyAlignment="1"/>
    <xf numFmtId="0" fontId="1" fillId="0" borderId="34" xfId="0" applyNumberFormat="1" applyFont="1" applyFill="1" applyBorder="1" applyAlignment="1"/>
    <xf numFmtId="0" fontId="1" fillId="0" borderId="35" xfId="0" applyNumberFormat="1" applyFont="1" applyFill="1" applyBorder="1" applyAlignment="1"/>
    <xf numFmtId="44" fontId="1" fillId="0" borderId="0" xfId="0" applyNumberFormat="1" applyFont="1" applyFill="1" applyBorder="1" applyAlignment="1"/>
    <xf numFmtId="10" fontId="1" fillId="0" borderId="25" xfId="0" applyNumberFormat="1" applyFont="1" applyFill="1" applyBorder="1" applyAlignment="1"/>
    <xf numFmtId="43" fontId="1" fillId="0" borderId="0" xfId="0" applyNumberFormat="1" applyFont="1" applyFill="1" applyBorder="1" applyAlignment="1"/>
    <xf numFmtId="43" fontId="1" fillId="0" borderId="4" xfId="0" applyNumberFormat="1" applyFont="1" applyFill="1" applyBorder="1" applyAlignment="1"/>
    <xf numFmtId="10" fontId="1" fillId="0" borderId="28" xfId="0" applyNumberFormat="1" applyFont="1" applyFill="1" applyBorder="1" applyAlignment="1"/>
    <xf numFmtId="0" fontId="1" fillId="0" borderId="36" xfId="0" applyNumberFormat="1" applyFont="1" applyFill="1" applyBorder="1" applyAlignment="1"/>
    <xf numFmtId="0" fontId="1" fillId="0" borderId="37" xfId="0" applyNumberFormat="1" applyFont="1" applyFill="1" applyBorder="1" applyAlignment="1"/>
    <xf numFmtId="0" fontId="1" fillId="0" borderId="38" xfId="0" applyNumberFormat="1" applyFont="1" applyFill="1" applyBorder="1" applyAlignment="1"/>
    <xf numFmtId="43" fontId="1" fillId="0" borderId="0" xfId="0" applyNumberFormat="1" applyFont="1" applyFill="1" applyAlignment="1"/>
    <xf numFmtId="43" fontId="16" fillId="0" borderId="6" xfId="0" applyNumberFormat="1" applyFont="1" applyFill="1" applyBorder="1" applyAlignment="1"/>
    <xf numFmtId="43" fontId="16" fillId="0" borderId="0" xfId="0" applyNumberFormat="1" applyFont="1" applyFill="1" applyAlignment="1"/>
    <xf numFmtId="43" fontId="44" fillId="0" borderId="5" xfId="0" applyNumberFormat="1" applyFont="1" applyFill="1" applyBorder="1" applyAlignment="1"/>
    <xf numFmtId="43" fontId="44" fillId="0" borderId="0" xfId="0" applyNumberFormat="1" applyFont="1" applyFill="1" applyAlignment="1"/>
    <xf numFmtId="0" fontId="0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/>
    <xf numFmtId="43" fontId="15" fillId="0" borderId="5" xfId="0" applyNumberFormat="1" applyFont="1" applyFill="1" applyBorder="1" applyAlignment="1"/>
    <xf numFmtId="0" fontId="15" fillId="0" borderId="0" xfId="0" applyNumberFormat="1" applyFont="1" applyFill="1" applyAlignment="1"/>
    <xf numFmtId="0" fontId="59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/>
    <xf numFmtId="1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/>
    <xf numFmtId="164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left"/>
    </xf>
    <xf numFmtId="10" fontId="4" fillId="0" borderId="4" xfId="0" applyNumberFormat="1" applyFont="1" applyFill="1" applyBorder="1" applyAlignment="1"/>
    <xf numFmtId="10" fontId="2" fillId="0" borderId="4" xfId="0" applyNumberFormat="1" applyFont="1" applyFill="1" applyBorder="1" applyAlignment="1"/>
    <xf numFmtId="3" fontId="2" fillId="0" borderId="0" xfId="0" applyNumberFormat="1" applyFont="1" applyFill="1" applyAlignment="1"/>
    <xf numFmtId="3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left" wrapText="1"/>
    </xf>
    <xf numFmtId="41" fontId="2" fillId="0" borderId="0" xfId="0" applyNumberFormat="1" applyFont="1" applyFill="1" applyAlignment="1"/>
    <xf numFmtId="42" fontId="2" fillId="0" borderId="0" xfId="0" applyNumberFormat="1" applyFont="1" applyFill="1" applyAlignment="1"/>
    <xf numFmtId="41" fontId="2" fillId="0" borderId="0" xfId="0" applyNumberFormat="1" applyFont="1" applyFill="1" applyAlignment="1"/>
    <xf numFmtId="0" fontId="59" fillId="0" borderId="0" xfId="0" applyNumberFormat="1" applyFont="1" applyFill="1" applyBorder="1" applyAlignment="1">
      <alignment horizontal="center"/>
    </xf>
    <xf numFmtId="42" fontId="2" fillId="0" borderId="1" xfId="0" applyNumberFormat="1" applyFont="1" applyFill="1" applyBorder="1" applyAlignment="1"/>
    <xf numFmtId="10" fontId="2" fillId="0" borderId="1" xfId="0" applyNumberFormat="1" applyFont="1" applyFill="1" applyBorder="1" applyAlignment="1"/>
    <xf numFmtId="10" fontId="2" fillId="0" borderId="1" xfId="0" applyNumberFormat="1" applyFont="1" applyFill="1" applyBorder="1" applyAlignment="1"/>
    <xf numFmtId="165" fontId="2" fillId="0" borderId="0" xfId="0" applyNumberFormat="1" applyFont="1" applyFill="1" applyAlignment="1"/>
    <xf numFmtId="0" fontId="60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14" fontId="59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/>
    <xf numFmtId="10" fontId="2" fillId="0" borderId="5" xfId="0" applyNumberFormat="1" applyFont="1" applyFill="1" applyBorder="1" applyAlignment="1"/>
    <xf numFmtId="165" fontId="2" fillId="0" borderId="1" xfId="0" applyNumberFormat="1" applyFont="1" applyFill="1" applyBorder="1" applyAlignment="1"/>
    <xf numFmtId="0" fontId="4" fillId="0" borderId="39" xfId="0" applyNumberFormat="1" applyFont="1" applyFill="1" applyBorder="1" applyAlignment="1">
      <alignment horizontal="centerContinuous"/>
    </xf>
    <xf numFmtId="0" fontId="8" fillId="0" borderId="0" xfId="0" applyNumberFormat="1" applyFont="1" applyFill="1" applyAlignment="1">
      <alignment horizontal="center"/>
    </xf>
    <xf numFmtId="0" fontId="13" fillId="0" borderId="7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43" fontId="45" fillId="0" borderId="5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right"/>
    </xf>
    <xf numFmtId="0" fontId="31" fillId="0" borderId="0" xfId="0" applyNumberFormat="1" applyFont="1" applyAlignment="1">
      <alignment horizontal="center"/>
    </xf>
    <xf numFmtId="172" fontId="31" fillId="0" borderId="0" xfId="0" quotePrefix="1" applyNumberFormat="1" applyFont="1" applyFill="1" applyAlignment="1">
      <alignment horizontal="center"/>
    </xf>
    <xf numFmtId="0" fontId="23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4" fillId="0" borderId="13" xfId="0" applyNumberFormat="1" applyFont="1" applyFill="1" applyBorder="1" applyAlignment="1">
      <alignment horizontal="center"/>
    </xf>
    <xf numFmtId="0" fontId="23" fillId="0" borderId="0" xfId="0" applyNumberFormat="1" applyFont="1" applyAlignment="1">
      <alignment horizontal="right"/>
    </xf>
    <xf numFmtId="0" fontId="23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/>
    </xf>
    <xf numFmtId="0" fontId="24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  <color rgb="FFD3FFA7"/>
      <color rgb="FFC2FF85"/>
      <color rgb="FFF7B293"/>
      <color rgb="FF6EEED6"/>
      <color rgb="FFC58BFF"/>
      <color rgb="FFFFB7FF"/>
      <color rgb="FFF7CDF8"/>
      <color rgb="FF66C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5E-5.06E-6.05G-6.06G-RB-WC-TYJun18CBR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B EOP"/>
      <sheetName val="GRB EOP"/>
      <sheetName val="ERB AMA"/>
      <sheetName val="GRB AMA"/>
      <sheetName val="2017 GRC Summary Format"/>
      <sheetName val="2017 GRC WC Det Format"/>
      <sheetName val="3.04 &amp; 4.04 Lead"/>
      <sheetName val="Recons---&gt;"/>
      <sheetName val="BS and CWC Recon, p1"/>
      <sheetName val="BS and CWC Recon, p2"/>
      <sheetName val="PPXLSaveData0"/>
      <sheetName val="PPXLFunctions"/>
      <sheetName val="PPXLOpen"/>
    </sheetNames>
    <sheetDataSet>
      <sheetData sheetId="0">
        <row r="10">
          <cell r="E10">
            <v>9632001791.8799992</v>
          </cell>
        </row>
      </sheetData>
      <sheetData sheetId="1">
        <row r="19">
          <cell r="C19">
            <v>4097854380.8609595</v>
          </cell>
        </row>
      </sheetData>
      <sheetData sheetId="2">
        <row r="10">
          <cell r="D10">
            <v>9506954006.8254147</v>
          </cell>
        </row>
      </sheetData>
      <sheetData sheetId="3">
        <row r="14">
          <cell r="C14">
            <v>3963556803.4294286</v>
          </cell>
        </row>
      </sheetData>
      <sheetData sheetId="4"/>
      <sheetData sheetId="5">
        <row r="9">
          <cell r="AD9">
            <v>9684998885.1316662</v>
          </cell>
        </row>
        <row r="10">
          <cell r="AD10">
            <v>3652272916.3674998</v>
          </cell>
        </row>
        <row r="12">
          <cell r="AD12">
            <v>95156.284583333341</v>
          </cell>
        </row>
        <row r="13">
          <cell r="AD13">
            <v>7278.7112499999348</v>
          </cell>
        </row>
        <row r="14">
          <cell r="AD14">
            <v>149496629.73708335</v>
          </cell>
        </row>
        <row r="15">
          <cell r="AD15">
            <v>-149496629.73708335</v>
          </cell>
        </row>
        <row r="24">
          <cell r="AD24">
            <v>260319.37916666665</v>
          </cell>
        </row>
        <row r="37">
          <cell r="AD37">
            <v>-72563026.554583326</v>
          </cell>
        </row>
        <row r="38">
          <cell r="AD38">
            <v>-316261918.60208333</v>
          </cell>
        </row>
        <row r="39">
          <cell r="AD39">
            <v>72563026.554583326</v>
          </cell>
        </row>
        <row r="40">
          <cell r="AD40">
            <v>316261918.60208333</v>
          </cell>
        </row>
        <row r="41">
          <cell r="AD41">
            <v>-3713509760.1912503</v>
          </cell>
        </row>
        <row r="42">
          <cell r="AD42">
            <v>-1445324515.886667</v>
          </cell>
        </row>
        <row r="44">
          <cell r="AD44">
            <v>12084776.947083332</v>
          </cell>
        </row>
        <row r="46">
          <cell r="AD46">
            <v>4572675.7387499996</v>
          </cell>
        </row>
        <row r="47">
          <cell r="AD47">
            <v>0</v>
          </cell>
        </row>
        <row r="48">
          <cell r="AD48">
            <v>1156.0533333333333</v>
          </cell>
        </row>
        <row r="49">
          <cell r="AD49">
            <v>-51964520.833333336</v>
          </cell>
        </row>
        <row r="50">
          <cell r="AD50">
            <v>1679587.7704166668</v>
          </cell>
        </row>
        <row r="51">
          <cell r="AD51">
            <v>279381.80916666664</v>
          </cell>
        </row>
        <row r="58">
          <cell r="AD58">
            <v>-51047552.208333336</v>
          </cell>
        </row>
        <row r="59">
          <cell r="AD59">
            <v>-9773686.0220833346</v>
          </cell>
        </row>
        <row r="965">
          <cell r="AD965">
            <v>-61650826.170000009</v>
          </cell>
        </row>
        <row r="966">
          <cell r="AD966">
            <v>-42855299.917499997</v>
          </cell>
        </row>
        <row r="967">
          <cell r="AD967">
            <v>-13579729.050416663</v>
          </cell>
        </row>
        <row r="969">
          <cell r="AD969">
            <v>-4511176.9937499994</v>
          </cell>
        </row>
        <row r="970">
          <cell r="AD970">
            <v>-9727469.3433333337</v>
          </cell>
        </row>
        <row r="971">
          <cell r="AD971">
            <v>-8079293.8204166656</v>
          </cell>
        </row>
        <row r="972">
          <cell r="AD972">
            <v>-1940434.7116666667</v>
          </cell>
        </row>
        <row r="973">
          <cell r="AD973">
            <v>-19737709.649583336</v>
          </cell>
        </row>
        <row r="974">
          <cell r="AD974">
            <v>-577441.35750000004</v>
          </cell>
        </row>
        <row r="975">
          <cell r="AD975">
            <v>-121760.72708333335</v>
          </cell>
        </row>
        <row r="976">
          <cell r="AD976">
            <v>-1247728.4520833334</v>
          </cell>
        </row>
        <row r="977">
          <cell r="AD977">
            <v>-1011472.3316666667</v>
          </cell>
        </row>
        <row r="978">
          <cell r="AD978">
            <v>-23119420.597916674</v>
          </cell>
        </row>
        <row r="979">
          <cell r="AD979">
            <v>48143.484583333331</v>
          </cell>
        </row>
        <row r="980">
          <cell r="AD980">
            <v>260240.52583333329</v>
          </cell>
        </row>
        <row r="981">
          <cell r="AD981">
            <v>24457.43416666667</v>
          </cell>
        </row>
        <row r="982">
          <cell r="AD982">
            <v>-5334029.3854166679</v>
          </cell>
        </row>
        <row r="983">
          <cell r="AD983">
            <v>-24457.43416666667</v>
          </cell>
        </row>
        <row r="984">
          <cell r="AD984">
            <v>305705.83333333331</v>
          </cell>
        </row>
        <row r="985">
          <cell r="AD985">
            <v>4719939.541666667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</sheetNames>
    <sheetDataSet>
      <sheetData sheetId="0">
        <row r="11">
          <cell r="C11">
            <v>934816422.49000001</v>
          </cell>
        </row>
      </sheetData>
      <sheetData sheetId="1">
        <row r="24">
          <cell r="B24">
            <v>21791677.05999998</v>
          </cell>
          <cell r="C24">
            <v>0</v>
          </cell>
        </row>
        <row r="25">
          <cell r="B25">
            <v>79064740.699999675</v>
          </cell>
          <cell r="C25">
            <v>63327890.579999886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7"/>
  <sheetViews>
    <sheetView tabSelected="1" zoomScaleNormal="100" workbookViewId="0">
      <pane xSplit="4" ySplit="6" topLeftCell="E7" activePane="bottomRight" state="frozen"/>
      <selection activeCell="B30" sqref="B30"/>
      <selection pane="topRight" activeCell="B30" sqref="B30"/>
      <selection pane="bottomLeft" activeCell="B30" sqref="B30"/>
      <selection pane="bottomRight"/>
    </sheetView>
  </sheetViews>
  <sheetFormatPr defaultColWidth="9.28515625" defaultRowHeight="15" customHeight="1" x14ac:dyDescent="0.25"/>
  <cols>
    <col min="1" max="1" width="7.42578125" style="12" customWidth="1"/>
    <col min="2" max="2" width="2" style="12" customWidth="1"/>
    <col min="3" max="3" width="63.28515625" style="12" customWidth="1"/>
    <col min="4" max="4" width="12.7109375" style="13" bestFit="1" customWidth="1"/>
    <col min="5" max="7" width="19.5703125" style="12" bestFit="1" customWidth="1"/>
    <col min="8" max="8" width="12.140625" style="12" customWidth="1"/>
    <col min="9" max="16384" width="9.28515625" style="12"/>
  </cols>
  <sheetData>
    <row r="1" spans="1:8" ht="20.25" customHeight="1" thickBot="1" x14ac:dyDescent="0.3">
      <c r="G1" s="466" t="s">
        <v>1138</v>
      </c>
    </row>
    <row r="2" spans="1:8" ht="14.25" customHeight="1" x14ac:dyDescent="0.25">
      <c r="A2" s="7" t="s">
        <v>164</v>
      </c>
      <c r="B2" s="7"/>
      <c r="C2" s="7"/>
      <c r="D2" s="7"/>
      <c r="E2" s="7"/>
      <c r="F2" s="7"/>
      <c r="G2" s="7"/>
    </row>
    <row r="3" spans="1:8" ht="15" customHeight="1" x14ac:dyDescent="0.25">
      <c r="A3" s="7" t="s">
        <v>1119</v>
      </c>
      <c r="B3" s="7"/>
      <c r="C3" s="7"/>
      <c r="D3" s="7"/>
      <c r="E3" s="7"/>
      <c r="F3" s="7"/>
      <c r="G3" s="7"/>
    </row>
    <row r="4" spans="1:8" ht="15" customHeight="1" x14ac:dyDescent="0.25">
      <c r="A4" s="7" t="s">
        <v>436</v>
      </c>
      <c r="B4" s="7"/>
      <c r="C4" s="7"/>
      <c r="D4" s="7"/>
      <c r="E4" s="7"/>
      <c r="F4" s="7"/>
      <c r="G4" s="7"/>
    </row>
    <row r="5" spans="1:8" ht="15" customHeight="1" x14ac:dyDescent="0.25">
      <c r="C5" s="13"/>
    </row>
    <row r="6" spans="1:8" ht="15" customHeight="1" x14ac:dyDescent="0.25">
      <c r="A6" s="199" t="s">
        <v>415</v>
      </c>
      <c r="B6" s="199"/>
      <c r="C6" s="199" t="s">
        <v>416</v>
      </c>
      <c r="D6" s="199"/>
      <c r="E6" s="199" t="s">
        <v>409</v>
      </c>
      <c r="F6" s="199" t="s">
        <v>408</v>
      </c>
      <c r="G6" s="199" t="s">
        <v>410</v>
      </c>
    </row>
    <row r="7" spans="1:8" ht="29.25" customHeight="1" x14ac:dyDescent="0.25">
      <c r="D7" s="440"/>
    </row>
    <row r="8" spans="1:8" ht="15" customHeight="1" x14ac:dyDescent="0.25">
      <c r="A8" s="441">
        <v>1</v>
      </c>
      <c r="B8" s="441" t="s">
        <v>414</v>
      </c>
      <c r="C8" s="442" t="s">
        <v>417</v>
      </c>
      <c r="D8" s="443">
        <v>43281</v>
      </c>
      <c r="E8" s="444">
        <f>'Elect. Customer Counts Pg 10a'!D53</f>
        <v>1142155</v>
      </c>
      <c r="F8" s="444">
        <f>'Gas Customer Counts Pg 10b'!D50</f>
        <v>825009</v>
      </c>
      <c r="G8" s="444">
        <f>SUM(E8:F8)</f>
        <v>1967164</v>
      </c>
      <c r="H8" s="445"/>
    </row>
    <row r="9" spans="1:8" ht="18.899999999999999" customHeight="1" thickBot="1" x14ac:dyDescent="0.3">
      <c r="B9" s="13"/>
      <c r="C9" s="446" t="s">
        <v>418</v>
      </c>
      <c r="E9" s="447">
        <f>ROUND(+E8/G8,4)</f>
        <v>0.5806</v>
      </c>
      <c r="F9" s="447">
        <f>ROUND(+F8/G8,4)</f>
        <v>0.4194</v>
      </c>
      <c r="G9" s="448">
        <f>SUM(E9:F9)</f>
        <v>1</v>
      </c>
      <c r="H9" s="207"/>
    </row>
    <row r="10" spans="1:8" ht="15" customHeight="1" thickTop="1" x14ac:dyDescent="0.25">
      <c r="A10" s="13"/>
      <c r="B10" s="13"/>
      <c r="D10" s="443"/>
    </row>
    <row r="11" spans="1:8" ht="15" customHeight="1" x14ac:dyDescent="0.25">
      <c r="A11" s="441">
        <v>2</v>
      </c>
      <c r="B11" s="441" t="s">
        <v>414</v>
      </c>
      <c r="C11" s="442" t="s">
        <v>419</v>
      </c>
      <c r="D11" s="443">
        <v>43281</v>
      </c>
      <c r="E11" s="449">
        <f>'Meter count Updated'!C1732</f>
        <v>774769</v>
      </c>
      <c r="F11" s="449">
        <f>'Meter count Updated'!D1732</f>
        <v>467468</v>
      </c>
      <c r="G11" s="449">
        <f>SUM(E11:F11)</f>
        <v>1242237</v>
      </c>
      <c r="H11" s="450"/>
    </row>
    <row r="12" spans="1:8" ht="18.899999999999999" customHeight="1" thickBot="1" x14ac:dyDescent="0.3">
      <c r="B12" s="13"/>
      <c r="C12" s="446" t="s">
        <v>418</v>
      </c>
      <c r="D12" s="440"/>
      <c r="E12" s="447">
        <f>ROUND(+E11/G11,4)</f>
        <v>0.62370000000000003</v>
      </c>
      <c r="F12" s="447">
        <f>ROUND(+F11/G11,4)</f>
        <v>0.37630000000000002</v>
      </c>
      <c r="G12" s="448">
        <f>SUM(E12:F12)</f>
        <v>1</v>
      </c>
      <c r="H12" s="207"/>
    </row>
    <row r="13" spans="1:8" ht="15" customHeight="1" thickTop="1" x14ac:dyDescent="0.25">
      <c r="A13" s="13"/>
      <c r="B13" s="13"/>
      <c r="D13" s="440"/>
    </row>
    <row r="14" spans="1:8" ht="15" customHeight="1" x14ac:dyDescent="0.25">
      <c r="A14" s="441">
        <v>3</v>
      </c>
      <c r="B14" s="441" t="s">
        <v>414</v>
      </c>
      <c r="C14" s="442" t="s">
        <v>420</v>
      </c>
      <c r="D14" s="440"/>
    </row>
    <row r="15" spans="1:8" ht="15" customHeight="1" x14ac:dyDescent="0.25">
      <c r="A15" s="13"/>
      <c r="B15" s="13"/>
      <c r="C15" s="451" t="s">
        <v>421</v>
      </c>
      <c r="D15" s="443">
        <v>43281</v>
      </c>
      <c r="E15" s="452">
        <f>Electric!P404</f>
        <v>3821611859</v>
      </c>
      <c r="F15" s="453">
        <f>Gas!P74</f>
        <v>3611144773</v>
      </c>
      <c r="G15" s="453">
        <f>SUM(E15:F15)</f>
        <v>7432756632</v>
      </c>
      <c r="H15" s="454"/>
    </row>
    <row r="16" spans="1:8" ht="15" customHeight="1" x14ac:dyDescent="0.25">
      <c r="A16" s="13"/>
      <c r="B16" s="13"/>
      <c r="C16" s="451" t="s">
        <v>422</v>
      </c>
      <c r="D16" s="443">
        <v>43281</v>
      </c>
      <c r="E16" s="452">
        <f>Electric!P305</f>
        <v>1530959866</v>
      </c>
      <c r="F16" s="452">
        <f>Gas!P10</f>
        <v>0</v>
      </c>
      <c r="G16" s="452">
        <f>SUM(E16:F16)</f>
        <v>1530959866</v>
      </c>
      <c r="H16" s="454"/>
    </row>
    <row r="17" spans="1:8" ht="15" customHeight="1" x14ac:dyDescent="0.25">
      <c r="A17" s="13"/>
      <c r="B17" s="13"/>
      <c r="C17" s="451" t="s">
        <v>423</v>
      </c>
      <c r="D17" s="443">
        <v>43281</v>
      </c>
      <c r="E17" s="452">
        <f>Electric!P562</f>
        <v>227806708</v>
      </c>
      <c r="F17" s="452">
        <f>Gas!P113</f>
        <v>28793575</v>
      </c>
      <c r="G17" s="452">
        <f>SUM(E17:F17)</f>
        <v>256600283</v>
      </c>
      <c r="H17" s="454"/>
    </row>
    <row r="18" spans="1:8" ht="15" customHeight="1" x14ac:dyDescent="0.25">
      <c r="A18" s="13"/>
      <c r="B18" s="13"/>
      <c r="C18" s="451" t="s">
        <v>410</v>
      </c>
      <c r="D18" s="455"/>
      <c r="E18" s="456">
        <f>SUM(E15:E17)</f>
        <v>5580378433</v>
      </c>
      <c r="F18" s="456">
        <f t="shared" ref="F18:G18" si="0">SUM(F15:F17)</f>
        <v>3639938348</v>
      </c>
      <c r="G18" s="456">
        <f t="shared" si="0"/>
        <v>9220316781</v>
      </c>
      <c r="H18" s="208"/>
    </row>
    <row r="19" spans="1:8" ht="18.899999999999999" customHeight="1" thickBot="1" x14ac:dyDescent="0.3">
      <c r="B19" s="13"/>
      <c r="C19" s="446" t="s">
        <v>418</v>
      </c>
      <c r="D19" s="440"/>
      <c r="E19" s="447">
        <f>ROUND(+E18/G18,4)</f>
        <v>0.60519999999999996</v>
      </c>
      <c r="F19" s="447">
        <f>ROUND(+F18/G18,4)</f>
        <v>0.39479999999999998</v>
      </c>
      <c r="G19" s="448">
        <f>SUM(E19:F19)</f>
        <v>1</v>
      </c>
      <c r="H19" s="207"/>
    </row>
    <row r="20" spans="1:8" ht="15" customHeight="1" thickTop="1" x14ac:dyDescent="0.25">
      <c r="A20" s="13"/>
      <c r="B20" s="13"/>
      <c r="D20" s="440"/>
    </row>
    <row r="21" spans="1:8" ht="15" customHeight="1" x14ac:dyDescent="0.25">
      <c r="A21" s="441">
        <v>4</v>
      </c>
      <c r="B21" s="441" t="s">
        <v>414</v>
      </c>
      <c r="C21" s="442" t="s">
        <v>424</v>
      </c>
      <c r="D21" s="440" t="s">
        <v>434</v>
      </c>
    </row>
    <row r="22" spans="1:8" ht="15" customHeight="1" x14ac:dyDescent="0.25">
      <c r="A22" s="13"/>
      <c r="B22" s="13"/>
      <c r="C22" s="451" t="s">
        <v>426</v>
      </c>
      <c r="D22" s="443">
        <v>43281</v>
      </c>
      <c r="E22" s="444">
        <f>+E8</f>
        <v>1142155</v>
      </c>
      <c r="F22" s="444">
        <f>+F8</f>
        <v>825009</v>
      </c>
      <c r="G22" s="444">
        <f>SUM(E22:F22)</f>
        <v>1967164</v>
      </c>
      <c r="H22" s="445"/>
    </row>
    <row r="23" spans="1:8" ht="15" customHeight="1" x14ac:dyDescent="0.25">
      <c r="A23" s="13"/>
      <c r="B23" s="13"/>
      <c r="C23" s="446" t="s">
        <v>427</v>
      </c>
      <c r="E23" s="457">
        <f>+E22/G22</f>
        <v>0.58060995422852391</v>
      </c>
      <c r="F23" s="457">
        <f>+F22/G22</f>
        <v>0.41939004577147609</v>
      </c>
      <c r="G23" s="458">
        <f>SUM(E23:F23)</f>
        <v>1</v>
      </c>
      <c r="H23" s="207"/>
    </row>
    <row r="24" spans="1:8" ht="15" customHeight="1" x14ac:dyDescent="0.25">
      <c r="A24" s="13"/>
      <c r="B24" s="13"/>
      <c r="D24" s="440"/>
    </row>
    <row r="25" spans="1:8" ht="15" customHeight="1" x14ac:dyDescent="0.25">
      <c r="A25" s="13"/>
      <c r="B25" s="13"/>
      <c r="C25" s="12" t="s">
        <v>428</v>
      </c>
      <c r="D25" s="443">
        <v>43281</v>
      </c>
      <c r="E25" s="444">
        <f>'SAP DL Downld'!G9</f>
        <v>49935032.069999993</v>
      </c>
      <c r="F25" s="444">
        <f>'SAP DL Downld'!G10</f>
        <v>24544745.740000002</v>
      </c>
      <c r="G25" s="459">
        <f>SUM(E25:F25)</f>
        <v>74479777.810000002</v>
      </c>
      <c r="H25" s="445"/>
    </row>
    <row r="26" spans="1:8" ht="15" customHeight="1" x14ac:dyDescent="0.25">
      <c r="A26" s="13"/>
      <c r="B26" s="13"/>
      <c r="C26" s="446" t="s">
        <v>427</v>
      </c>
      <c r="D26" s="440"/>
      <c r="E26" s="457">
        <f>+E25/G25</f>
        <v>0.67045087322072383</v>
      </c>
      <c r="F26" s="457">
        <f>+F25/G25</f>
        <v>0.32954912677927606</v>
      </c>
      <c r="G26" s="458">
        <f>SUM(E26:F26)</f>
        <v>0.99999999999999989</v>
      </c>
      <c r="H26" s="207"/>
    </row>
    <row r="27" spans="1:8" ht="15" customHeight="1" x14ac:dyDescent="0.25">
      <c r="A27" s="13"/>
      <c r="B27" s="13"/>
      <c r="D27" s="440"/>
    </row>
    <row r="28" spans="1:8" ht="15" customHeight="1" x14ac:dyDescent="0.25">
      <c r="A28" s="460"/>
      <c r="B28" s="13"/>
      <c r="C28" s="12" t="s">
        <v>429</v>
      </c>
      <c r="D28" s="443">
        <v>43281</v>
      </c>
      <c r="E28" s="444">
        <f>'T&amp;D less Labor'!B4</f>
        <v>75191241.019999653</v>
      </c>
      <c r="F28" s="444">
        <f>'T&amp;D less Labor'!C4</f>
        <v>41479515.119999886</v>
      </c>
      <c r="G28" s="461">
        <f>SUM(E28:F28)</f>
        <v>116670756.13999954</v>
      </c>
      <c r="H28" s="445"/>
    </row>
    <row r="29" spans="1:8" ht="15" customHeight="1" x14ac:dyDescent="0.25">
      <c r="A29" s="13"/>
      <c r="B29" s="13"/>
      <c r="C29" s="446" t="s">
        <v>427</v>
      </c>
      <c r="D29" s="462"/>
      <c r="E29" s="457">
        <f>+E28/G28</f>
        <v>0.64447376110062771</v>
      </c>
      <c r="F29" s="457">
        <f>+F28/G28</f>
        <v>0.35552623889937229</v>
      </c>
      <c r="G29" s="458">
        <f>SUM(E29:F29)</f>
        <v>1</v>
      </c>
      <c r="H29" s="207"/>
    </row>
    <row r="30" spans="1:8" ht="15" customHeight="1" x14ac:dyDescent="0.25">
      <c r="A30" s="13"/>
      <c r="B30" s="13"/>
      <c r="D30" s="440"/>
    </row>
    <row r="31" spans="1:8" ht="15" customHeight="1" x14ac:dyDescent="0.25">
      <c r="A31" s="460"/>
      <c r="B31" s="13"/>
      <c r="C31" s="12" t="s">
        <v>242</v>
      </c>
      <c r="D31" s="443">
        <v>43281</v>
      </c>
      <c r="E31" s="444">
        <f>'E &amp; G RB'!D43</f>
        <v>5704475920.1191673</v>
      </c>
      <c r="F31" s="444">
        <f>'E &amp; G RB'!D66</f>
        <v>2191996415.809166</v>
      </c>
      <c r="G31" s="444">
        <f>SUM(E31:F31)</f>
        <v>7896472335.9283333</v>
      </c>
      <c r="H31" s="445"/>
    </row>
    <row r="32" spans="1:8" ht="15" customHeight="1" x14ac:dyDescent="0.25">
      <c r="A32" s="13"/>
      <c r="B32" s="13"/>
      <c r="C32" s="446" t="s">
        <v>427</v>
      </c>
      <c r="D32" s="440"/>
      <c r="E32" s="457">
        <f>+E31/G31</f>
        <v>0.72240814346480353</v>
      </c>
      <c r="F32" s="457">
        <f>+F31/G31</f>
        <v>0.27759185653519652</v>
      </c>
      <c r="G32" s="458">
        <f>SUM(E32:F32)</f>
        <v>1</v>
      </c>
      <c r="H32" s="207"/>
    </row>
    <row r="33" spans="1:9" ht="15" customHeight="1" x14ac:dyDescent="0.25">
      <c r="A33" s="13"/>
      <c r="D33" s="440"/>
      <c r="E33" s="463"/>
      <c r="F33" s="463"/>
      <c r="G33" s="463"/>
    </row>
    <row r="34" spans="1:9" ht="15" customHeight="1" x14ac:dyDescent="0.25">
      <c r="A34" s="13"/>
      <c r="C34" s="12" t="s">
        <v>433</v>
      </c>
      <c r="D34" s="440"/>
      <c r="E34" s="464">
        <f>+E32+E29+E26+E23</f>
        <v>2.6179427320146793</v>
      </c>
      <c r="F34" s="464">
        <f>+F32+F29+F26+F23</f>
        <v>1.3820572679853209</v>
      </c>
      <c r="G34" s="464">
        <f>+G32+G29+G26+G23</f>
        <v>4</v>
      </c>
      <c r="H34" s="207"/>
    </row>
    <row r="35" spans="1:9" ht="18.899999999999999" customHeight="1" thickBot="1" x14ac:dyDescent="0.3">
      <c r="C35" s="12" t="s">
        <v>418</v>
      </c>
      <c r="D35" s="440"/>
      <c r="E35" s="447">
        <f>ROUND(+E34/4,4)</f>
        <v>0.65449999999999997</v>
      </c>
      <c r="F35" s="447">
        <f>ROUND(+F34/4,4)</f>
        <v>0.34549999999999997</v>
      </c>
      <c r="G35" s="448">
        <f>+G34/4</f>
        <v>1</v>
      </c>
      <c r="H35" s="207"/>
    </row>
    <row r="36" spans="1:9" ht="15" customHeight="1" thickTop="1" x14ac:dyDescent="0.25">
      <c r="D36" s="440"/>
    </row>
    <row r="37" spans="1:9" ht="15" customHeight="1" x14ac:dyDescent="0.25">
      <c r="A37" s="441">
        <v>5</v>
      </c>
      <c r="B37" s="441" t="s">
        <v>414</v>
      </c>
      <c r="C37" s="442" t="s">
        <v>243</v>
      </c>
      <c r="D37" s="440"/>
    </row>
    <row r="38" spans="1:9" ht="15" customHeight="1" x14ac:dyDescent="0.25">
      <c r="C38" s="446" t="s">
        <v>244</v>
      </c>
      <c r="D38" s="443">
        <v>43281</v>
      </c>
      <c r="E38" s="444">
        <f>'SAP DL Downld'!G40</f>
        <v>54966792.93</v>
      </c>
      <c r="F38" s="444">
        <f>'SAP DL Downld'!G41</f>
        <v>26268733.27</v>
      </c>
      <c r="G38" s="444">
        <f>SUM(E38:F38)</f>
        <v>81235526.200000003</v>
      </c>
      <c r="H38" s="445"/>
      <c r="I38" s="12" t="s">
        <v>1101</v>
      </c>
    </row>
    <row r="39" spans="1:9" ht="15" customHeight="1" x14ac:dyDescent="0.25">
      <c r="C39" s="12" t="s">
        <v>410</v>
      </c>
      <c r="D39" s="440"/>
      <c r="E39" s="465">
        <f>SUM(E38:E38)</f>
        <v>54966792.93</v>
      </c>
      <c r="F39" s="465">
        <f>SUM(F38:F38)</f>
        <v>26268733.27</v>
      </c>
      <c r="G39" s="465">
        <f>SUM(G38:G38)</f>
        <v>81235526.200000003</v>
      </c>
      <c r="H39" s="459"/>
    </row>
    <row r="40" spans="1:9" ht="18.899999999999999" customHeight="1" thickBot="1" x14ac:dyDescent="0.3">
      <c r="C40" s="12" t="s">
        <v>418</v>
      </c>
      <c r="D40" s="440"/>
      <c r="E40" s="447">
        <f>ROUND(+E39/G39,4)</f>
        <v>0.67659999999999998</v>
      </c>
      <c r="F40" s="447">
        <f>ROUND(+F39/G39,4)</f>
        <v>0.32340000000000002</v>
      </c>
      <c r="G40" s="164">
        <f>SUM(E40:F40)</f>
        <v>1</v>
      </c>
      <c r="H40" s="207"/>
    </row>
    <row r="41" spans="1:9" ht="15" customHeight="1" thickTop="1" x14ac:dyDescent="0.25"/>
    <row r="42" spans="1:9" ht="15" customHeight="1" x14ac:dyDescent="0.25">
      <c r="A42" s="441">
        <v>6</v>
      </c>
      <c r="C42" s="442" t="s">
        <v>1052</v>
      </c>
      <c r="D42" s="443">
        <v>43281</v>
      </c>
      <c r="F42" s="13" t="s">
        <v>1055</v>
      </c>
    </row>
    <row r="43" spans="1:9" ht="15" customHeight="1" x14ac:dyDescent="0.25">
      <c r="C43" s="12" t="s">
        <v>1053</v>
      </c>
      <c r="F43" s="208">
        <f>'SAP DL Downld'!G15</f>
        <v>137234743.33999997</v>
      </c>
      <c r="G43" s="207">
        <f>'SAP DL Downld'!H15</f>
        <v>0.50751477142524026</v>
      </c>
    </row>
    <row r="44" spans="1:9" ht="15" customHeight="1" x14ac:dyDescent="0.25">
      <c r="C44" s="12" t="s">
        <v>996</v>
      </c>
      <c r="F44" s="209">
        <f>'SAP DL Downld'!G16</f>
        <v>1458450.29</v>
      </c>
      <c r="G44" s="207">
        <f>'SAP DL Downld'!H16</f>
        <v>5.3935690594808933E-3</v>
      </c>
    </row>
    <row r="45" spans="1:9" ht="15" customHeight="1" x14ac:dyDescent="0.25">
      <c r="C45" s="12" t="s">
        <v>995</v>
      </c>
      <c r="F45" s="209">
        <f>'SAP DL Downld'!G17</f>
        <v>131712223.24999999</v>
      </c>
      <c r="G45" s="207">
        <f>'SAP DL Downld'!H17</f>
        <v>0.48709165951527894</v>
      </c>
    </row>
    <row r="46" spans="1:9" ht="15" customHeight="1" thickBot="1" x14ac:dyDescent="0.3">
      <c r="C46" s="12" t="s">
        <v>1054</v>
      </c>
      <c r="F46" s="210">
        <f>'SAP DL Downld'!G18</f>
        <v>270405416.87999994</v>
      </c>
      <c r="G46" s="164">
        <f>SUM(G43:G45)</f>
        <v>1</v>
      </c>
    </row>
    <row r="47" spans="1:9" ht="15" customHeight="1" thickTop="1" x14ac:dyDescent="0.25"/>
  </sheetData>
  <phoneticPr fontId="0" type="noConversion"/>
  <printOptions horizontalCentered="1"/>
  <pageMargins left="0.5" right="0.5" top="0.75" bottom="0.5" header="0.5" footer="0.25"/>
  <pageSetup scale="85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pageSetUpPr fitToPage="1"/>
  </sheetPr>
  <dimension ref="A1:K41"/>
  <sheetViews>
    <sheetView zoomScale="80" zoomScaleNormal="80" workbookViewId="0">
      <selection activeCell="B30" sqref="B30"/>
    </sheetView>
  </sheetViews>
  <sheetFormatPr defaultRowHeight="13.2" x14ac:dyDescent="0.25"/>
  <cols>
    <col min="1" max="1" width="51.28515625" style="162" customWidth="1"/>
    <col min="2" max="2" width="25.140625" style="230" customWidth="1"/>
    <col min="3" max="3" width="25" style="230" customWidth="1"/>
    <col min="4" max="4" width="21.85546875" style="230" bestFit="1" customWidth="1"/>
    <col min="5" max="6" width="22.42578125" style="229" customWidth="1"/>
    <col min="7" max="8" width="9.140625" style="230"/>
    <col min="9" max="9" width="15.7109375" style="230" customWidth="1"/>
    <col min="10" max="10" width="16.140625" style="230" hidden="1" customWidth="1"/>
    <col min="11" max="11" width="17.85546875" style="230" customWidth="1"/>
    <col min="12" max="12" width="15" style="230" bestFit="1" customWidth="1"/>
    <col min="13" max="13" width="9.140625" style="230"/>
    <col min="14" max="14" width="15" style="230" bestFit="1" customWidth="1"/>
    <col min="15" max="16384" width="9.140625" style="230"/>
  </cols>
  <sheetData>
    <row r="1" spans="1:10" x14ac:dyDescent="0.25">
      <c r="A1" s="228" t="s">
        <v>1134</v>
      </c>
      <c r="B1" s="194" t="s">
        <v>19</v>
      </c>
      <c r="C1" s="195" t="s">
        <v>21</v>
      </c>
      <c r="D1" s="14"/>
      <c r="F1" s="15"/>
    </row>
    <row r="2" spans="1:10" x14ac:dyDescent="0.25">
      <c r="A2" s="1"/>
      <c r="B2" s="196" t="s">
        <v>20</v>
      </c>
      <c r="C2" s="197" t="s">
        <v>22</v>
      </c>
      <c r="D2" s="16"/>
      <c r="F2" s="15"/>
    </row>
    <row r="3" spans="1:10" x14ac:dyDescent="0.25">
      <c r="A3" s="161"/>
      <c r="B3" s="198" t="s">
        <v>186</v>
      </c>
      <c r="C3" s="199" t="s">
        <v>23</v>
      </c>
      <c r="D3" s="17" t="s">
        <v>190</v>
      </c>
      <c r="F3" s="2"/>
    </row>
    <row r="4" spans="1:10" x14ac:dyDescent="0.25">
      <c r="A4" s="231"/>
      <c r="B4" s="365" t="s">
        <v>187</v>
      </c>
      <c r="C4" s="2" t="s">
        <v>188</v>
      </c>
      <c r="D4" s="18" t="s">
        <v>189</v>
      </c>
      <c r="F4" s="2"/>
    </row>
    <row r="5" spans="1:10" x14ac:dyDescent="0.25">
      <c r="A5" s="3" t="s">
        <v>2</v>
      </c>
      <c r="B5" s="366"/>
      <c r="C5" s="20"/>
      <c r="D5" s="19"/>
      <c r="F5" s="20"/>
    </row>
    <row r="6" spans="1:10" x14ac:dyDescent="0.25">
      <c r="B6" s="366"/>
      <c r="C6" s="232"/>
      <c r="D6" s="233"/>
    </row>
    <row r="7" spans="1:10" x14ac:dyDescent="0.25">
      <c r="A7" s="234" t="s">
        <v>3</v>
      </c>
      <c r="B7" s="235">
        <f>'Combined-12ME JUN 2018'!AL9</f>
        <v>108704003.37</v>
      </c>
      <c r="C7" s="236">
        <f>'SAP DL Downld'!D61+'SAP DL Downld'!D65</f>
        <v>108704003.37</v>
      </c>
      <c r="D7" s="237">
        <f>+B7-C7</f>
        <v>0</v>
      </c>
      <c r="E7" s="236"/>
      <c r="F7" s="236"/>
      <c r="I7" s="238"/>
    </row>
    <row r="8" spans="1:10" x14ac:dyDescent="0.25">
      <c r="A8" s="239" t="s">
        <v>4</v>
      </c>
      <c r="B8" s="251">
        <f>'Combined-12ME JUN 2018'!AL10</f>
        <v>4397435.57</v>
      </c>
      <c r="C8" s="240">
        <f>'SAP DL Downld'!D72</f>
        <v>4397435.57</v>
      </c>
      <c r="D8" s="241">
        <f>+B8-C8</f>
        <v>0</v>
      </c>
      <c r="E8" s="242"/>
      <c r="F8" s="242"/>
    </row>
    <row r="9" spans="1:10" x14ac:dyDescent="0.25">
      <c r="A9" s="239" t="s">
        <v>435</v>
      </c>
      <c r="B9" s="243"/>
      <c r="C9" s="242"/>
      <c r="D9" s="225"/>
      <c r="E9" s="242"/>
      <c r="F9" s="242"/>
    </row>
    <row r="10" spans="1:10" x14ac:dyDescent="0.25">
      <c r="A10" s="239" t="s">
        <v>5</v>
      </c>
      <c r="B10" s="244">
        <f>SUM(B7:B9)</f>
        <v>113101438.94</v>
      </c>
      <c r="C10" s="242">
        <f>SUM(C7:C9)</f>
        <v>113101438.94</v>
      </c>
      <c r="D10" s="225">
        <f>SUM(D7:D9)</f>
        <v>0</v>
      </c>
      <c r="E10" s="242"/>
      <c r="F10" s="242"/>
      <c r="J10" s="238">
        <f>+D10+D14</f>
        <v>0</v>
      </c>
    </row>
    <row r="11" spans="1:10" x14ac:dyDescent="0.25">
      <c r="A11" s="163"/>
      <c r="B11" s="244"/>
      <c r="C11" s="242"/>
      <c r="D11" s="225"/>
      <c r="E11" s="242"/>
      <c r="F11" s="242"/>
    </row>
    <row r="12" spans="1:10" x14ac:dyDescent="0.25">
      <c r="A12" s="239" t="s">
        <v>6</v>
      </c>
      <c r="B12" s="235">
        <f>'Combined-12ME JUN 2018'!AL14</f>
        <v>3374157.5100000002</v>
      </c>
      <c r="C12" s="368">
        <f>'SAP DL Downld'!D79</f>
        <v>3374157.51</v>
      </c>
      <c r="D12" s="225">
        <f>+B12-C12</f>
        <v>0</v>
      </c>
      <c r="E12" s="242"/>
      <c r="F12" s="242"/>
    </row>
    <row r="13" spans="1:10" x14ac:dyDescent="0.25">
      <c r="A13" s="239" t="s">
        <v>7</v>
      </c>
      <c r="B13" s="244">
        <f>'Combined-12ME JUN 2018'!AL15</f>
        <v>8190643.3399999999</v>
      </c>
      <c r="C13" s="242">
        <f>'SAP DL Downld'!D87</f>
        <v>8190643.3399999999</v>
      </c>
      <c r="D13" s="225">
        <f>+B13-C13</f>
        <v>0</v>
      </c>
      <c r="E13" s="242"/>
      <c r="F13" s="242"/>
    </row>
    <row r="14" spans="1:10" x14ac:dyDescent="0.25">
      <c r="A14" s="239" t="s">
        <v>8</v>
      </c>
      <c r="B14" s="244">
        <f>'Combined-12ME JUN 2018'!AL16</f>
        <v>2238414.4900000002</v>
      </c>
      <c r="C14" s="242">
        <f>'SAP DL Downld'!D99</f>
        <v>2238414.4900000002</v>
      </c>
      <c r="D14" s="225">
        <f>+B14-C14</f>
        <v>0</v>
      </c>
      <c r="E14" s="242"/>
      <c r="F14" s="242"/>
    </row>
    <row r="15" spans="1:10" x14ac:dyDescent="0.25">
      <c r="A15" s="239" t="s">
        <v>377</v>
      </c>
      <c r="B15" s="367">
        <f>'Combined-12ME JUN 2018'!AL17</f>
        <v>1574788.7400000005</v>
      </c>
      <c r="C15" s="245">
        <f>'SAP DL Downld'!D88</f>
        <v>1574788.74</v>
      </c>
      <c r="D15" s="225">
        <f>+B15-C15</f>
        <v>0</v>
      </c>
      <c r="E15" s="245"/>
      <c r="F15" s="245"/>
    </row>
    <row r="16" spans="1:10" x14ac:dyDescent="0.25">
      <c r="A16" s="239" t="s">
        <v>9</v>
      </c>
      <c r="B16" s="251">
        <f>'Combined-12ME JUN 2018'!AL18</f>
        <v>3335714.69</v>
      </c>
      <c r="C16" s="240">
        <f>'SAP DL Downld'!D85</f>
        <v>3335714.69</v>
      </c>
      <c r="D16" s="247">
        <f>+B16-C16</f>
        <v>0</v>
      </c>
      <c r="E16" s="242"/>
      <c r="F16" s="242"/>
    </row>
    <row r="17" spans="1:11" x14ac:dyDescent="0.25">
      <c r="A17" s="163"/>
      <c r="B17" s="244"/>
      <c r="C17" s="242"/>
      <c r="D17" s="225"/>
      <c r="E17" s="242"/>
      <c r="F17" s="242"/>
    </row>
    <row r="18" spans="1:11" x14ac:dyDescent="0.25">
      <c r="A18" s="239" t="s">
        <v>10</v>
      </c>
      <c r="B18" s="244">
        <f>SUM(B10:B16)</f>
        <v>131815157.70999999</v>
      </c>
      <c r="C18" s="242">
        <f>SUM(C10:C16)</f>
        <v>131815157.70999999</v>
      </c>
      <c r="D18" s="225">
        <f>SUM(D10:D16)</f>
        <v>0</v>
      </c>
      <c r="E18" s="242"/>
      <c r="F18" s="242"/>
    </row>
    <row r="19" spans="1:11" x14ac:dyDescent="0.25">
      <c r="A19" s="163"/>
      <c r="B19" s="244"/>
      <c r="C19" s="242"/>
      <c r="D19" s="225"/>
      <c r="E19" s="242"/>
      <c r="F19" s="242"/>
    </row>
    <row r="20" spans="1:11" x14ac:dyDescent="0.25">
      <c r="A20" s="163"/>
      <c r="B20" s="244"/>
      <c r="C20" s="242"/>
      <c r="D20" s="225"/>
      <c r="E20" s="242"/>
      <c r="F20" s="242"/>
    </row>
    <row r="21" spans="1:11" x14ac:dyDescent="0.25">
      <c r="A21" s="5" t="s">
        <v>11</v>
      </c>
      <c r="B21" s="244"/>
      <c r="C21" s="242"/>
      <c r="D21" s="225"/>
      <c r="E21" s="242"/>
      <c r="F21" s="242"/>
    </row>
    <row r="22" spans="1:11" x14ac:dyDescent="0.25">
      <c r="A22" s="163"/>
      <c r="B22" s="244"/>
      <c r="C22" s="242"/>
      <c r="D22" s="225"/>
      <c r="E22" s="242"/>
      <c r="F22" s="242"/>
    </row>
    <row r="23" spans="1:11" x14ac:dyDescent="0.25">
      <c r="A23" s="239" t="s">
        <v>12</v>
      </c>
      <c r="B23" s="367">
        <f>'Combined-12ME JUN 2018'!AL28</f>
        <v>49935032.070000008</v>
      </c>
      <c r="C23" s="245">
        <f>'SAP DL Downld'!D28</f>
        <v>49935032.069999993</v>
      </c>
      <c r="D23" s="248">
        <f>+B23-C23</f>
        <v>0</v>
      </c>
      <c r="E23" s="245"/>
      <c r="F23" s="245"/>
    </row>
    <row r="24" spans="1:11" x14ac:dyDescent="0.25">
      <c r="A24" s="239" t="s">
        <v>13</v>
      </c>
      <c r="B24" s="244">
        <f>'Combined-12ME JUN 2018'!AL29</f>
        <v>24544745.739999995</v>
      </c>
      <c r="C24" s="242">
        <f>'SAP DL Downld'!D56</f>
        <v>24544745.739999998</v>
      </c>
      <c r="D24" s="248">
        <f>+B24-C24</f>
        <v>0</v>
      </c>
      <c r="E24" s="242"/>
      <c r="F24" s="242"/>
    </row>
    <row r="25" spans="1:11" x14ac:dyDescent="0.25">
      <c r="A25" s="249" t="s">
        <v>14</v>
      </c>
      <c r="B25" s="251">
        <f>'Combined-12ME JUN 2018'!AL30</f>
        <v>62754965.530000016</v>
      </c>
      <c r="C25" s="240">
        <f>'SAP DL Downld'!D108</f>
        <v>62754965.529999994</v>
      </c>
      <c r="D25" s="250">
        <f>+B25-C25</f>
        <v>0</v>
      </c>
      <c r="E25" s="242"/>
      <c r="F25" s="242"/>
      <c r="J25" s="238">
        <f>+F18+F23</f>
        <v>0</v>
      </c>
      <c r="K25" s="238"/>
    </row>
    <row r="26" spans="1:11" x14ac:dyDescent="0.25">
      <c r="A26" s="163"/>
      <c r="B26" s="244"/>
      <c r="C26" s="242"/>
      <c r="D26" s="225"/>
      <c r="E26" s="242"/>
      <c r="F26" s="242"/>
    </row>
    <row r="27" spans="1:11" x14ac:dyDescent="0.25">
      <c r="A27" s="239" t="s">
        <v>15</v>
      </c>
      <c r="B27" s="251">
        <f>SUM(B23:B26)</f>
        <v>137234743.34000003</v>
      </c>
      <c r="C27" s="240">
        <f>SUM(C23:C26)</f>
        <v>137234743.33999997</v>
      </c>
      <c r="D27" s="247">
        <f>SUM(D23:D26)</f>
        <v>0</v>
      </c>
      <c r="E27" s="242"/>
      <c r="F27" s="242"/>
    </row>
    <row r="28" spans="1:11" x14ac:dyDescent="0.25">
      <c r="A28" s="163"/>
      <c r="B28" s="243"/>
      <c r="C28" s="226"/>
      <c r="D28" s="227"/>
      <c r="E28" s="242"/>
      <c r="F28" s="242"/>
    </row>
    <row r="29" spans="1:11" x14ac:dyDescent="0.25">
      <c r="A29" s="239" t="s">
        <v>16</v>
      </c>
      <c r="B29" s="246">
        <f>'Combined-12ME JUN 2018'!AL34</f>
        <v>1355515.8299999998</v>
      </c>
      <c r="C29" s="369">
        <f>'SAP DL Downld'!D113</f>
        <v>1355515.83</v>
      </c>
      <c r="D29" s="247">
        <f>+B29-C29</f>
        <v>0</v>
      </c>
      <c r="E29" s="242"/>
      <c r="F29" s="242"/>
    </row>
    <row r="30" spans="1:11" x14ac:dyDescent="0.25">
      <c r="A30" s="163"/>
      <c r="B30" s="244"/>
      <c r="C30" s="242"/>
      <c r="D30" s="225"/>
      <c r="E30" s="242"/>
      <c r="F30" s="242"/>
    </row>
    <row r="31" spans="1:11" x14ac:dyDescent="0.25">
      <c r="A31" s="239" t="s">
        <v>67</v>
      </c>
      <c r="B31" s="252">
        <f>+B18+B27+B29</f>
        <v>270405416.88</v>
      </c>
      <c r="C31" s="253">
        <f>+C18+C27+C29</f>
        <v>270405416.87999994</v>
      </c>
      <c r="D31" s="250">
        <f>+D18+D27+D29</f>
        <v>0</v>
      </c>
      <c r="E31" s="245"/>
      <c r="F31" s="245"/>
    </row>
    <row r="32" spans="1:11" x14ac:dyDescent="0.25">
      <c r="A32" s="163"/>
      <c r="B32" s="244"/>
      <c r="C32" s="242"/>
      <c r="D32" s="225"/>
      <c r="E32" s="242"/>
      <c r="F32" s="242"/>
    </row>
    <row r="33" spans="1:6" x14ac:dyDescent="0.25">
      <c r="A33" s="234" t="s">
        <v>68</v>
      </c>
      <c r="B33" s="246">
        <f>'Combined-12ME JUN 2018'!AL38</f>
        <v>36785778.61999999</v>
      </c>
      <c r="C33" s="369">
        <f>'SAP DL Downld'!D115+'SAP DL Downld'!D116</f>
        <v>36785778.620000005</v>
      </c>
      <c r="D33" s="247">
        <f>+B33-C33</f>
        <v>0</v>
      </c>
      <c r="E33" s="242"/>
      <c r="F33" s="242"/>
    </row>
    <row r="34" spans="1:6" ht="15" x14ac:dyDescent="0.25">
      <c r="A34" s="254"/>
      <c r="B34" s="244"/>
      <c r="C34" s="242"/>
      <c r="D34" s="225"/>
      <c r="E34" s="242"/>
      <c r="F34" s="255"/>
    </row>
    <row r="35" spans="1:6" x14ac:dyDescent="0.25">
      <c r="A35" s="163"/>
      <c r="B35" s="251"/>
      <c r="C35" s="240"/>
      <c r="D35" s="247"/>
      <c r="E35" s="256"/>
      <c r="F35" s="242"/>
    </row>
    <row r="36" spans="1:6" ht="13.8" thickBot="1" x14ac:dyDescent="0.3">
      <c r="A36" s="6" t="s">
        <v>69</v>
      </c>
      <c r="B36" s="257">
        <f>+B31+B33</f>
        <v>307191195.5</v>
      </c>
      <c r="C36" s="370">
        <f>+C31+C33</f>
        <v>307191195.49999994</v>
      </c>
      <c r="D36" s="258">
        <f>B36-C36</f>
        <v>0</v>
      </c>
      <c r="E36" s="236"/>
      <c r="F36" s="236"/>
    </row>
    <row r="37" spans="1:6" ht="13.8" thickTop="1" x14ac:dyDescent="0.25">
      <c r="B37" s="259"/>
      <c r="C37" s="260"/>
      <c r="D37" s="261"/>
    </row>
    <row r="39" spans="1:6" ht="12" x14ac:dyDescent="0.35">
      <c r="A39" s="262" t="s">
        <v>863</v>
      </c>
      <c r="B39" s="263">
        <f>'SAP DL Downld'!D118</f>
        <v>307191195.5</v>
      </c>
    </row>
    <row r="40" spans="1:6" ht="12" x14ac:dyDescent="0.35">
      <c r="A40" s="262" t="s">
        <v>864</v>
      </c>
      <c r="B40" s="264">
        <f>B36-B39</f>
        <v>0</v>
      </c>
    </row>
    <row r="41" spans="1:6" x14ac:dyDescent="0.25">
      <c r="B41" s="81"/>
    </row>
  </sheetData>
  <phoneticPr fontId="0" type="noConversion"/>
  <pageMargins left="0.5" right="0.5" top="1" bottom="0.5" header="0.5" footer="0.5"/>
  <pageSetup scale="93" orientation="landscape" r:id="rId1"/>
  <headerFooter alignWithMargins="0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opLeftCell="A18" zoomScale="70" zoomScaleNormal="70" zoomScaleSheetLayoutView="70" workbookViewId="0">
      <selection activeCell="D53" sqref="D53"/>
    </sheetView>
  </sheetViews>
  <sheetFormatPr defaultColWidth="11.42578125" defaultRowHeight="14.4" x14ac:dyDescent="0.3"/>
  <cols>
    <col min="1" max="1" width="4.5703125" style="69" customWidth="1"/>
    <col min="2" max="2" width="52.85546875" style="40" customWidth="1"/>
    <col min="3" max="3" width="1.42578125" style="40" customWidth="1"/>
    <col min="4" max="4" width="20" style="40" bestFit="1" customWidth="1"/>
    <col min="5" max="5" width="20" style="39" customWidth="1"/>
    <col min="6" max="7" width="20" style="40" customWidth="1"/>
    <col min="8" max="8" width="20" style="39" bestFit="1" customWidth="1"/>
    <col min="9" max="9" width="20" style="40" bestFit="1" customWidth="1"/>
    <col min="10" max="10" width="17.5703125" style="40" customWidth="1"/>
    <col min="11" max="11" width="16" style="40" customWidth="1"/>
    <col min="12" max="16384" width="11.42578125" style="40"/>
  </cols>
  <sheetData>
    <row r="1" spans="1:14" x14ac:dyDescent="0.3">
      <c r="B1" s="37"/>
      <c r="C1" s="37"/>
      <c r="D1" s="38"/>
      <c r="E1" s="38"/>
      <c r="F1" s="38"/>
      <c r="G1" s="38"/>
      <c r="I1" s="39"/>
      <c r="J1" s="39"/>
    </row>
    <row r="2" spans="1:14" ht="21" x14ac:dyDescent="0.4">
      <c r="B2" s="478" t="s">
        <v>437</v>
      </c>
      <c r="C2" s="478"/>
      <c r="D2" s="478"/>
      <c r="E2" s="478"/>
      <c r="F2" s="478"/>
      <c r="G2" s="478"/>
      <c r="H2" s="478"/>
      <c r="I2" s="478"/>
      <c r="J2" s="478"/>
      <c r="K2" s="345"/>
      <c r="L2" s="41"/>
      <c r="M2" s="41"/>
      <c r="N2" s="41"/>
    </row>
    <row r="3" spans="1:14" ht="21" x14ac:dyDescent="0.4">
      <c r="B3" s="478" t="s">
        <v>438</v>
      </c>
      <c r="C3" s="478"/>
      <c r="D3" s="478"/>
      <c r="E3" s="478"/>
      <c r="F3" s="478"/>
      <c r="G3" s="478"/>
      <c r="H3" s="478"/>
      <c r="I3" s="478"/>
      <c r="J3" s="478"/>
      <c r="K3" s="345"/>
    </row>
    <row r="4" spans="1:14" ht="21" x14ac:dyDescent="0.4">
      <c r="B4" s="479" t="s">
        <v>1106</v>
      </c>
      <c r="C4" s="479"/>
      <c r="D4" s="479"/>
      <c r="E4" s="479"/>
      <c r="F4" s="479"/>
      <c r="G4" s="479"/>
      <c r="H4" s="479"/>
      <c r="I4" s="479"/>
      <c r="J4" s="479"/>
      <c r="K4" s="42"/>
    </row>
    <row r="5" spans="1:14" ht="15.6" x14ac:dyDescent="0.3">
      <c r="B5" s="43"/>
      <c r="C5" s="43"/>
      <c r="D5" s="44"/>
      <c r="E5" s="44"/>
      <c r="F5" s="44"/>
      <c r="G5" s="44"/>
      <c r="H5" s="44"/>
      <c r="I5" s="44"/>
      <c r="J5" s="44"/>
      <c r="K5" s="34"/>
    </row>
    <row r="6" spans="1:14" ht="17.399999999999999" x14ac:dyDescent="0.3">
      <c r="B6" s="480" t="s">
        <v>412</v>
      </c>
      <c r="C6" s="480"/>
      <c r="D6" s="480"/>
      <c r="E6" s="480"/>
      <c r="F6" s="480"/>
      <c r="G6" s="480"/>
      <c r="H6" s="480"/>
      <c r="I6" s="480"/>
      <c r="J6" s="480"/>
      <c r="K6" s="346"/>
    </row>
    <row r="7" spans="1:14" ht="17.399999999999999" x14ac:dyDescent="0.3">
      <c r="B7" s="349"/>
      <c r="C7" s="349"/>
      <c r="D7" s="349"/>
      <c r="E7" s="349"/>
      <c r="F7" s="349"/>
      <c r="G7" s="349"/>
      <c r="H7" s="349"/>
      <c r="I7" s="349"/>
      <c r="J7" s="349"/>
      <c r="K7" s="346"/>
    </row>
    <row r="8" spans="1:14" s="69" customFormat="1" ht="17.399999999999999" x14ac:dyDescent="0.3">
      <c r="B8" s="349"/>
      <c r="C8" s="349"/>
      <c r="D8" s="155" t="s">
        <v>977</v>
      </c>
      <c r="E8" s="155" t="s">
        <v>978</v>
      </c>
      <c r="F8" s="155" t="s">
        <v>979</v>
      </c>
      <c r="G8" s="155" t="s">
        <v>980</v>
      </c>
      <c r="H8" s="155" t="s">
        <v>981</v>
      </c>
      <c r="I8" s="155" t="s">
        <v>982</v>
      </c>
      <c r="J8" s="155" t="s">
        <v>983</v>
      </c>
      <c r="K8" s="346"/>
    </row>
    <row r="9" spans="1:14" s="69" customFormat="1" ht="13.8" x14ac:dyDescent="0.25">
      <c r="B9" s="70"/>
      <c r="C9" s="70"/>
      <c r="D9" s="154" t="s">
        <v>977</v>
      </c>
      <c r="E9" s="154" t="s">
        <v>978</v>
      </c>
      <c r="F9" s="154" t="s">
        <v>984</v>
      </c>
      <c r="G9" s="154" t="s">
        <v>985</v>
      </c>
      <c r="H9" s="154"/>
      <c r="I9" s="154" t="s">
        <v>986</v>
      </c>
      <c r="J9" s="154" t="s">
        <v>987</v>
      </c>
      <c r="K9" s="34"/>
    </row>
    <row r="10" spans="1:14" s="69" customFormat="1" ht="13.8" x14ac:dyDescent="0.25">
      <c r="B10" s="70"/>
      <c r="C10" s="70"/>
      <c r="D10" s="154"/>
      <c r="E10" s="154"/>
      <c r="F10" s="154"/>
      <c r="G10" s="154"/>
      <c r="H10" s="154"/>
      <c r="I10" s="154"/>
      <c r="J10" s="154"/>
      <c r="K10" s="34"/>
    </row>
    <row r="11" spans="1:14" s="45" customFormat="1" ht="17.399999999999999" x14ac:dyDescent="0.3">
      <c r="A11" s="68"/>
      <c r="B11" s="481" t="s">
        <v>439</v>
      </c>
      <c r="C11" s="481"/>
      <c r="D11" s="481"/>
      <c r="E11" s="481"/>
      <c r="F11" s="481"/>
      <c r="G11" s="481"/>
      <c r="H11" s="481"/>
      <c r="I11" s="481"/>
      <c r="J11" s="481"/>
      <c r="K11" s="347"/>
    </row>
    <row r="12" spans="1:14" s="45" customFormat="1" ht="17.399999999999999" x14ac:dyDescent="0.3">
      <c r="A12" s="68"/>
      <c r="B12" s="46"/>
      <c r="C12" s="46" t="s">
        <v>434</v>
      </c>
      <c r="D12" s="46"/>
      <c r="E12" s="46"/>
      <c r="F12" s="47" t="s">
        <v>753</v>
      </c>
      <c r="G12" s="46"/>
      <c r="H12" s="477" t="s">
        <v>440</v>
      </c>
      <c r="I12" s="477"/>
      <c r="J12" s="477"/>
      <c r="K12" s="146"/>
    </row>
    <row r="13" spans="1:14" s="45" customFormat="1" ht="17.399999999999999" x14ac:dyDescent="0.3">
      <c r="A13" s="68"/>
      <c r="B13" s="47" t="s">
        <v>441</v>
      </c>
      <c r="C13" s="48"/>
      <c r="D13" s="48" t="s">
        <v>442</v>
      </c>
      <c r="E13" s="48" t="s">
        <v>754</v>
      </c>
      <c r="F13" s="48" t="s">
        <v>443</v>
      </c>
      <c r="G13" s="48" t="s">
        <v>444</v>
      </c>
      <c r="H13" s="48" t="s">
        <v>445</v>
      </c>
      <c r="I13" s="48" t="s">
        <v>443</v>
      </c>
      <c r="J13" s="48" t="s">
        <v>444</v>
      </c>
      <c r="K13" s="147"/>
    </row>
    <row r="14" spans="1:14" ht="17.399999999999999" x14ac:dyDescent="0.3">
      <c r="A14" s="152">
        <v>1</v>
      </c>
      <c r="B14" s="49" t="s">
        <v>446</v>
      </c>
      <c r="C14" s="50"/>
      <c r="D14" s="156">
        <v>1009698</v>
      </c>
      <c r="E14" s="156">
        <v>1008940</v>
      </c>
      <c r="F14" s="156">
        <f>D14-E14</f>
        <v>758</v>
      </c>
      <c r="G14" s="51">
        <f>F14/E14</f>
        <v>7.5128352528396134E-4</v>
      </c>
      <c r="H14" s="156">
        <v>997073</v>
      </c>
      <c r="I14" s="156">
        <f t="shared" ref="I14:I19" si="0">+D14-H14</f>
        <v>12625</v>
      </c>
      <c r="J14" s="51">
        <f>+I14/H14</f>
        <v>1.2662061855049731E-2</v>
      </c>
      <c r="K14" s="147"/>
    </row>
    <row r="15" spans="1:14" ht="17.399999999999999" x14ac:dyDescent="0.3">
      <c r="A15" s="152">
        <v>2</v>
      </c>
      <c r="B15" s="49" t="s">
        <v>988</v>
      </c>
      <c r="C15" s="50"/>
      <c r="D15" s="156">
        <v>128979</v>
      </c>
      <c r="E15" s="156">
        <v>129118</v>
      </c>
      <c r="F15" s="156">
        <f t="shared" ref="F15:F19" si="1">D15-E15</f>
        <v>-139</v>
      </c>
      <c r="G15" s="51">
        <f t="shared" ref="G15:G20" si="2">F15/E15</f>
        <v>-1.0765346427299061E-3</v>
      </c>
      <c r="H15" s="156">
        <v>126648</v>
      </c>
      <c r="I15" s="156">
        <f t="shared" si="0"/>
        <v>2331</v>
      </c>
      <c r="J15" s="51">
        <f t="shared" ref="J15:J18" si="3">+I15/H15</f>
        <v>1.8405343945423536E-2</v>
      </c>
      <c r="K15" s="147"/>
    </row>
    <row r="16" spans="1:14" ht="17.399999999999999" x14ac:dyDescent="0.3">
      <c r="A16" s="152">
        <v>3</v>
      </c>
      <c r="B16" s="49" t="s">
        <v>989</v>
      </c>
      <c r="C16" s="50"/>
      <c r="D16" s="156">
        <v>3366</v>
      </c>
      <c r="E16" s="156">
        <v>3351</v>
      </c>
      <c r="F16" s="156">
        <f t="shared" si="1"/>
        <v>15</v>
      </c>
      <c r="G16" s="51">
        <f t="shared" si="2"/>
        <v>4.4762757385854966E-3</v>
      </c>
      <c r="H16" s="156">
        <v>3391</v>
      </c>
      <c r="I16" s="156">
        <f t="shared" si="0"/>
        <v>-25</v>
      </c>
      <c r="J16" s="51">
        <f t="shared" si="3"/>
        <v>-7.3724565025066356E-3</v>
      </c>
      <c r="K16" s="147"/>
    </row>
    <row r="17" spans="1:11" ht="17.399999999999999" x14ac:dyDescent="0.3">
      <c r="A17" s="152">
        <v>4</v>
      </c>
      <c r="B17" s="49" t="s">
        <v>455</v>
      </c>
      <c r="C17" s="50"/>
      <c r="D17" s="156">
        <v>6992</v>
      </c>
      <c r="E17" s="156">
        <v>7066</v>
      </c>
      <c r="F17" s="156">
        <f t="shared" si="1"/>
        <v>-74</v>
      </c>
      <c r="G17" s="51">
        <f t="shared" si="2"/>
        <v>-1.0472686102462497E-2</v>
      </c>
      <c r="H17" s="156">
        <v>6708</v>
      </c>
      <c r="I17" s="156">
        <f t="shared" si="0"/>
        <v>284</v>
      </c>
      <c r="J17" s="51">
        <f t="shared" si="3"/>
        <v>4.2337507453786526E-2</v>
      </c>
      <c r="K17" s="147"/>
    </row>
    <row r="18" spans="1:11" ht="17.399999999999999" x14ac:dyDescent="0.3">
      <c r="A18" s="152">
        <v>5</v>
      </c>
      <c r="B18" s="49" t="s">
        <v>990</v>
      </c>
      <c r="C18" s="52"/>
      <c r="D18" s="156">
        <v>8</v>
      </c>
      <c r="E18" s="156">
        <v>8</v>
      </c>
      <c r="F18" s="156">
        <f t="shared" si="1"/>
        <v>0</v>
      </c>
      <c r="G18" s="51">
        <f t="shared" si="2"/>
        <v>0</v>
      </c>
      <c r="H18" s="156">
        <v>8</v>
      </c>
      <c r="I18" s="156">
        <f t="shared" si="0"/>
        <v>0</v>
      </c>
      <c r="J18" s="51">
        <f t="shared" si="3"/>
        <v>0</v>
      </c>
      <c r="K18" s="147"/>
    </row>
    <row r="19" spans="1:11" ht="17.399999999999999" x14ac:dyDescent="0.3">
      <c r="A19" s="152">
        <v>6</v>
      </c>
      <c r="B19" s="49" t="s">
        <v>456</v>
      </c>
      <c r="C19" s="52"/>
      <c r="D19" s="157">
        <v>16</v>
      </c>
      <c r="E19" s="157">
        <v>16</v>
      </c>
      <c r="F19" s="157">
        <f t="shared" si="1"/>
        <v>0</v>
      </c>
      <c r="G19" s="53">
        <f t="shared" si="2"/>
        <v>0</v>
      </c>
      <c r="H19" s="157">
        <v>16</v>
      </c>
      <c r="I19" s="157">
        <f t="shared" si="0"/>
        <v>0</v>
      </c>
      <c r="J19" s="53">
        <f>+I19/H19</f>
        <v>0</v>
      </c>
      <c r="K19" s="148"/>
    </row>
    <row r="20" spans="1:11" ht="17.399999999999999" x14ac:dyDescent="0.3">
      <c r="A20" s="152">
        <v>7</v>
      </c>
      <c r="B20" s="49" t="s">
        <v>452</v>
      </c>
      <c r="C20" s="50"/>
      <c r="D20" s="54">
        <f>SUM(D14:D19)</f>
        <v>1149059</v>
      </c>
      <c r="E20" s="54">
        <f>SUM(E14:E19)</f>
        <v>1148499</v>
      </c>
      <c r="F20" s="54">
        <f>SUM(F14:F19)</f>
        <v>560</v>
      </c>
      <c r="G20" s="51">
        <f t="shared" si="2"/>
        <v>4.8759293651975315E-4</v>
      </c>
      <c r="H20" s="54">
        <f>SUM(H14:H19)</f>
        <v>1133844</v>
      </c>
      <c r="I20" s="54">
        <f>SUM(I14:I19)</f>
        <v>15215</v>
      </c>
      <c r="J20" s="51">
        <f>+I20/H20</f>
        <v>1.341895357738807E-2</v>
      </c>
      <c r="K20" s="55"/>
    </row>
    <row r="21" spans="1:11" ht="17.399999999999999" x14ac:dyDescent="0.3">
      <c r="A21" s="152">
        <v>8</v>
      </c>
      <c r="B21" s="56"/>
      <c r="C21" s="56"/>
      <c r="D21" s="56" t="s">
        <v>435</v>
      </c>
      <c r="E21" s="56"/>
      <c r="F21" s="56"/>
      <c r="G21" s="56"/>
      <c r="H21" s="56"/>
      <c r="I21" s="56"/>
      <c r="J21" s="56"/>
      <c r="K21" s="148"/>
    </row>
    <row r="22" spans="1:11" ht="17.399999999999999" x14ac:dyDescent="0.3">
      <c r="A22" s="152">
        <v>9</v>
      </c>
      <c r="B22" s="482" t="s">
        <v>453</v>
      </c>
      <c r="C22" s="482"/>
      <c r="D22" s="482"/>
      <c r="E22" s="482"/>
      <c r="F22" s="482"/>
      <c r="G22" s="482"/>
      <c r="H22" s="482"/>
      <c r="I22" s="482"/>
      <c r="J22" s="482"/>
      <c r="K22" s="348"/>
    </row>
    <row r="23" spans="1:11" s="45" customFormat="1" ht="17.399999999999999" x14ac:dyDescent="0.3">
      <c r="A23" s="152">
        <v>10</v>
      </c>
      <c r="B23" s="46"/>
      <c r="C23" s="46"/>
      <c r="D23" s="46"/>
      <c r="E23" s="46"/>
      <c r="F23" s="47" t="s">
        <v>753</v>
      </c>
      <c r="G23" s="46"/>
      <c r="H23" s="477" t="s">
        <v>440</v>
      </c>
      <c r="I23" s="477"/>
      <c r="J23" s="477"/>
      <c r="K23" s="148"/>
    </row>
    <row r="24" spans="1:11" s="45" customFormat="1" ht="17.399999999999999" x14ac:dyDescent="0.3">
      <c r="A24" s="152">
        <v>11</v>
      </c>
      <c r="B24" s="47" t="s">
        <v>441</v>
      </c>
      <c r="C24" s="48"/>
      <c r="D24" s="48" t="s">
        <v>442</v>
      </c>
      <c r="E24" s="48" t="s">
        <v>754</v>
      </c>
      <c r="F24" s="48" t="s">
        <v>443</v>
      </c>
      <c r="G24" s="48" t="s">
        <v>444</v>
      </c>
      <c r="H24" s="48" t="s">
        <v>445</v>
      </c>
      <c r="I24" s="48" t="s">
        <v>443</v>
      </c>
      <c r="J24" s="48" t="s">
        <v>444</v>
      </c>
      <c r="K24" s="148"/>
    </row>
    <row r="25" spans="1:11" ht="17.399999999999999" x14ac:dyDescent="0.3">
      <c r="A25" s="152">
        <v>12</v>
      </c>
      <c r="B25" s="49" t="s">
        <v>446</v>
      </c>
      <c r="C25" s="50"/>
      <c r="D25" s="156">
        <v>1008592</v>
      </c>
      <c r="E25" s="156">
        <v>1008275</v>
      </c>
      <c r="F25" s="156">
        <f>D25-E25</f>
        <v>317</v>
      </c>
      <c r="G25" s="51">
        <f>F25/E25</f>
        <v>3.1439835362376338E-4</v>
      </c>
      <c r="H25" s="156">
        <v>996464</v>
      </c>
      <c r="I25" s="156">
        <f t="shared" ref="I25:I30" si="4">+D25-H25</f>
        <v>12128</v>
      </c>
      <c r="J25" s="51">
        <f t="shared" ref="J25:J30" si="5">+I25/H25</f>
        <v>1.2171036786075564E-2</v>
      </c>
      <c r="K25" s="148"/>
    </row>
    <row r="26" spans="1:11" ht="17.399999999999999" x14ac:dyDescent="0.3">
      <c r="A26" s="152">
        <v>13</v>
      </c>
      <c r="B26" s="49" t="s">
        <v>988</v>
      </c>
      <c r="C26" s="50"/>
      <c r="D26" s="156">
        <v>128763</v>
      </c>
      <c r="E26" s="156">
        <v>128835</v>
      </c>
      <c r="F26" s="156">
        <f t="shared" ref="F26:F30" si="6">D26-E26</f>
        <v>-72</v>
      </c>
      <c r="G26" s="51">
        <f t="shared" ref="G26:G31" si="7">F26/E26</f>
        <v>-5.5885434858539992E-4</v>
      </c>
      <c r="H26" s="156">
        <v>126467</v>
      </c>
      <c r="I26" s="156">
        <f t="shared" si="4"/>
        <v>2296</v>
      </c>
      <c r="J26" s="51">
        <f t="shared" si="5"/>
        <v>1.8154933698118877E-2</v>
      </c>
      <c r="K26" s="148"/>
    </row>
    <row r="27" spans="1:11" ht="17.399999999999999" x14ac:dyDescent="0.3">
      <c r="A27" s="152">
        <v>14</v>
      </c>
      <c r="B27" s="49" t="s">
        <v>989</v>
      </c>
      <c r="C27" s="50"/>
      <c r="D27" s="156">
        <v>3364</v>
      </c>
      <c r="E27" s="156">
        <v>3353</v>
      </c>
      <c r="F27" s="156">
        <f t="shared" si="6"/>
        <v>11</v>
      </c>
      <c r="G27" s="51">
        <f t="shared" si="7"/>
        <v>3.2806441992245749E-3</v>
      </c>
      <c r="H27" s="156">
        <v>3407</v>
      </c>
      <c r="I27" s="156">
        <f t="shared" si="4"/>
        <v>-43</v>
      </c>
      <c r="J27" s="51">
        <f t="shared" si="5"/>
        <v>-1.2621074258878779E-2</v>
      </c>
    </row>
    <row r="28" spans="1:11" ht="17.399999999999999" x14ac:dyDescent="0.3">
      <c r="A28" s="152">
        <v>15</v>
      </c>
      <c r="B28" s="49" t="s">
        <v>455</v>
      </c>
      <c r="C28" s="50"/>
      <c r="D28" s="156">
        <v>6960</v>
      </c>
      <c r="E28" s="156">
        <v>7048</v>
      </c>
      <c r="F28" s="156">
        <f t="shared" si="6"/>
        <v>-88</v>
      </c>
      <c r="G28" s="51">
        <f t="shared" si="7"/>
        <v>-1.2485811577752554E-2</v>
      </c>
      <c r="H28" s="156">
        <v>6678</v>
      </c>
      <c r="I28" s="156">
        <f t="shared" si="4"/>
        <v>282</v>
      </c>
      <c r="J28" s="51">
        <f t="shared" si="5"/>
        <v>4.2228212039532795E-2</v>
      </c>
    </row>
    <row r="29" spans="1:11" ht="17.399999999999999" x14ac:dyDescent="0.3">
      <c r="A29" s="152">
        <v>16</v>
      </c>
      <c r="B29" s="49" t="s">
        <v>990</v>
      </c>
      <c r="C29" s="52"/>
      <c r="D29" s="156">
        <v>8</v>
      </c>
      <c r="E29" s="156">
        <v>8</v>
      </c>
      <c r="F29" s="156">
        <f t="shared" si="6"/>
        <v>0</v>
      </c>
      <c r="G29" s="51">
        <f t="shared" si="7"/>
        <v>0</v>
      </c>
      <c r="H29" s="156">
        <v>8</v>
      </c>
      <c r="I29" s="156">
        <f t="shared" si="4"/>
        <v>0</v>
      </c>
      <c r="J29" s="51">
        <f t="shared" si="5"/>
        <v>0</v>
      </c>
      <c r="K29" s="55"/>
    </row>
    <row r="30" spans="1:11" ht="17.399999999999999" x14ac:dyDescent="0.3">
      <c r="A30" s="152">
        <v>17</v>
      </c>
      <c r="B30" s="49" t="s">
        <v>456</v>
      </c>
      <c r="C30" s="52"/>
      <c r="D30" s="157">
        <v>16</v>
      </c>
      <c r="E30" s="157">
        <v>16</v>
      </c>
      <c r="F30" s="157">
        <f t="shared" si="6"/>
        <v>0</v>
      </c>
      <c r="G30" s="53">
        <f t="shared" si="7"/>
        <v>0</v>
      </c>
      <c r="H30" s="157">
        <v>16</v>
      </c>
      <c r="I30" s="157">
        <f t="shared" si="4"/>
        <v>0</v>
      </c>
      <c r="J30" s="53">
        <f t="shared" si="5"/>
        <v>0</v>
      </c>
      <c r="K30" s="148"/>
    </row>
    <row r="31" spans="1:11" ht="17.399999999999999" x14ac:dyDescent="0.3">
      <c r="A31" s="152">
        <v>18</v>
      </c>
      <c r="B31" s="49" t="s">
        <v>452</v>
      </c>
      <c r="C31" s="50"/>
      <c r="D31" s="156">
        <f>SUM(D25:D30)</f>
        <v>1147703</v>
      </c>
      <c r="E31" s="156">
        <f>SUM(E25:E30)</f>
        <v>1147535</v>
      </c>
      <c r="F31" s="54">
        <f>SUM(F25:F30)</f>
        <v>168</v>
      </c>
      <c r="G31" s="51">
        <f t="shared" si="7"/>
        <v>1.4640076337540904E-4</v>
      </c>
      <c r="H31" s="54">
        <f>SUM(H25:H30)</f>
        <v>1133040</v>
      </c>
      <c r="I31" s="54">
        <f>SUM(I25:I30)</f>
        <v>14663</v>
      </c>
      <c r="J31" s="51">
        <f>+I31/H31</f>
        <v>1.2941290687001342E-2</v>
      </c>
      <c r="K31" s="55"/>
    </row>
    <row r="32" spans="1:11" ht="17.399999999999999" x14ac:dyDescent="0.3">
      <c r="A32" s="152">
        <v>19</v>
      </c>
      <c r="B32" s="56"/>
      <c r="C32" s="57"/>
      <c r="D32" s="157"/>
      <c r="E32" s="157"/>
      <c r="F32" s="58"/>
      <c r="G32" s="53"/>
      <c r="H32" s="58"/>
      <c r="I32" s="58"/>
      <c r="J32" s="53"/>
      <c r="K32" s="55"/>
    </row>
    <row r="33" spans="1:11" ht="17.399999999999999" x14ac:dyDescent="0.3">
      <c r="A33" s="152">
        <v>20</v>
      </c>
      <c r="B33" s="483" t="s">
        <v>789</v>
      </c>
      <c r="C33" s="482"/>
      <c r="D33" s="482"/>
      <c r="E33" s="482"/>
      <c r="F33" s="482"/>
      <c r="G33" s="482"/>
      <c r="H33" s="482"/>
      <c r="I33" s="482"/>
      <c r="J33" s="482"/>
      <c r="K33" s="348"/>
    </row>
    <row r="34" spans="1:11" s="45" customFormat="1" ht="17.399999999999999" x14ac:dyDescent="0.3">
      <c r="A34" s="152">
        <v>21</v>
      </c>
      <c r="B34" s="46"/>
      <c r="C34" s="46"/>
      <c r="D34" s="46"/>
      <c r="E34" s="46"/>
      <c r="F34" s="47" t="s">
        <v>753</v>
      </c>
      <c r="G34" s="46"/>
      <c r="H34" s="477" t="s">
        <v>440</v>
      </c>
      <c r="I34" s="477"/>
      <c r="J34" s="477"/>
      <c r="K34" s="148"/>
    </row>
    <row r="35" spans="1:11" s="45" customFormat="1" ht="17.399999999999999" x14ac:dyDescent="0.3">
      <c r="A35" s="152">
        <v>22</v>
      </c>
      <c r="B35" s="47" t="s">
        <v>441</v>
      </c>
      <c r="C35" s="48"/>
      <c r="D35" s="48" t="s">
        <v>442</v>
      </c>
      <c r="E35" s="48" t="s">
        <v>754</v>
      </c>
      <c r="F35" s="48" t="s">
        <v>443</v>
      </c>
      <c r="G35" s="48" t="s">
        <v>444</v>
      </c>
      <c r="H35" s="48" t="s">
        <v>445</v>
      </c>
      <c r="I35" s="48" t="s">
        <v>443</v>
      </c>
      <c r="J35" s="48" t="s">
        <v>444</v>
      </c>
      <c r="K35" s="148"/>
    </row>
    <row r="36" spans="1:11" ht="17.399999999999999" x14ac:dyDescent="0.3">
      <c r="A36" s="152">
        <v>23</v>
      </c>
      <c r="B36" s="49" t="s">
        <v>446</v>
      </c>
      <c r="C36" s="50"/>
      <c r="D36" s="156">
        <v>1007319</v>
      </c>
      <c r="E36" s="156">
        <v>1007143</v>
      </c>
      <c r="F36" s="156">
        <f>D36-E36</f>
        <v>176</v>
      </c>
      <c r="G36" s="51">
        <f>F36/E36</f>
        <v>1.7475174826216337E-4</v>
      </c>
      <c r="H36" s="156">
        <v>995527</v>
      </c>
      <c r="I36" s="156">
        <f t="shared" ref="I36:I41" si="8">+D36-H36</f>
        <v>11792</v>
      </c>
      <c r="J36" s="51">
        <f t="shared" ref="J36:J41" si="9">+I36/H36</f>
        <v>1.1844982607202015E-2</v>
      </c>
      <c r="K36" s="148"/>
    </row>
    <row r="37" spans="1:11" ht="17.399999999999999" x14ac:dyDescent="0.3">
      <c r="A37" s="152">
        <v>24</v>
      </c>
      <c r="B37" s="49" t="s">
        <v>988</v>
      </c>
      <c r="C37" s="50"/>
      <c r="D37" s="156">
        <v>128424</v>
      </c>
      <c r="E37" s="156">
        <v>128465</v>
      </c>
      <c r="F37" s="156">
        <f t="shared" ref="F37:F41" si="10">D37-E37</f>
        <v>-41</v>
      </c>
      <c r="G37" s="51">
        <f t="shared" ref="G37:G42" si="11">F37/E37</f>
        <v>-3.1915307671350173E-4</v>
      </c>
      <c r="H37" s="156">
        <v>126221</v>
      </c>
      <c r="I37" s="156">
        <f t="shared" si="8"/>
        <v>2203</v>
      </c>
      <c r="J37" s="51">
        <f t="shared" si="9"/>
        <v>1.7453514074520088E-2</v>
      </c>
      <c r="K37" s="148"/>
    </row>
    <row r="38" spans="1:11" ht="17.399999999999999" x14ac:dyDescent="0.3">
      <c r="A38" s="152">
        <v>25</v>
      </c>
      <c r="B38" s="49" t="s">
        <v>989</v>
      </c>
      <c r="C38" s="50"/>
      <c r="D38" s="156">
        <v>3369</v>
      </c>
      <c r="E38" s="156">
        <v>3357</v>
      </c>
      <c r="F38" s="156">
        <f t="shared" si="10"/>
        <v>12</v>
      </c>
      <c r="G38" s="51">
        <f t="shared" si="11"/>
        <v>3.5746201966041107E-3</v>
      </c>
      <c r="H38" s="156">
        <v>3411</v>
      </c>
      <c r="I38" s="156">
        <f t="shared" si="8"/>
        <v>-42</v>
      </c>
      <c r="J38" s="51">
        <f t="shared" si="9"/>
        <v>-1.2313104661389622E-2</v>
      </c>
    </row>
    <row r="39" spans="1:11" ht="17.399999999999999" x14ac:dyDescent="0.3">
      <c r="A39" s="152">
        <v>26</v>
      </c>
      <c r="B39" s="49" t="s">
        <v>455</v>
      </c>
      <c r="C39" s="50"/>
      <c r="D39" s="156">
        <v>6917</v>
      </c>
      <c r="E39" s="156">
        <v>7018</v>
      </c>
      <c r="F39" s="156">
        <f t="shared" si="10"/>
        <v>-101</v>
      </c>
      <c r="G39" s="51">
        <f t="shared" si="11"/>
        <v>-1.4391564548304361E-2</v>
      </c>
      <c r="H39" s="156">
        <v>6651</v>
      </c>
      <c r="I39" s="156">
        <f t="shared" si="8"/>
        <v>266</v>
      </c>
      <c r="J39" s="51">
        <f t="shared" si="9"/>
        <v>3.9993985866786951E-2</v>
      </c>
    </row>
    <row r="40" spans="1:11" ht="17.399999999999999" x14ac:dyDescent="0.3">
      <c r="A40" s="152">
        <v>27</v>
      </c>
      <c r="B40" s="49" t="s">
        <v>990</v>
      </c>
      <c r="C40" s="52"/>
      <c r="D40" s="156">
        <v>8</v>
      </c>
      <c r="E40" s="156">
        <v>8</v>
      </c>
      <c r="F40" s="156">
        <f t="shared" si="10"/>
        <v>0</v>
      </c>
      <c r="G40" s="51">
        <f t="shared" si="11"/>
        <v>0</v>
      </c>
      <c r="H40" s="156">
        <v>8</v>
      </c>
      <c r="I40" s="156">
        <f t="shared" si="8"/>
        <v>0</v>
      </c>
      <c r="J40" s="51">
        <f t="shared" si="9"/>
        <v>0</v>
      </c>
      <c r="K40" s="55"/>
    </row>
    <row r="41" spans="1:11" ht="17.399999999999999" x14ac:dyDescent="0.3">
      <c r="A41" s="152">
        <v>28</v>
      </c>
      <c r="B41" s="49" t="s">
        <v>456</v>
      </c>
      <c r="C41" s="52"/>
      <c r="D41" s="157">
        <v>16</v>
      </c>
      <c r="E41" s="157">
        <v>16</v>
      </c>
      <c r="F41" s="157">
        <f t="shared" si="10"/>
        <v>0</v>
      </c>
      <c r="G41" s="53">
        <f t="shared" si="11"/>
        <v>0</v>
      </c>
      <c r="H41" s="157">
        <v>16</v>
      </c>
      <c r="I41" s="157">
        <f t="shared" si="8"/>
        <v>0</v>
      </c>
      <c r="J41" s="53">
        <f t="shared" si="9"/>
        <v>0</v>
      </c>
      <c r="K41" s="148"/>
    </row>
    <row r="42" spans="1:11" ht="17.399999999999999" x14ac:dyDescent="0.3">
      <c r="A42" s="152">
        <v>29</v>
      </c>
      <c r="B42" s="49" t="s">
        <v>452</v>
      </c>
      <c r="C42" s="50"/>
      <c r="D42" s="156">
        <f>SUM(D36:D41)</f>
        <v>1146053</v>
      </c>
      <c r="E42" s="156">
        <f>SUM(E36:E41)</f>
        <v>1146007</v>
      </c>
      <c r="F42" s="54">
        <f>SUM(F36:F41)</f>
        <v>46</v>
      </c>
      <c r="G42" s="51">
        <f t="shared" si="11"/>
        <v>4.0139370876443166E-5</v>
      </c>
      <c r="H42" s="54">
        <f>SUM(H36:H41)</f>
        <v>1131834</v>
      </c>
      <c r="I42" s="54">
        <f>SUM(I36:I41)</f>
        <v>14219</v>
      </c>
      <c r="J42" s="51">
        <f>+I42/H42</f>
        <v>1.2562796311119829E-2</v>
      </c>
      <c r="K42" s="55"/>
    </row>
    <row r="43" spans="1:11" ht="17.399999999999999" x14ac:dyDescent="0.3">
      <c r="A43" s="152">
        <v>30</v>
      </c>
      <c r="B43" s="56"/>
      <c r="C43" s="57"/>
      <c r="D43" s="157"/>
      <c r="E43" s="157"/>
      <c r="F43" s="58"/>
      <c r="G43" s="53"/>
      <c r="H43" s="58"/>
      <c r="I43" s="58"/>
      <c r="J43" s="53"/>
      <c r="K43" s="55"/>
    </row>
    <row r="44" spans="1:11" ht="17.399999999999999" x14ac:dyDescent="0.3">
      <c r="A44" s="152">
        <v>31</v>
      </c>
      <c r="B44" s="483" t="s">
        <v>454</v>
      </c>
      <c r="C44" s="482"/>
      <c r="D44" s="482"/>
      <c r="E44" s="482"/>
      <c r="F44" s="482"/>
      <c r="G44" s="482"/>
      <c r="H44" s="482"/>
      <c r="I44" s="482"/>
      <c r="J44" s="482"/>
      <c r="K44" s="55"/>
    </row>
    <row r="45" spans="1:11" ht="17.399999999999999" x14ac:dyDescent="0.3">
      <c r="A45" s="152">
        <v>32</v>
      </c>
      <c r="B45" s="46"/>
      <c r="C45" s="46"/>
      <c r="D45" s="46"/>
      <c r="E45" s="46"/>
      <c r="F45" s="47" t="s">
        <v>753</v>
      </c>
      <c r="G45" s="46"/>
      <c r="H45" s="477" t="s">
        <v>440</v>
      </c>
      <c r="I45" s="477"/>
      <c r="J45" s="477"/>
      <c r="K45" s="55"/>
    </row>
    <row r="46" spans="1:11" ht="17.399999999999999" x14ac:dyDescent="0.3">
      <c r="A46" s="152">
        <v>33</v>
      </c>
      <c r="B46" s="47" t="s">
        <v>441</v>
      </c>
      <c r="C46" s="48"/>
      <c r="D46" s="48" t="s">
        <v>442</v>
      </c>
      <c r="E46" s="48" t="s">
        <v>754</v>
      </c>
      <c r="F46" s="48" t="s">
        <v>443</v>
      </c>
      <c r="G46" s="48" t="s">
        <v>444</v>
      </c>
      <c r="H46" s="48" t="s">
        <v>445</v>
      </c>
      <c r="I46" s="48" t="s">
        <v>443</v>
      </c>
      <c r="J46" s="48" t="s">
        <v>444</v>
      </c>
      <c r="K46" s="55"/>
    </row>
    <row r="47" spans="1:11" ht="17.399999999999999" x14ac:dyDescent="0.3">
      <c r="A47" s="152">
        <v>34</v>
      </c>
      <c r="B47" s="49" t="s">
        <v>446</v>
      </c>
      <c r="C47" s="50"/>
      <c r="D47" s="156">
        <v>1003974</v>
      </c>
      <c r="E47" s="156">
        <v>1001636</v>
      </c>
      <c r="F47" s="156">
        <f>D47-E47</f>
        <v>2338</v>
      </c>
      <c r="G47" s="51">
        <f>F47/E47</f>
        <v>2.3341812794268578E-3</v>
      </c>
      <c r="H47" s="156">
        <v>992188</v>
      </c>
      <c r="I47" s="156">
        <f t="shared" ref="I47:I52" si="12">+D47-H47</f>
        <v>11786</v>
      </c>
      <c r="J47" s="51">
        <f t="shared" ref="J47:J52" si="13">+I47/H47</f>
        <v>1.1878797163440799E-2</v>
      </c>
      <c r="K47" s="55"/>
    </row>
    <row r="48" spans="1:11" ht="17.399999999999999" x14ac:dyDescent="0.3">
      <c r="A48" s="152">
        <v>35</v>
      </c>
      <c r="B48" s="49" t="s">
        <v>988</v>
      </c>
      <c r="C48" s="50"/>
      <c r="D48" s="156">
        <v>127931</v>
      </c>
      <c r="E48" s="156">
        <v>128085</v>
      </c>
      <c r="F48" s="156">
        <f t="shared" ref="F48:F52" si="14">D48-E48</f>
        <v>-154</v>
      </c>
      <c r="G48" s="51">
        <f t="shared" ref="G48:G53" si="15">F48/E48</f>
        <v>-1.2023265800054652E-3</v>
      </c>
      <c r="H48" s="156">
        <v>125984</v>
      </c>
      <c r="I48" s="156">
        <f t="shared" si="12"/>
        <v>1947</v>
      </c>
      <c r="J48" s="51">
        <f t="shared" si="13"/>
        <v>1.5454343408686818E-2</v>
      </c>
    </row>
    <row r="49" spans="1:10" ht="17.399999999999999" x14ac:dyDescent="0.3">
      <c r="A49" s="152">
        <v>36</v>
      </c>
      <c r="B49" s="49" t="s">
        <v>989</v>
      </c>
      <c r="C49" s="50"/>
      <c r="D49" s="156">
        <v>3378</v>
      </c>
      <c r="E49" s="156">
        <v>3366</v>
      </c>
      <c r="F49" s="156">
        <f t="shared" si="14"/>
        <v>12</v>
      </c>
      <c r="G49" s="51">
        <f t="shared" si="15"/>
        <v>3.5650623885918001E-3</v>
      </c>
      <c r="H49" s="156">
        <v>3420</v>
      </c>
      <c r="I49" s="156">
        <f t="shared" si="12"/>
        <v>-42</v>
      </c>
      <c r="J49" s="51">
        <f t="shared" si="13"/>
        <v>-1.2280701754385965E-2</v>
      </c>
    </row>
    <row r="50" spans="1:10" ht="17.399999999999999" x14ac:dyDescent="0.3">
      <c r="A50" s="152">
        <v>37</v>
      </c>
      <c r="B50" s="49" t="s">
        <v>455</v>
      </c>
      <c r="C50" s="50"/>
      <c r="D50" s="156">
        <v>6848</v>
      </c>
      <c r="E50" s="156">
        <v>6564</v>
      </c>
      <c r="F50" s="156">
        <f t="shared" si="14"/>
        <v>284</v>
      </c>
      <c r="G50" s="51">
        <f t="shared" si="15"/>
        <v>4.3266301035953685E-2</v>
      </c>
      <c r="H50" s="156">
        <v>6581</v>
      </c>
      <c r="I50" s="156">
        <f t="shared" si="12"/>
        <v>267</v>
      </c>
      <c r="J50" s="51">
        <f t="shared" si="13"/>
        <v>4.0571341741376693E-2</v>
      </c>
    </row>
    <row r="51" spans="1:10" ht="17.399999999999999" x14ac:dyDescent="0.3">
      <c r="A51" s="152">
        <v>38</v>
      </c>
      <c r="B51" s="49" t="s">
        <v>990</v>
      </c>
      <c r="C51" s="52"/>
      <c r="D51" s="156">
        <v>8</v>
      </c>
      <c r="E51" s="156">
        <v>8</v>
      </c>
      <c r="F51" s="156">
        <f t="shared" si="14"/>
        <v>0</v>
      </c>
      <c r="G51" s="51">
        <f t="shared" si="15"/>
        <v>0</v>
      </c>
      <c r="H51" s="156">
        <v>8</v>
      </c>
      <c r="I51" s="156">
        <f t="shared" si="12"/>
        <v>0</v>
      </c>
      <c r="J51" s="51">
        <f t="shared" si="13"/>
        <v>0</v>
      </c>
    </row>
    <row r="52" spans="1:10" ht="17.399999999999999" x14ac:dyDescent="0.3">
      <c r="A52" s="152">
        <v>39</v>
      </c>
      <c r="B52" s="49" t="s">
        <v>456</v>
      </c>
      <c r="C52" s="52"/>
      <c r="D52" s="157">
        <v>16</v>
      </c>
      <c r="E52" s="157">
        <v>16</v>
      </c>
      <c r="F52" s="157">
        <f t="shared" si="14"/>
        <v>0</v>
      </c>
      <c r="G52" s="53">
        <f t="shared" si="15"/>
        <v>0</v>
      </c>
      <c r="H52" s="157">
        <v>16</v>
      </c>
      <c r="I52" s="157">
        <f t="shared" si="12"/>
        <v>0</v>
      </c>
      <c r="J52" s="53">
        <f t="shared" si="13"/>
        <v>0</v>
      </c>
    </row>
    <row r="53" spans="1:10" ht="17.399999999999999" x14ac:dyDescent="0.3">
      <c r="A53" s="152">
        <v>40</v>
      </c>
      <c r="B53" s="49" t="s">
        <v>452</v>
      </c>
      <c r="C53" s="50"/>
      <c r="D53" s="156">
        <f>SUM(D47:D52)</f>
        <v>1142155</v>
      </c>
      <c r="E53" s="156">
        <f t="shared" ref="E53:F53" si="16">SUM(E47:E52)</f>
        <v>1139675</v>
      </c>
      <c r="F53" s="54">
        <f t="shared" si="16"/>
        <v>2480</v>
      </c>
      <c r="G53" s="51">
        <f t="shared" si="15"/>
        <v>2.1760589641783841E-3</v>
      </c>
      <c r="H53" s="54">
        <f>SUM(H47:H52)</f>
        <v>1128197</v>
      </c>
      <c r="I53" s="54">
        <f>SUM(I47:I52)</f>
        <v>13958</v>
      </c>
      <c r="J53" s="51">
        <f>+I53/H53</f>
        <v>1.2371952770659734E-2</v>
      </c>
    </row>
    <row r="54" spans="1:10" ht="17.399999999999999" x14ac:dyDescent="0.3">
      <c r="A54" s="149"/>
      <c r="B54" s="59"/>
      <c r="C54" s="60"/>
      <c r="D54" s="158"/>
      <c r="E54" s="156"/>
      <c r="F54" s="151"/>
      <c r="G54" s="144"/>
      <c r="H54" s="54"/>
      <c r="I54" s="151"/>
      <c r="J54" s="144"/>
    </row>
    <row r="55" spans="1:10" ht="17.399999999999999" x14ac:dyDescent="0.3">
      <c r="B55" s="59"/>
      <c r="C55" s="60"/>
      <c r="D55" s="158"/>
      <c r="E55" s="156"/>
      <c r="F55" s="151"/>
      <c r="G55" s="144"/>
      <c r="H55" s="54"/>
      <c r="I55" s="151"/>
      <c r="J55" s="144"/>
    </row>
    <row r="56" spans="1:10" ht="17.399999999999999" x14ac:dyDescent="0.3">
      <c r="B56" s="59"/>
      <c r="C56" s="60"/>
      <c r="D56" s="158"/>
      <c r="E56" s="156"/>
      <c r="F56" s="151"/>
      <c r="G56" s="144"/>
      <c r="H56" s="54"/>
      <c r="I56" s="151"/>
      <c r="J56" s="144"/>
    </row>
    <row r="57" spans="1:10" ht="17.399999999999999" x14ac:dyDescent="0.3">
      <c r="B57" s="59"/>
      <c r="C57" s="60"/>
      <c r="D57" s="158"/>
      <c r="E57" s="156"/>
      <c r="F57" s="151"/>
      <c r="G57" s="144"/>
      <c r="H57" s="54"/>
      <c r="I57" s="151"/>
      <c r="J57" s="144"/>
    </row>
    <row r="58" spans="1:10" ht="17.399999999999999" x14ac:dyDescent="0.3">
      <c r="B58" s="59"/>
      <c r="C58" s="60"/>
      <c r="D58" s="158"/>
      <c r="E58" s="156"/>
      <c r="F58" s="151"/>
      <c r="G58" s="144"/>
      <c r="H58" s="54"/>
      <c r="I58" s="151"/>
      <c r="J58" s="144"/>
    </row>
    <row r="59" spans="1:10" ht="17.399999999999999" x14ac:dyDescent="0.3">
      <c r="B59" s="59"/>
      <c r="C59" s="60"/>
      <c r="D59" s="158"/>
      <c r="E59" s="156"/>
      <c r="F59" s="151"/>
      <c r="G59" s="144"/>
      <c r="H59" s="54"/>
      <c r="I59" s="151"/>
      <c r="J59" s="144"/>
    </row>
    <row r="61" spans="1:10" x14ac:dyDescent="0.3">
      <c r="B61" s="61"/>
      <c r="H61" s="39" t="s">
        <v>435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22:J22"/>
    <mergeCell ref="H23:J23"/>
    <mergeCell ref="B33:J33"/>
    <mergeCell ref="H34:J34"/>
    <mergeCell ref="B44:J44"/>
  </mergeCells>
  <printOptions horizontalCentered="1"/>
  <pageMargins left="0.25" right="0.25" top="0.75" bottom="0.75" header="0" footer="0"/>
  <pageSetup scale="29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26" zoomScale="70" zoomScaleNormal="70" zoomScaleSheetLayoutView="70" workbookViewId="0">
      <selection activeCell="B30" sqref="B30"/>
    </sheetView>
  </sheetViews>
  <sheetFormatPr defaultColWidth="11.42578125" defaultRowHeight="14.4" x14ac:dyDescent="0.3"/>
  <cols>
    <col min="1" max="1" width="6.5703125" style="69" bestFit="1" customWidth="1"/>
    <col min="2" max="2" width="47.140625" style="40" customWidth="1"/>
    <col min="3" max="3" width="1.42578125" style="40" customWidth="1"/>
    <col min="4" max="4" width="18.85546875" style="40" bestFit="1" customWidth="1"/>
    <col min="5" max="5" width="18.85546875" style="39" bestFit="1" customWidth="1"/>
    <col min="6" max="6" width="20.42578125" style="40" customWidth="1"/>
    <col min="7" max="7" width="18.7109375" style="40" customWidth="1"/>
    <col min="8" max="8" width="20.140625" style="40" customWidth="1"/>
    <col min="9" max="9" width="20" style="40" customWidth="1"/>
    <col min="10" max="10" width="22.7109375" style="40" customWidth="1"/>
    <col min="11" max="11" width="12.28515625" style="40" customWidth="1"/>
    <col min="12" max="16384" width="11.42578125" style="40"/>
  </cols>
  <sheetData>
    <row r="1" spans="1:11" x14ac:dyDescent="0.3">
      <c r="B1" s="37"/>
      <c r="C1" s="37"/>
      <c r="D1" s="38"/>
      <c r="E1" s="38"/>
      <c r="F1" s="38"/>
      <c r="G1" s="38"/>
      <c r="H1" s="38"/>
      <c r="I1" s="38"/>
      <c r="J1" s="38"/>
      <c r="K1" s="38"/>
    </row>
    <row r="2" spans="1:11" ht="21" x14ac:dyDescent="0.4">
      <c r="B2" s="478" t="s">
        <v>437</v>
      </c>
      <c r="C2" s="478"/>
      <c r="D2" s="478"/>
      <c r="E2" s="478"/>
      <c r="F2" s="478"/>
      <c r="G2" s="478"/>
      <c r="H2" s="478"/>
      <c r="I2" s="478"/>
      <c r="J2" s="478"/>
      <c r="K2" s="345"/>
    </row>
    <row r="3" spans="1:11" ht="21" x14ac:dyDescent="0.4">
      <c r="B3" s="478" t="s">
        <v>438</v>
      </c>
      <c r="C3" s="478"/>
      <c r="D3" s="478"/>
      <c r="E3" s="478"/>
      <c r="F3" s="478"/>
      <c r="G3" s="478"/>
      <c r="H3" s="478"/>
      <c r="I3" s="478"/>
      <c r="J3" s="478"/>
      <c r="K3" s="345"/>
    </row>
    <row r="4" spans="1:11" ht="21" x14ac:dyDescent="0.4">
      <c r="B4" s="479" t="s">
        <v>1106</v>
      </c>
      <c r="C4" s="479"/>
      <c r="D4" s="479"/>
      <c r="E4" s="479"/>
      <c r="F4" s="479"/>
      <c r="G4" s="479"/>
      <c r="H4" s="479"/>
      <c r="I4" s="479"/>
      <c r="J4" s="479"/>
      <c r="K4" s="42"/>
    </row>
    <row r="5" spans="1:11" ht="15.6" x14ac:dyDescent="0.3">
      <c r="B5" s="62"/>
      <c r="C5" s="62"/>
      <c r="D5" s="63"/>
      <c r="E5" s="44"/>
      <c r="F5" s="63"/>
      <c r="G5" s="63"/>
      <c r="H5" s="63"/>
      <c r="I5" s="63"/>
      <c r="J5" s="63"/>
      <c r="K5" s="63"/>
    </row>
    <row r="6" spans="1:11" ht="17.399999999999999" x14ac:dyDescent="0.3">
      <c r="B6" s="485" t="s">
        <v>411</v>
      </c>
      <c r="C6" s="485"/>
      <c r="D6" s="485"/>
      <c r="E6" s="485"/>
      <c r="F6" s="485"/>
      <c r="G6" s="485"/>
      <c r="H6" s="485"/>
      <c r="I6" s="485"/>
      <c r="J6" s="485"/>
      <c r="K6" s="346"/>
    </row>
    <row r="7" spans="1:11" ht="17.399999999999999" x14ac:dyDescent="0.3">
      <c r="B7" s="346"/>
      <c r="C7" s="346"/>
      <c r="D7" s="346"/>
      <c r="E7" s="346"/>
      <c r="F7" s="346"/>
      <c r="G7" s="346"/>
      <c r="H7" s="346"/>
      <c r="I7" s="346"/>
      <c r="J7" s="346"/>
      <c r="K7" s="346"/>
    </row>
    <row r="8" spans="1:11" s="69" customFormat="1" ht="17.399999999999999" x14ac:dyDescent="0.3">
      <c r="B8" s="346"/>
      <c r="C8" s="346"/>
      <c r="D8" s="155" t="s">
        <v>977</v>
      </c>
      <c r="E8" s="155" t="s">
        <v>978</v>
      </c>
      <c r="F8" s="155" t="s">
        <v>979</v>
      </c>
      <c r="G8" s="155" t="s">
        <v>980</v>
      </c>
      <c r="H8" s="155" t="s">
        <v>981</v>
      </c>
      <c r="I8" s="155" t="s">
        <v>982</v>
      </c>
      <c r="J8" s="155" t="s">
        <v>983</v>
      </c>
      <c r="K8" s="346"/>
    </row>
    <row r="9" spans="1:11" s="69" customFormat="1" ht="17.399999999999999" x14ac:dyDescent="0.3">
      <c r="B9" s="346"/>
      <c r="C9" s="346"/>
      <c r="D9" s="154" t="s">
        <v>977</v>
      </c>
      <c r="E9" s="154" t="s">
        <v>978</v>
      </c>
      <c r="F9" s="154" t="s">
        <v>984</v>
      </c>
      <c r="G9" s="154" t="s">
        <v>985</v>
      </c>
      <c r="H9" s="154"/>
      <c r="I9" s="154" t="s">
        <v>986</v>
      </c>
      <c r="J9" s="154" t="s">
        <v>987</v>
      </c>
      <c r="K9" s="346"/>
    </row>
    <row r="11" spans="1:11" s="45" customFormat="1" ht="17.399999999999999" x14ac:dyDescent="0.3">
      <c r="A11" s="68"/>
      <c r="B11" s="486" t="s">
        <v>439</v>
      </c>
      <c r="C11" s="486"/>
      <c r="D11" s="486"/>
      <c r="E11" s="486"/>
      <c r="F11" s="486"/>
      <c r="G11" s="486"/>
      <c r="H11" s="486"/>
      <c r="I11" s="486"/>
      <c r="J11" s="486"/>
      <c r="K11" s="347"/>
    </row>
    <row r="12" spans="1:11" s="45" customFormat="1" ht="17.399999999999999" x14ac:dyDescent="0.3">
      <c r="A12" s="68"/>
      <c r="B12" s="64"/>
      <c r="C12" s="64"/>
      <c r="D12" s="64"/>
      <c r="E12" s="46"/>
      <c r="F12" s="65" t="s">
        <v>753</v>
      </c>
      <c r="G12" s="66"/>
      <c r="H12" s="484" t="s">
        <v>440</v>
      </c>
      <c r="I12" s="484"/>
      <c r="J12" s="484"/>
      <c r="K12" s="344"/>
    </row>
    <row r="13" spans="1:11" s="45" customFormat="1" ht="17.399999999999999" x14ac:dyDescent="0.3">
      <c r="A13" s="68"/>
      <c r="B13" s="65" t="s">
        <v>441</v>
      </c>
      <c r="C13" s="65"/>
      <c r="D13" s="153" t="s">
        <v>442</v>
      </c>
      <c r="E13" s="48" t="s">
        <v>754</v>
      </c>
      <c r="F13" s="153" t="s">
        <v>443</v>
      </c>
      <c r="G13" s="153" t="s">
        <v>444</v>
      </c>
      <c r="H13" s="48" t="s">
        <v>445</v>
      </c>
      <c r="I13" s="153" t="s">
        <v>443</v>
      </c>
      <c r="J13" s="153" t="s">
        <v>444</v>
      </c>
      <c r="K13" s="153"/>
    </row>
    <row r="14" spans="1:11" ht="17.399999999999999" x14ac:dyDescent="0.3">
      <c r="A14" s="152">
        <v>1</v>
      </c>
      <c r="B14" s="59" t="s">
        <v>446</v>
      </c>
      <c r="C14" s="59"/>
      <c r="D14" s="156">
        <v>771263</v>
      </c>
      <c r="E14" s="158">
        <v>769986</v>
      </c>
      <c r="F14" s="158">
        <f t="shared" ref="F14:F20" si="0">D14-E14</f>
        <v>1277</v>
      </c>
      <c r="G14" s="144">
        <f t="shared" ref="G14:G20" si="1">F14/E14</f>
        <v>1.6584717124726942E-3</v>
      </c>
      <c r="H14" s="156">
        <v>760084</v>
      </c>
      <c r="I14" s="158">
        <f t="shared" ref="I14:I19" si="2">+D14-H14</f>
        <v>11179</v>
      </c>
      <c r="J14" s="143">
        <f t="shared" ref="J14:J20" si="3">+I14/H14</f>
        <v>1.4707584951136979E-2</v>
      </c>
      <c r="K14" s="143"/>
    </row>
    <row r="15" spans="1:11" ht="17.399999999999999" x14ac:dyDescent="0.3">
      <c r="A15" s="152">
        <v>2</v>
      </c>
      <c r="B15" s="59" t="s">
        <v>447</v>
      </c>
      <c r="C15" s="59"/>
      <c r="D15" s="156">
        <v>55654</v>
      </c>
      <c r="E15" s="158">
        <v>56307</v>
      </c>
      <c r="F15" s="158">
        <f t="shared" si="0"/>
        <v>-653</v>
      </c>
      <c r="G15" s="144">
        <f t="shared" si="1"/>
        <v>-1.1597137123270641E-2</v>
      </c>
      <c r="H15" s="156">
        <v>55305</v>
      </c>
      <c r="I15" s="158">
        <f t="shared" si="2"/>
        <v>349</v>
      </c>
      <c r="J15" s="143">
        <f t="shared" si="3"/>
        <v>6.3104601753910137E-3</v>
      </c>
      <c r="K15" s="143"/>
    </row>
    <row r="16" spans="1:11" ht="17.399999999999999" x14ac:dyDescent="0.3">
      <c r="A16" s="152">
        <v>3</v>
      </c>
      <c r="B16" s="59" t="s">
        <v>448</v>
      </c>
      <c r="C16" s="59"/>
      <c r="D16" s="156">
        <v>384</v>
      </c>
      <c r="E16" s="158">
        <v>250</v>
      </c>
      <c r="F16" s="158">
        <f t="shared" si="0"/>
        <v>134</v>
      </c>
      <c r="G16" s="144">
        <f t="shared" si="1"/>
        <v>0.53600000000000003</v>
      </c>
      <c r="H16" s="156">
        <v>390</v>
      </c>
      <c r="I16" s="158">
        <f t="shared" si="2"/>
        <v>-6</v>
      </c>
      <c r="J16" s="143">
        <f t="shared" si="3"/>
        <v>-1.5384615384615385E-2</v>
      </c>
      <c r="K16" s="143"/>
    </row>
    <row r="17" spans="1:11" ht="17.399999999999999" x14ac:dyDescent="0.3">
      <c r="A17" s="152">
        <v>4</v>
      </c>
      <c r="B17" s="59" t="s">
        <v>449</v>
      </c>
      <c r="C17" s="59"/>
      <c r="D17" s="156">
        <v>2307</v>
      </c>
      <c r="E17" s="158">
        <v>2313</v>
      </c>
      <c r="F17" s="158">
        <f t="shared" si="0"/>
        <v>-6</v>
      </c>
      <c r="G17" s="144">
        <f t="shared" si="1"/>
        <v>-2.5940337224383916E-3</v>
      </c>
      <c r="H17" s="156">
        <v>2323</v>
      </c>
      <c r="I17" s="158">
        <f t="shared" si="2"/>
        <v>-16</v>
      </c>
      <c r="J17" s="143">
        <f t="shared" si="3"/>
        <v>-6.8876452862677573E-3</v>
      </c>
      <c r="K17" s="143"/>
    </row>
    <row r="18" spans="1:11" ht="17.399999999999999" x14ac:dyDescent="0.3">
      <c r="A18" s="152">
        <v>5</v>
      </c>
      <c r="B18" s="59" t="s">
        <v>450</v>
      </c>
      <c r="C18" s="59"/>
      <c r="D18" s="156">
        <v>10</v>
      </c>
      <c r="E18" s="158">
        <v>11</v>
      </c>
      <c r="F18" s="158">
        <f t="shared" si="0"/>
        <v>-1</v>
      </c>
      <c r="G18" s="144">
        <f t="shared" si="1"/>
        <v>-9.0909090909090912E-2</v>
      </c>
      <c r="H18" s="156">
        <v>11</v>
      </c>
      <c r="I18" s="158">
        <f t="shared" si="2"/>
        <v>-1</v>
      </c>
      <c r="J18" s="143">
        <f t="shared" si="3"/>
        <v>-9.0909090909090912E-2</v>
      </c>
      <c r="K18" s="143"/>
    </row>
    <row r="19" spans="1:11" ht="17.399999999999999" x14ac:dyDescent="0.3">
      <c r="A19" s="152">
        <v>6</v>
      </c>
      <c r="B19" s="59" t="s">
        <v>451</v>
      </c>
      <c r="C19" s="59"/>
      <c r="D19" s="157">
        <v>237</v>
      </c>
      <c r="E19" s="159">
        <v>238</v>
      </c>
      <c r="F19" s="159">
        <f t="shared" si="0"/>
        <v>-1</v>
      </c>
      <c r="G19" s="142">
        <f t="shared" si="1"/>
        <v>-4.2016806722689074E-3</v>
      </c>
      <c r="H19" s="159">
        <v>224</v>
      </c>
      <c r="I19" s="159">
        <f t="shared" si="2"/>
        <v>13</v>
      </c>
      <c r="J19" s="141">
        <f t="shared" si="3"/>
        <v>5.8035714285714288E-2</v>
      </c>
      <c r="K19" s="150"/>
    </row>
    <row r="20" spans="1:11" ht="17.399999999999999" x14ac:dyDescent="0.3">
      <c r="A20" s="152">
        <v>7</v>
      </c>
      <c r="B20" s="59" t="s">
        <v>452</v>
      </c>
      <c r="C20" s="59"/>
      <c r="D20" s="151">
        <f>SUM(D14:D19)</f>
        <v>829855</v>
      </c>
      <c r="E20" s="54">
        <f>SUM(E14:E19)</f>
        <v>829105</v>
      </c>
      <c r="F20" s="151">
        <f t="shared" si="0"/>
        <v>750</v>
      </c>
      <c r="G20" s="144">
        <f t="shared" si="1"/>
        <v>9.0458988909727955E-4</v>
      </c>
      <c r="H20" s="54">
        <f>SUM(H14:H19)</f>
        <v>818337</v>
      </c>
      <c r="I20" s="151">
        <f>SUM(I14:I19)</f>
        <v>11518</v>
      </c>
      <c r="J20" s="143">
        <f t="shared" si="3"/>
        <v>1.407488601884065E-2</v>
      </c>
      <c r="K20" s="143"/>
    </row>
    <row r="21" spans="1:11" ht="17.399999999999999" x14ac:dyDescent="0.3">
      <c r="A21" s="152">
        <v>8</v>
      </c>
      <c r="B21" s="487" t="s">
        <v>453</v>
      </c>
      <c r="C21" s="487"/>
      <c r="D21" s="487"/>
      <c r="E21" s="487"/>
      <c r="F21" s="487"/>
      <c r="G21" s="487"/>
      <c r="H21" s="487"/>
      <c r="I21" s="487"/>
      <c r="J21" s="487"/>
      <c r="K21" s="140"/>
    </row>
    <row r="22" spans="1:11" ht="17.399999999999999" x14ac:dyDescent="0.3">
      <c r="A22" s="152">
        <v>9</v>
      </c>
      <c r="B22" s="64"/>
      <c r="C22" s="64"/>
      <c r="D22" s="64"/>
      <c r="E22" s="46"/>
      <c r="F22" s="65" t="s">
        <v>753</v>
      </c>
      <c r="G22" s="66"/>
      <c r="H22" s="484" t="s">
        <v>440</v>
      </c>
      <c r="I22" s="484"/>
      <c r="J22" s="484"/>
      <c r="K22" s="140"/>
    </row>
    <row r="23" spans="1:11" ht="17.399999999999999" x14ac:dyDescent="0.3">
      <c r="A23" s="152">
        <v>10</v>
      </c>
      <c r="B23" s="65" t="s">
        <v>441</v>
      </c>
      <c r="C23" s="65"/>
      <c r="D23" s="153" t="s">
        <v>442</v>
      </c>
      <c r="E23" s="48" t="s">
        <v>754</v>
      </c>
      <c r="F23" s="153" t="s">
        <v>443</v>
      </c>
      <c r="G23" s="153" t="s">
        <v>444</v>
      </c>
      <c r="H23" s="48" t="s">
        <v>445</v>
      </c>
      <c r="I23" s="153" t="s">
        <v>443</v>
      </c>
      <c r="J23" s="153" t="s">
        <v>444</v>
      </c>
      <c r="K23" s="140"/>
    </row>
    <row r="24" spans="1:11" ht="17.399999999999999" x14ac:dyDescent="0.3">
      <c r="A24" s="152">
        <v>11</v>
      </c>
      <c r="B24" s="59" t="s">
        <v>446</v>
      </c>
      <c r="C24" s="145"/>
      <c r="D24" s="158">
        <v>770836</v>
      </c>
      <c r="E24" s="158">
        <v>769854</v>
      </c>
      <c r="F24" s="158">
        <f t="shared" ref="F24:F30" si="4">D24-E24</f>
        <v>982</v>
      </c>
      <c r="G24" s="144">
        <f t="shared" ref="G24:G30" si="5">F24/E24</f>
        <v>1.2755665359925389E-3</v>
      </c>
      <c r="H24" s="156">
        <v>759726</v>
      </c>
      <c r="I24" s="158">
        <f t="shared" ref="I24:I29" si="6">+D24-H24</f>
        <v>11110</v>
      </c>
      <c r="J24" s="143">
        <f t="shared" ref="J24:J30" si="7">+I24/H24</f>
        <v>1.4623693278892654E-2</v>
      </c>
      <c r="K24" s="140"/>
    </row>
    <row r="25" spans="1:11" ht="17.399999999999999" x14ac:dyDescent="0.3">
      <c r="A25" s="152">
        <v>12</v>
      </c>
      <c r="B25" s="59" t="s">
        <v>447</v>
      </c>
      <c r="C25" s="145"/>
      <c r="D25" s="158">
        <v>55710</v>
      </c>
      <c r="E25" s="158">
        <v>56294</v>
      </c>
      <c r="F25" s="158">
        <f t="shared" si="4"/>
        <v>-584</v>
      </c>
      <c r="G25" s="144">
        <f t="shared" si="5"/>
        <v>-1.0374107364905674E-2</v>
      </c>
      <c r="H25" s="156">
        <v>55359</v>
      </c>
      <c r="I25" s="158">
        <f t="shared" si="6"/>
        <v>351</v>
      </c>
      <c r="J25" s="143">
        <f t="shared" si="7"/>
        <v>6.3404324500081289E-3</v>
      </c>
      <c r="K25" s="140"/>
    </row>
    <row r="26" spans="1:11" ht="17.399999999999999" x14ac:dyDescent="0.3">
      <c r="A26" s="152">
        <v>13</v>
      </c>
      <c r="B26" s="59" t="s">
        <v>448</v>
      </c>
      <c r="C26" s="145"/>
      <c r="D26" s="158">
        <v>385</v>
      </c>
      <c r="E26" s="158">
        <v>251</v>
      </c>
      <c r="F26" s="158">
        <f t="shared" si="4"/>
        <v>134</v>
      </c>
      <c r="G26" s="144">
        <f t="shared" si="5"/>
        <v>0.53386454183266929</v>
      </c>
      <c r="H26" s="156">
        <v>389</v>
      </c>
      <c r="I26" s="158">
        <f t="shared" si="6"/>
        <v>-4</v>
      </c>
      <c r="J26" s="143">
        <f t="shared" si="7"/>
        <v>-1.0282776349614395E-2</v>
      </c>
      <c r="K26" s="140"/>
    </row>
    <row r="27" spans="1:11" ht="17.399999999999999" x14ac:dyDescent="0.3">
      <c r="A27" s="152">
        <v>14</v>
      </c>
      <c r="B27" s="59" t="s">
        <v>449</v>
      </c>
      <c r="C27" s="145"/>
      <c r="D27" s="158">
        <v>2313</v>
      </c>
      <c r="E27" s="158">
        <v>2318</v>
      </c>
      <c r="F27" s="158">
        <f t="shared" si="4"/>
        <v>-5</v>
      </c>
      <c r="G27" s="144">
        <f t="shared" si="5"/>
        <v>-2.1570319240724763E-3</v>
      </c>
      <c r="H27" s="156">
        <v>2336</v>
      </c>
      <c r="I27" s="158">
        <f t="shared" si="6"/>
        <v>-23</v>
      </c>
      <c r="J27" s="143">
        <f t="shared" si="7"/>
        <v>-9.8458904109589036E-3</v>
      </c>
      <c r="K27" s="140"/>
    </row>
    <row r="28" spans="1:11" ht="17.399999999999999" x14ac:dyDescent="0.3">
      <c r="A28" s="152">
        <v>15</v>
      </c>
      <c r="B28" s="59" t="s">
        <v>450</v>
      </c>
      <c r="C28" s="145"/>
      <c r="D28" s="158">
        <v>10</v>
      </c>
      <c r="E28" s="158">
        <v>11</v>
      </c>
      <c r="F28" s="158">
        <f t="shared" si="4"/>
        <v>-1</v>
      </c>
      <c r="G28" s="144">
        <f t="shared" si="5"/>
        <v>-9.0909090909090912E-2</v>
      </c>
      <c r="H28" s="156">
        <v>11</v>
      </c>
      <c r="I28" s="158">
        <f t="shared" si="6"/>
        <v>-1</v>
      </c>
      <c r="J28" s="143">
        <f t="shared" si="7"/>
        <v>-9.0909090909090912E-2</v>
      </c>
      <c r="K28" s="140"/>
    </row>
    <row r="29" spans="1:11" ht="17.399999999999999" x14ac:dyDescent="0.3">
      <c r="A29" s="152">
        <v>16</v>
      </c>
      <c r="B29" s="59" t="s">
        <v>451</v>
      </c>
      <c r="C29" s="145"/>
      <c r="D29" s="159">
        <v>233</v>
      </c>
      <c r="E29" s="159">
        <v>237</v>
      </c>
      <c r="F29" s="159">
        <f t="shared" si="4"/>
        <v>-4</v>
      </c>
      <c r="G29" s="142">
        <f t="shared" si="5"/>
        <v>-1.6877637130801686E-2</v>
      </c>
      <c r="H29" s="159">
        <v>225</v>
      </c>
      <c r="I29" s="159">
        <f t="shared" si="6"/>
        <v>8</v>
      </c>
      <c r="J29" s="141">
        <f t="shared" si="7"/>
        <v>3.5555555555555556E-2</v>
      </c>
      <c r="K29" s="140"/>
    </row>
    <row r="30" spans="1:11" ht="17.399999999999999" x14ac:dyDescent="0.3">
      <c r="A30" s="152">
        <v>17</v>
      </c>
      <c r="B30" s="59" t="s">
        <v>452</v>
      </c>
      <c r="C30" s="145"/>
      <c r="D30" s="151">
        <f>SUM(D24:D29)</f>
        <v>829487</v>
      </c>
      <c r="E30" s="54">
        <f>SUM(E24:E29)</f>
        <v>828965</v>
      </c>
      <c r="F30" s="151">
        <f t="shared" si="4"/>
        <v>522</v>
      </c>
      <c r="G30" s="144">
        <f t="shared" si="5"/>
        <v>6.2970089207626373E-4</v>
      </c>
      <c r="H30" s="54">
        <f>SUM(H24:H29)</f>
        <v>818046</v>
      </c>
      <c r="I30" s="151">
        <f>SUM(I24:I29)</f>
        <v>11441</v>
      </c>
      <c r="J30" s="143">
        <f t="shared" si="7"/>
        <v>1.3985766081613992E-2</v>
      </c>
      <c r="K30" s="140"/>
    </row>
    <row r="31" spans="1:11" ht="17.399999999999999" x14ac:dyDescent="0.3">
      <c r="A31" s="152">
        <v>18</v>
      </c>
      <c r="B31" s="486" t="s">
        <v>789</v>
      </c>
      <c r="C31" s="486"/>
      <c r="D31" s="486"/>
      <c r="E31" s="486"/>
      <c r="F31" s="486"/>
      <c r="G31" s="486"/>
      <c r="H31" s="486"/>
      <c r="I31" s="486"/>
      <c r="J31" s="486"/>
      <c r="K31" s="140"/>
    </row>
    <row r="32" spans="1:11" ht="17.399999999999999" x14ac:dyDescent="0.3">
      <c r="A32" s="152">
        <v>19</v>
      </c>
      <c r="B32" s="64"/>
      <c r="C32" s="64"/>
      <c r="D32" s="64"/>
      <c r="E32" s="46"/>
      <c r="F32" s="65" t="s">
        <v>753</v>
      </c>
      <c r="G32" s="66"/>
      <c r="H32" s="484" t="s">
        <v>440</v>
      </c>
      <c r="I32" s="484"/>
      <c r="J32" s="484"/>
      <c r="K32" s="140"/>
    </row>
    <row r="33" spans="1:11" ht="17.399999999999999" x14ac:dyDescent="0.3">
      <c r="A33" s="152">
        <v>20</v>
      </c>
      <c r="B33" s="65" t="s">
        <v>441</v>
      </c>
      <c r="C33" s="65"/>
      <c r="D33" s="153" t="s">
        <v>442</v>
      </c>
      <c r="E33" s="48" t="s">
        <v>754</v>
      </c>
      <c r="F33" s="153" t="s">
        <v>443</v>
      </c>
      <c r="G33" s="153" t="s">
        <v>444</v>
      </c>
      <c r="H33" s="48" t="s">
        <v>445</v>
      </c>
      <c r="I33" s="153" t="s">
        <v>443</v>
      </c>
      <c r="J33" s="153" t="s">
        <v>444</v>
      </c>
      <c r="K33" s="140"/>
    </row>
    <row r="34" spans="1:11" ht="17.399999999999999" x14ac:dyDescent="0.3">
      <c r="A34" s="152">
        <v>21</v>
      </c>
      <c r="B34" s="59" t="s">
        <v>446</v>
      </c>
      <c r="C34" s="145"/>
      <c r="D34" s="158">
        <v>769942</v>
      </c>
      <c r="E34" s="158">
        <v>769126</v>
      </c>
      <c r="F34" s="158">
        <f t="shared" ref="F34:F40" si="8">D34-E34</f>
        <v>816</v>
      </c>
      <c r="G34" s="144">
        <f t="shared" ref="G34:G40" si="9">F34/E34</f>
        <v>1.0609445006409873E-3</v>
      </c>
      <c r="H34" s="156">
        <v>758888</v>
      </c>
      <c r="I34" s="158">
        <f t="shared" ref="I34:I39" si="10">+D34-H34</f>
        <v>11054</v>
      </c>
      <c r="J34" s="143">
        <f t="shared" ref="J34:J40" si="11">+I34/H34</f>
        <v>1.4566049272092851E-2</v>
      </c>
      <c r="K34" s="140"/>
    </row>
    <row r="35" spans="1:11" ht="17.399999999999999" x14ac:dyDescent="0.3">
      <c r="A35" s="152">
        <v>22</v>
      </c>
      <c r="B35" s="59" t="s">
        <v>447</v>
      </c>
      <c r="C35" s="145"/>
      <c r="D35" s="158">
        <v>55716</v>
      </c>
      <c r="E35" s="158">
        <v>56243</v>
      </c>
      <c r="F35" s="158">
        <f t="shared" si="8"/>
        <v>-527</v>
      </c>
      <c r="G35" s="144">
        <f t="shared" si="9"/>
        <v>-9.3700549401703331E-3</v>
      </c>
      <c r="H35" s="156">
        <v>55399</v>
      </c>
      <c r="I35" s="158">
        <f t="shared" si="10"/>
        <v>317</v>
      </c>
      <c r="J35" s="143">
        <f t="shared" si="11"/>
        <v>5.7221249481037564E-3</v>
      </c>
      <c r="K35" s="140"/>
    </row>
    <row r="36" spans="1:11" ht="17.399999999999999" x14ac:dyDescent="0.3">
      <c r="A36" s="152">
        <v>23</v>
      </c>
      <c r="B36" s="59" t="s">
        <v>448</v>
      </c>
      <c r="C36" s="145"/>
      <c r="D36" s="158">
        <v>386</v>
      </c>
      <c r="E36" s="158">
        <v>253</v>
      </c>
      <c r="F36" s="158">
        <f t="shared" si="8"/>
        <v>133</v>
      </c>
      <c r="G36" s="144">
        <f t="shared" si="9"/>
        <v>0.52569169960474305</v>
      </c>
      <c r="H36" s="156">
        <v>390</v>
      </c>
      <c r="I36" s="158">
        <f t="shared" si="10"/>
        <v>-4</v>
      </c>
      <c r="J36" s="143">
        <f t="shared" si="11"/>
        <v>-1.0256410256410256E-2</v>
      </c>
      <c r="K36" s="140"/>
    </row>
    <row r="37" spans="1:11" ht="17.399999999999999" x14ac:dyDescent="0.3">
      <c r="A37" s="152">
        <v>24</v>
      </c>
      <c r="B37" s="59" t="s">
        <v>449</v>
      </c>
      <c r="C37" s="145"/>
      <c r="D37" s="158">
        <v>2318</v>
      </c>
      <c r="E37" s="158">
        <v>2325</v>
      </c>
      <c r="F37" s="158">
        <f t="shared" si="8"/>
        <v>-7</v>
      </c>
      <c r="G37" s="144">
        <f t="shared" si="9"/>
        <v>-3.010752688172043E-3</v>
      </c>
      <c r="H37" s="156">
        <v>2345</v>
      </c>
      <c r="I37" s="158">
        <f t="shared" si="10"/>
        <v>-27</v>
      </c>
      <c r="J37" s="143">
        <f t="shared" si="11"/>
        <v>-1.1513859275053304E-2</v>
      </c>
      <c r="K37" s="140"/>
    </row>
    <row r="38" spans="1:11" ht="17.399999999999999" x14ac:dyDescent="0.3">
      <c r="A38" s="152">
        <v>25</v>
      </c>
      <c r="B38" s="59" t="s">
        <v>450</v>
      </c>
      <c r="C38" s="145"/>
      <c r="D38" s="158">
        <v>10</v>
      </c>
      <c r="E38" s="158">
        <v>11</v>
      </c>
      <c r="F38" s="158">
        <f t="shared" si="8"/>
        <v>-1</v>
      </c>
      <c r="G38" s="144">
        <f t="shared" si="9"/>
        <v>-9.0909090909090912E-2</v>
      </c>
      <c r="H38" s="156">
        <v>11</v>
      </c>
      <c r="I38" s="158">
        <f t="shared" si="10"/>
        <v>-1</v>
      </c>
      <c r="J38" s="143">
        <f t="shared" si="11"/>
        <v>-9.0909090909090912E-2</v>
      </c>
      <c r="K38" s="140"/>
    </row>
    <row r="39" spans="1:11" ht="17.399999999999999" x14ac:dyDescent="0.3">
      <c r="A39" s="152">
        <v>26</v>
      </c>
      <c r="B39" s="59" t="s">
        <v>451</v>
      </c>
      <c r="C39" s="145"/>
      <c r="D39" s="159">
        <v>232</v>
      </c>
      <c r="E39" s="159">
        <v>236</v>
      </c>
      <c r="F39" s="159">
        <f t="shared" si="8"/>
        <v>-4</v>
      </c>
      <c r="G39" s="142">
        <f t="shared" si="9"/>
        <v>-1.6949152542372881E-2</v>
      </c>
      <c r="H39" s="159">
        <v>226</v>
      </c>
      <c r="I39" s="159">
        <f t="shared" si="10"/>
        <v>6</v>
      </c>
      <c r="J39" s="141">
        <f t="shared" si="11"/>
        <v>2.6548672566371681E-2</v>
      </c>
      <c r="K39" s="140"/>
    </row>
    <row r="40" spans="1:11" ht="17.399999999999999" x14ac:dyDescent="0.3">
      <c r="A40" s="152">
        <v>27</v>
      </c>
      <c r="B40" s="59" t="s">
        <v>452</v>
      </c>
      <c r="C40" s="145"/>
      <c r="D40" s="151">
        <f>SUM(D34:D39)</f>
        <v>828604</v>
      </c>
      <c r="E40" s="54">
        <f>SUM(E34:E39)</f>
        <v>828194</v>
      </c>
      <c r="F40" s="151">
        <f t="shared" si="8"/>
        <v>410</v>
      </c>
      <c r="G40" s="144">
        <f t="shared" si="9"/>
        <v>4.9505309142543902E-4</v>
      </c>
      <c r="H40" s="54">
        <f>SUM(H34:H39)</f>
        <v>817259</v>
      </c>
      <c r="I40" s="151">
        <f>SUM(I34:I39)</f>
        <v>11345</v>
      </c>
      <c r="J40" s="143">
        <f t="shared" si="11"/>
        <v>1.3881768203225661E-2</v>
      </c>
      <c r="K40" s="140"/>
    </row>
    <row r="41" spans="1:11" ht="17.399999999999999" x14ac:dyDescent="0.3">
      <c r="A41" s="152">
        <v>28</v>
      </c>
      <c r="B41" s="486" t="s">
        <v>454</v>
      </c>
      <c r="C41" s="486"/>
      <c r="D41" s="486"/>
      <c r="E41" s="486"/>
      <c r="F41" s="486"/>
      <c r="G41" s="486"/>
      <c r="H41" s="486"/>
      <c r="I41" s="486"/>
      <c r="J41" s="486"/>
      <c r="K41" s="348"/>
    </row>
    <row r="42" spans="1:11" s="45" customFormat="1" ht="17.399999999999999" x14ac:dyDescent="0.3">
      <c r="A42" s="152">
        <v>29</v>
      </c>
      <c r="B42" s="66"/>
      <c r="C42" s="66"/>
      <c r="D42" s="66"/>
      <c r="E42" s="46"/>
      <c r="F42" s="65" t="s">
        <v>753</v>
      </c>
      <c r="G42" s="66"/>
      <c r="H42" s="67"/>
      <c r="I42" s="484" t="s">
        <v>440</v>
      </c>
      <c r="J42" s="484"/>
      <c r="K42" s="344"/>
    </row>
    <row r="43" spans="1:11" s="45" customFormat="1" ht="17.399999999999999" x14ac:dyDescent="0.3">
      <c r="A43" s="152">
        <v>30</v>
      </c>
      <c r="B43" s="65" t="s">
        <v>441</v>
      </c>
      <c r="C43" s="65"/>
      <c r="D43" s="153" t="s">
        <v>442</v>
      </c>
      <c r="E43" s="48" t="s">
        <v>754</v>
      </c>
      <c r="F43" s="153" t="s">
        <v>443</v>
      </c>
      <c r="G43" s="153" t="s">
        <v>444</v>
      </c>
      <c r="H43" s="48" t="s">
        <v>445</v>
      </c>
      <c r="I43" s="153" t="s">
        <v>443</v>
      </c>
      <c r="J43" s="153" t="s">
        <v>444</v>
      </c>
      <c r="K43" s="153"/>
    </row>
    <row r="44" spans="1:11" ht="17.399999999999999" x14ac:dyDescent="0.3">
      <c r="A44" s="152">
        <v>31</v>
      </c>
      <c r="B44" s="59" t="s">
        <v>446</v>
      </c>
      <c r="C44" s="59"/>
      <c r="D44" s="158">
        <v>766537</v>
      </c>
      <c r="E44" s="158">
        <v>764467</v>
      </c>
      <c r="F44" s="158">
        <f t="shared" ref="F44:F50" si="12">D44-E44</f>
        <v>2070</v>
      </c>
      <c r="G44" s="144">
        <f t="shared" ref="G44:G50" si="13">F44/E44</f>
        <v>2.7077689422826622E-3</v>
      </c>
      <c r="H44" s="156">
        <v>755776</v>
      </c>
      <c r="I44" s="158">
        <f t="shared" ref="I44:I49" si="14">+D44-H44</f>
        <v>10761</v>
      </c>
      <c r="J44" s="143">
        <f t="shared" ref="J44:J50" si="15">+I44/H44</f>
        <v>1.4238345753239056E-2</v>
      </c>
      <c r="K44" s="143"/>
    </row>
    <row r="45" spans="1:11" ht="17.399999999999999" x14ac:dyDescent="0.3">
      <c r="A45" s="152">
        <v>32</v>
      </c>
      <c r="B45" s="59" t="s">
        <v>447</v>
      </c>
      <c r="C45" s="59"/>
      <c r="D45" s="158">
        <v>55531</v>
      </c>
      <c r="E45" s="158">
        <v>55952</v>
      </c>
      <c r="F45" s="158">
        <f t="shared" si="12"/>
        <v>-421</v>
      </c>
      <c r="G45" s="144">
        <f t="shared" si="13"/>
        <v>-7.5243065484701171E-3</v>
      </c>
      <c r="H45" s="156">
        <v>55218</v>
      </c>
      <c r="I45" s="158">
        <f t="shared" si="14"/>
        <v>313</v>
      </c>
      <c r="J45" s="143">
        <f t="shared" si="15"/>
        <v>5.6684414502517298E-3</v>
      </c>
      <c r="K45" s="143"/>
    </row>
    <row r="46" spans="1:11" ht="17.399999999999999" x14ac:dyDescent="0.3">
      <c r="A46" s="152">
        <v>33</v>
      </c>
      <c r="B46" s="59" t="s">
        <v>448</v>
      </c>
      <c r="C46" s="59"/>
      <c r="D46" s="158">
        <v>386</v>
      </c>
      <c r="E46" s="158">
        <v>260</v>
      </c>
      <c r="F46" s="158">
        <f t="shared" si="12"/>
        <v>126</v>
      </c>
      <c r="G46" s="144">
        <f t="shared" si="13"/>
        <v>0.48461538461538461</v>
      </c>
      <c r="H46" s="156">
        <v>392</v>
      </c>
      <c r="I46" s="158">
        <f t="shared" si="14"/>
        <v>-6</v>
      </c>
      <c r="J46" s="143">
        <f t="shared" si="15"/>
        <v>-1.5306122448979591E-2</v>
      </c>
      <c r="K46" s="143"/>
    </row>
    <row r="47" spans="1:11" ht="17.399999999999999" x14ac:dyDescent="0.3">
      <c r="A47" s="152">
        <v>34</v>
      </c>
      <c r="B47" s="59" t="s">
        <v>449</v>
      </c>
      <c r="C47" s="59"/>
      <c r="D47" s="158">
        <v>2316</v>
      </c>
      <c r="E47" s="158">
        <v>2327</v>
      </c>
      <c r="F47" s="158">
        <f t="shared" si="12"/>
        <v>-11</v>
      </c>
      <c r="G47" s="144">
        <f t="shared" si="13"/>
        <v>-4.727116458960034E-3</v>
      </c>
      <c r="H47" s="156">
        <v>2353</v>
      </c>
      <c r="I47" s="158">
        <f t="shared" si="14"/>
        <v>-37</v>
      </c>
      <c r="J47" s="143">
        <f t="shared" si="15"/>
        <v>-1.572460688482788E-2</v>
      </c>
      <c r="K47" s="143"/>
    </row>
    <row r="48" spans="1:11" ht="17.399999999999999" x14ac:dyDescent="0.3">
      <c r="A48" s="152">
        <v>35</v>
      </c>
      <c r="B48" s="59" t="s">
        <v>450</v>
      </c>
      <c r="C48" s="59"/>
      <c r="D48" s="158">
        <v>10</v>
      </c>
      <c r="E48" s="158">
        <v>14</v>
      </c>
      <c r="F48" s="158">
        <f t="shared" si="12"/>
        <v>-4</v>
      </c>
      <c r="G48" s="144">
        <f t="shared" si="13"/>
        <v>-0.2857142857142857</v>
      </c>
      <c r="H48" s="156">
        <v>11</v>
      </c>
      <c r="I48" s="158">
        <f t="shared" si="14"/>
        <v>-1</v>
      </c>
      <c r="J48" s="143">
        <f t="shared" si="15"/>
        <v>-9.0909090909090912E-2</v>
      </c>
      <c r="K48" s="143"/>
    </row>
    <row r="49" spans="1:11" ht="17.399999999999999" x14ac:dyDescent="0.3">
      <c r="A49" s="152">
        <v>36</v>
      </c>
      <c r="B49" s="59" t="s">
        <v>451</v>
      </c>
      <c r="C49" s="59"/>
      <c r="D49" s="159">
        <v>229</v>
      </c>
      <c r="E49" s="159">
        <v>225</v>
      </c>
      <c r="F49" s="159">
        <f t="shared" si="12"/>
        <v>4</v>
      </c>
      <c r="G49" s="142">
        <f t="shared" si="13"/>
        <v>1.7777777777777778E-2</v>
      </c>
      <c r="H49" s="159">
        <v>227</v>
      </c>
      <c r="I49" s="159">
        <f t="shared" si="14"/>
        <v>2</v>
      </c>
      <c r="J49" s="141">
        <f t="shared" si="15"/>
        <v>8.8105726872246704E-3</v>
      </c>
      <c r="K49" s="150"/>
    </row>
    <row r="50" spans="1:11" ht="17.399999999999999" x14ac:dyDescent="0.3">
      <c r="A50" s="152">
        <v>37</v>
      </c>
      <c r="B50" s="59" t="s">
        <v>452</v>
      </c>
      <c r="C50" s="59"/>
      <c r="D50" s="151">
        <f>SUM(D44:D49)</f>
        <v>825009</v>
      </c>
      <c r="E50" s="54">
        <f>SUM(E44:E49)</f>
        <v>823245</v>
      </c>
      <c r="F50" s="151">
        <f t="shared" si="12"/>
        <v>1764</v>
      </c>
      <c r="G50" s="144">
        <f t="shared" si="13"/>
        <v>2.1427400105679356E-3</v>
      </c>
      <c r="H50" s="54">
        <f>SUM(H44:H49)</f>
        <v>813977</v>
      </c>
      <c r="I50" s="151">
        <f>SUM(I44:I49)</f>
        <v>11032</v>
      </c>
      <c r="J50" s="143">
        <f t="shared" si="15"/>
        <v>1.3553208505891444E-2</v>
      </c>
      <c r="K50" s="143"/>
    </row>
    <row r="51" spans="1:11" x14ac:dyDescent="0.3">
      <c r="H51" s="39"/>
    </row>
    <row r="52" spans="1:11" x14ac:dyDescent="0.3">
      <c r="H52" s="39"/>
    </row>
    <row r="53" spans="1:11" x14ac:dyDescent="0.3">
      <c r="H53" s="39"/>
    </row>
    <row r="54" spans="1:11" x14ac:dyDescent="0.3">
      <c r="H54" s="39"/>
    </row>
    <row r="55" spans="1:11" x14ac:dyDescent="0.3">
      <c r="H55" s="39"/>
    </row>
    <row r="56" spans="1:11" x14ac:dyDescent="0.3">
      <c r="H56" s="39"/>
    </row>
    <row r="59" spans="1:11" x14ac:dyDescent="0.3">
      <c r="B59" s="68"/>
      <c r="D59" s="69"/>
      <c r="E59" s="70"/>
      <c r="F59" s="69"/>
      <c r="G59" s="69"/>
    </row>
    <row r="60" spans="1:11" x14ac:dyDescent="0.3">
      <c r="B60" s="68"/>
      <c r="D60" s="71"/>
      <c r="E60" s="72"/>
      <c r="F60" s="71"/>
      <c r="G60" s="71"/>
    </row>
    <row r="61" spans="1:11" x14ac:dyDescent="0.3">
      <c r="C61" s="73"/>
    </row>
    <row r="64" spans="1:11" x14ac:dyDescent="0.3">
      <c r="B64" s="61"/>
    </row>
  </sheetData>
  <mergeCells count="12">
    <mergeCell ref="I42:J42"/>
    <mergeCell ref="B2:J2"/>
    <mergeCell ref="B3:J3"/>
    <mergeCell ref="B4:J4"/>
    <mergeCell ref="B6:J6"/>
    <mergeCell ref="B11:J11"/>
    <mergeCell ref="H12:J12"/>
    <mergeCell ref="B21:J21"/>
    <mergeCell ref="H22:J22"/>
    <mergeCell ref="B31:J31"/>
    <mergeCell ref="H32:J32"/>
    <mergeCell ref="B41:J41"/>
  </mergeCells>
  <printOptions horizontalCentered="1"/>
  <pageMargins left="0.25" right="0.25" top="0.75" bottom="1" header="0.5" footer="0.5"/>
  <pageSetup scale="62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zoomScaleNormal="100" zoomScaleSheetLayoutView="100" workbookViewId="0">
      <pane ySplit="3" topLeftCell="A4" activePane="bottomLeft" state="frozen"/>
      <selection activeCell="Y47" sqref="Y47"/>
      <selection pane="bottomLeft" activeCell="D69" sqref="D69"/>
    </sheetView>
  </sheetViews>
  <sheetFormatPr defaultColWidth="10.7109375" defaultRowHeight="13.2" x14ac:dyDescent="0.25"/>
  <cols>
    <col min="1" max="1" width="11.42578125" style="30" bestFit="1" customWidth="1"/>
    <col min="2" max="2" width="60.42578125" style="27" bestFit="1" customWidth="1"/>
    <col min="3" max="3" width="12.28515625" style="27" bestFit="1" customWidth="1"/>
    <col min="4" max="4" width="41.42578125" style="27" customWidth="1"/>
    <col min="5" max="5" width="20" style="27" customWidth="1"/>
    <col min="6" max="6" width="20.140625" style="27" hidden="1" customWidth="1"/>
    <col min="7" max="7" width="19.42578125" style="27" hidden="1" customWidth="1"/>
    <col min="8" max="8" width="43" style="27" bestFit="1" customWidth="1"/>
    <col min="9" max="9" width="21.140625" style="27" customWidth="1"/>
    <col min="10" max="10" width="12.7109375" style="27" bestFit="1" customWidth="1"/>
    <col min="11" max="11" width="10.42578125" style="27" customWidth="1"/>
    <col min="12" max="16384" width="10.7109375" style="27"/>
  </cols>
  <sheetData>
    <row r="1" spans="1:12" ht="13.8" x14ac:dyDescent="0.25">
      <c r="A1" s="467" t="s">
        <v>1133</v>
      </c>
      <c r="B1" s="467"/>
      <c r="C1" s="467"/>
      <c r="D1" s="467"/>
    </row>
    <row r="2" spans="1:12" ht="39.6" x14ac:dyDescent="0.25">
      <c r="A2" s="77" t="s">
        <v>70</v>
      </c>
      <c r="B2" s="78" t="s">
        <v>71</v>
      </c>
      <c r="C2" s="79" t="s">
        <v>305</v>
      </c>
      <c r="D2" s="80" t="s">
        <v>1132</v>
      </c>
      <c r="J2" s="336"/>
      <c r="K2" s="336"/>
      <c r="L2" s="336"/>
    </row>
    <row r="3" spans="1:12" ht="13.8" x14ac:dyDescent="0.25">
      <c r="A3" s="98"/>
      <c r="B3" s="186" t="s">
        <v>994</v>
      </c>
      <c r="C3" s="377"/>
      <c r="D3" s="206"/>
    </row>
    <row r="4" spans="1:12" x14ac:dyDescent="0.25">
      <c r="A4" s="100" t="s">
        <v>409</v>
      </c>
      <c r="B4" s="186"/>
      <c r="C4" s="101"/>
      <c r="D4" s="102"/>
      <c r="E4" s="378"/>
      <c r="F4" s="36"/>
      <c r="G4" s="36"/>
      <c r="H4" s="379"/>
    </row>
    <row r="5" spans="1:12" x14ac:dyDescent="0.25">
      <c r="A5" s="184">
        <v>10100501</v>
      </c>
      <c r="B5" s="103" t="s">
        <v>387</v>
      </c>
      <c r="C5" s="104">
        <v>4</v>
      </c>
      <c r="D5" s="187">
        <f>'[1]2017 GRC WC Det Format'!$AD$9</f>
        <v>9684998885.1316662</v>
      </c>
      <c r="E5" s="380"/>
      <c r="H5" s="381"/>
    </row>
    <row r="6" spans="1:12" x14ac:dyDescent="0.25">
      <c r="A6" s="184">
        <v>10100601</v>
      </c>
      <c r="B6" s="103" t="s">
        <v>758</v>
      </c>
      <c r="C6" s="104">
        <v>4</v>
      </c>
      <c r="D6" s="187">
        <f>'[1]2017 GRC WC Det Format'!$AD$12</f>
        <v>95156.284583333341</v>
      </c>
      <c r="E6" s="380"/>
      <c r="H6" s="381"/>
      <c r="I6" s="32"/>
    </row>
    <row r="7" spans="1:12" x14ac:dyDescent="0.25">
      <c r="A7" s="185">
        <v>10100651</v>
      </c>
      <c r="B7" s="74" t="s">
        <v>940</v>
      </c>
      <c r="C7" s="104">
        <v>4</v>
      </c>
      <c r="D7" s="187">
        <f>'[1]2017 GRC WC Det Format'!$AD$14</f>
        <v>149496629.73708335</v>
      </c>
      <c r="E7" s="380" t="s">
        <v>1040</v>
      </c>
      <c r="H7" s="381"/>
      <c r="I7" s="32"/>
    </row>
    <row r="8" spans="1:12" x14ac:dyDescent="0.25">
      <c r="A8" s="185">
        <v>10100661</v>
      </c>
      <c r="B8" s="74" t="s">
        <v>941</v>
      </c>
      <c r="C8" s="104">
        <v>4</v>
      </c>
      <c r="D8" s="187">
        <f>'[1]2017 GRC WC Det Format'!$AD$15</f>
        <v>-149496629.73708335</v>
      </c>
      <c r="E8" s="380" t="s">
        <v>1040</v>
      </c>
      <c r="H8" s="381"/>
      <c r="I8" s="32"/>
    </row>
    <row r="9" spans="1:12" x14ac:dyDescent="0.25">
      <c r="A9" s="9">
        <v>10600601</v>
      </c>
      <c r="B9" s="103" t="s">
        <v>795</v>
      </c>
      <c r="C9" s="105">
        <v>4</v>
      </c>
      <c r="D9" s="187">
        <v>0</v>
      </c>
      <c r="E9" s="380"/>
      <c r="H9" s="381"/>
    </row>
    <row r="10" spans="1:12" x14ac:dyDescent="0.25">
      <c r="A10" s="9">
        <v>10800061</v>
      </c>
      <c r="B10" s="8" t="s">
        <v>601</v>
      </c>
      <c r="C10" s="104">
        <v>17</v>
      </c>
      <c r="D10" s="187">
        <f>'[1]2017 GRC WC Det Format'!$AD$37</f>
        <v>-72563026.554583326</v>
      </c>
      <c r="E10" s="380" t="s">
        <v>1040</v>
      </c>
      <c r="H10" s="381"/>
    </row>
    <row r="11" spans="1:12" x14ac:dyDescent="0.25">
      <c r="A11" s="9">
        <v>10800071</v>
      </c>
      <c r="B11" s="8" t="s">
        <v>602</v>
      </c>
      <c r="C11" s="104">
        <v>17</v>
      </c>
      <c r="D11" s="187">
        <f>'[1]2017 GRC WC Det Format'!$AD$39</f>
        <v>72563026.554583326</v>
      </c>
      <c r="E11" s="380" t="s">
        <v>1040</v>
      </c>
      <c r="H11" s="381"/>
    </row>
    <row r="12" spans="1:12" x14ac:dyDescent="0.25">
      <c r="A12" s="9">
        <v>10800501</v>
      </c>
      <c r="B12" s="103" t="s">
        <v>185</v>
      </c>
      <c r="C12" s="104" t="s">
        <v>306</v>
      </c>
      <c r="D12" s="187">
        <f>'[1]2017 GRC WC Det Format'!$AD$41</f>
        <v>-3713509760.1912503</v>
      </c>
      <c r="E12" s="380"/>
      <c r="H12" s="381"/>
    </row>
    <row r="13" spans="1:12" x14ac:dyDescent="0.25">
      <c r="A13" s="9">
        <v>10800541</v>
      </c>
      <c r="B13" s="8" t="s">
        <v>388</v>
      </c>
      <c r="C13" s="104" t="s">
        <v>306</v>
      </c>
      <c r="D13" s="187">
        <f>'[1]2017 GRC WC Det Format'!$AD$44</f>
        <v>12084776.947083332</v>
      </c>
      <c r="E13" s="380"/>
      <c r="H13" s="381"/>
      <c r="I13" s="28"/>
    </row>
    <row r="14" spans="1:12" x14ac:dyDescent="0.25">
      <c r="A14" s="9">
        <v>10800601</v>
      </c>
      <c r="B14" s="8" t="s">
        <v>759</v>
      </c>
      <c r="C14" s="104" t="s">
        <v>306</v>
      </c>
      <c r="D14" s="187">
        <f>'[1]2017 GRC WC Det Format'!$AD$47</f>
        <v>0</v>
      </c>
      <c r="E14" s="380"/>
      <c r="H14" s="381"/>
    </row>
    <row r="15" spans="1:12" x14ac:dyDescent="0.25">
      <c r="A15" s="9">
        <v>10800611</v>
      </c>
      <c r="B15" s="8" t="s">
        <v>1048</v>
      </c>
      <c r="C15" s="104"/>
      <c r="D15" s="187">
        <f>'[1]2017 GRC WC Det Format'!$AD$49</f>
        <v>-51964520.833333336</v>
      </c>
      <c r="E15" s="380"/>
      <c r="H15" s="381"/>
    </row>
    <row r="16" spans="1:12" x14ac:dyDescent="0.25">
      <c r="A16" s="9">
        <v>10800621</v>
      </c>
      <c r="B16" s="8" t="s">
        <v>1049</v>
      </c>
      <c r="C16" s="104"/>
      <c r="D16" s="187">
        <f>'[1]2017 GRC WC Det Format'!$AD$50</f>
        <v>1679587.7704166668</v>
      </c>
      <c r="E16" s="380"/>
    </row>
    <row r="17" spans="1:13" x14ac:dyDescent="0.25">
      <c r="A17" s="9">
        <v>10800631</v>
      </c>
      <c r="B17" s="8" t="s">
        <v>1050</v>
      </c>
      <c r="C17" s="104"/>
      <c r="D17" s="187">
        <f>'[1]2017 GRC WC Det Format'!$AD$51</f>
        <v>279381.80916666664</v>
      </c>
      <c r="E17" s="380"/>
    </row>
    <row r="18" spans="1:13" x14ac:dyDescent="0.25">
      <c r="A18" s="9">
        <v>10800641</v>
      </c>
      <c r="B18" s="8" t="s">
        <v>1051</v>
      </c>
      <c r="C18" s="104"/>
      <c r="D18" s="187">
        <v>0</v>
      </c>
      <c r="E18" s="380"/>
      <c r="H18" s="381"/>
      <c r="I18" s="32"/>
    </row>
    <row r="19" spans="1:13" x14ac:dyDescent="0.25">
      <c r="A19" s="9">
        <v>10800661</v>
      </c>
      <c r="B19" s="8" t="s">
        <v>1046</v>
      </c>
      <c r="C19" s="104"/>
      <c r="D19" s="187">
        <v>0</v>
      </c>
      <c r="E19" s="380"/>
      <c r="H19" s="381"/>
      <c r="K19" s="36"/>
      <c r="M19" s="36"/>
    </row>
    <row r="20" spans="1:13" x14ac:dyDescent="0.25">
      <c r="A20" s="9">
        <v>10800671</v>
      </c>
      <c r="B20" s="8" t="s">
        <v>1047</v>
      </c>
      <c r="C20" s="104"/>
      <c r="D20" s="187">
        <v>0</v>
      </c>
      <c r="E20" s="380"/>
      <c r="H20" s="381"/>
    </row>
    <row r="21" spans="1:13" ht="15.6" x14ac:dyDescent="0.3">
      <c r="A21" s="223">
        <v>11100501</v>
      </c>
      <c r="B21" s="11" t="s">
        <v>603</v>
      </c>
      <c r="C21" s="104">
        <v>19</v>
      </c>
      <c r="D21" s="187">
        <f>'[1]2017 GRC WC Det Format'!$AD$58</f>
        <v>-51047552.208333336</v>
      </c>
      <c r="E21" s="380"/>
      <c r="H21" s="375"/>
      <c r="J21" s="375"/>
    </row>
    <row r="22" spans="1:13" ht="15.6" x14ac:dyDescent="0.3">
      <c r="A22" s="184">
        <v>23001021</v>
      </c>
      <c r="B22" s="103" t="s">
        <v>398</v>
      </c>
      <c r="C22" s="105">
        <v>4</v>
      </c>
      <c r="D22" s="187">
        <f>'[1]2017 GRC WC Det Format'!$AD$965</f>
        <v>-61650826.170000009</v>
      </c>
      <c r="E22" s="380"/>
      <c r="H22" s="375"/>
      <c r="J22" s="375"/>
    </row>
    <row r="23" spans="1:13" ht="15.6" x14ac:dyDescent="0.3">
      <c r="A23" s="9">
        <v>23001031</v>
      </c>
      <c r="B23" s="8" t="s">
        <v>399</v>
      </c>
      <c r="C23" s="105">
        <v>4</v>
      </c>
      <c r="D23" s="187">
        <f>'[1]2017 GRC WC Det Format'!$AD$966</f>
        <v>-42855299.917499997</v>
      </c>
      <c r="E23" s="380"/>
      <c r="H23" s="375"/>
      <c r="J23" s="375"/>
    </row>
    <row r="24" spans="1:13" ht="15.6" x14ac:dyDescent="0.3">
      <c r="A24" s="9">
        <v>23001041</v>
      </c>
      <c r="B24" s="8" t="s">
        <v>400</v>
      </c>
      <c r="C24" s="105">
        <v>4</v>
      </c>
      <c r="D24" s="187">
        <f>'[1]2017 GRC WC Det Format'!$AD$967</f>
        <v>-13579729.050416663</v>
      </c>
      <c r="E24" s="380"/>
      <c r="H24" s="375"/>
      <c r="J24" s="375"/>
    </row>
    <row r="25" spans="1:13" ht="15.6" x14ac:dyDescent="0.3">
      <c r="A25" s="9">
        <v>23001061</v>
      </c>
      <c r="B25" s="8" t="s">
        <v>401</v>
      </c>
      <c r="C25" s="105">
        <v>4</v>
      </c>
      <c r="D25" s="187">
        <f>'[1]2017 GRC WC Det Format'!$AD$969</f>
        <v>-4511176.9937499994</v>
      </c>
      <c r="E25" s="380"/>
      <c r="F25" s="28"/>
      <c r="H25" s="375"/>
      <c r="J25" s="375"/>
    </row>
    <row r="26" spans="1:13" ht="15.6" x14ac:dyDescent="0.3">
      <c r="A26" s="9">
        <v>23001071</v>
      </c>
      <c r="B26" s="8" t="s">
        <v>402</v>
      </c>
      <c r="C26" s="105">
        <v>4</v>
      </c>
      <c r="D26" s="187">
        <f>'[1]2017 GRC WC Det Format'!$AD$970</f>
        <v>-9727469.3433333337</v>
      </c>
      <c r="E26" s="380"/>
      <c r="H26" s="375"/>
      <c r="J26" s="375"/>
    </row>
    <row r="27" spans="1:13" x14ac:dyDescent="0.25">
      <c r="A27" s="376">
        <v>23001081</v>
      </c>
      <c r="B27" s="8" t="s">
        <v>403</v>
      </c>
      <c r="C27" s="105">
        <v>4</v>
      </c>
      <c r="D27" s="187">
        <v>0</v>
      </c>
      <c r="E27" s="380"/>
    </row>
    <row r="28" spans="1:13" x14ac:dyDescent="0.25">
      <c r="A28" s="9">
        <v>23001131</v>
      </c>
      <c r="B28" s="8" t="s">
        <v>626</v>
      </c>
      <c r="C28" s="105">
        <v>4</v>
      </c>
      <c r="D28" s="187">
        <f>'[1]2017 GRC WC Det Format'!$AD$973</f>
        <v>-19737709.649583336</v>
      </c>
      <c r="E28" s="380"/>
    </row>
    <row r="29" spans="1:13" x14ac:dyDescent="0.25">
      <c r="A29" s="9">
        <v>23001141</v>
      </c>
      <c r="B29" s="8" t="s">
        <v>634</v>
      </c>
      <c r="C29" s="105">
        <v>4</v>
      </c>
      <c r="D29" s="187">
        <f>'[1]2017 GRC WC Det Format'!$AD$974</f>
        <v>-577441.35750000004</v>
      </c>
      <c r="E29" s="380"/>
    </row>
    <row r="30" spans="1:13" x14ac:dyDescent="0.25">
      <c r="A30" s="9">
        <v>23001151</v>
      </c>
      <c r="B30" s="8" t="s">
        <v>638</v>
      </c>
      <c r="C30" s="105">
        <v>4</v>
      </c>
      <c r="D30" s="187">
        <f>'[1]2017 GRC WC Det Format'!$AD$975</f>
        <v>-121760.72708333335</v>
      </c>
      <c r="E30" s="380"/>
    </row>
    <row r="31" spans="1:13" x14ac:dyDescent="0.25">
      <c r="A31" s="9">
        <v>23001211</v>
      </c>
      <c r="B31" s="8" t="s">
        <v>635</v>
      </c>
      <c r="C31" s="105">
        <v>4</v>
      </c>
      <c r="D31" s="187">
        <v>0</v>
      </c>
      <c r="E31" s="380"/>
    </row>
    <row r="32" spans="1:13" ht="15.6" x14ac:dyDescent="0.3">
      <c r="A32" s="9">
        <v>23001221</v>
      </c>
      <c r="B32" s="8" t="s">
        <v>797</v>
      </c>
      <c r="C32" s="105">
        <v>4</v>
      </c>
      <c r="D32" s="187">
        <v>0</v>
      </c>
      <c r="E32" s="380"/>
      <c r="F32" s="28"/>
      <c r="H32" s="375"/>
      <c r="J32" s="375"/>
    </row>
    <row r="33" spans="1:11" x14ac:dyDescent="0.25">
      <c r="A33" s="9">
        <v>23001231</v>
      </c>
      <c r="B33" s="8" t="s">
        <v>636</v>
      </c>
      <c r="C33" s="105">
        <v>4</v>
      </c>
      <c r="D33" s="187">
        <f>'[1]2017 GRC WC Det Format'!$AD$976</f>
        <v>-1247728.4520833334</v>
      </c>
      <c r="E33" s="336"/>
      <c r="F33" s="336"/>
      <c r="G33" s="336"/>
      <c r="H33" s="336"/>
      <c r="I33" s="336"/>
      <c r="J33" s="336"/>
      <c r="K33" s="336"/>
    </row>
    <row r="34" spans="1:11" x14ac:dyDescent="0.25">
      <c r="A34" s="9">
        <v>23002011</v>
      </c>
      <c r="B34" s="8" t="s">
        <v>184</v>
      </c>
      <c r="C34" s="105">
        <v>4</v>
      </c>
      <c r="D34" s="187">
        <f>'[1]2017 GRC WC Det Format'!$AD$977</f>
        <v>-1011472.3316666667</v>
      </c>
      <c r="E34" s="380"/>
      <c r="F34" s="29"/>
      <c r="G34" s="28"/>
    </row>
    <row r="35" spans="1:11" x14ac:dyDescent="0.25">
      <c r="A35" s="9">
        <v>23002041</v>
      </c>
      <c r="B35" s="8" t="s">
        <v>389</v>
      </c>
      <c r="C35" s="105">
        <v>4</v>
      </c>
      <c r="D35" s="187">
        <f>'[1]2017 GRC WC Det Format'!$AD$978</f>
        <v>-23119420.597916674</v>
      </c>
      <c r="E35" s="380"/>
      <c r="F35" s="29"/>
      <c r="G35" s="28"/>
    </row>
    <row r="36" spans="1:11" x14ac:dyDescent="0.25">
      <c r="A36" s="9">
        <v>23002061</v>
      </c>
      <c r="B36" s="8" t="s">
        <v>404</v>
      </c>
      <c r="C36" s="105">
        <v>4</v>
      </c>
      <c r="D36" s="187">
        <f>'[1]2017 GRC WC Det Format'!$AD$979</f>
        <v>48143.484583333331</v>
      </c>
      <c r="E36" s="380"/>
      <c r="F36" s="29"/>
      <c r="G36" s="28"/>
    </row>
    <row r="37" spans="1:11" x14ac:dyDescent="0.25">
      <c r="A37" s="9">
        <v>23002071</v>
      </c>
      <c r="B37" s="8" t="s">
        <v>405</v>
      </c>
      <c r="C37" s="105">
        <v>4</v>
      </c>
      <c r="D37" s="187">
        <f>'[1]2017 GRC WC Det Format'!$AD$980</f>
        <v>260240.52583333329</v>
      </c>
      <c r="E37" s="380"/>
      <c r="F37" s="29"/>
      <c r="G37" s="28"/>
    </row>
    <row r="38" spans="1:11" x14ac:dyDescent="0.25">
      <c r="A38" s="9">
        <v>23002081</v>
      </c>
      <c r="B38" s="8" t="s">
        <v>406</v>
      </c>
      <c r="C38" s="105">
        <v>4</v>
      </c>
      <c r="D38" s="187">
        <v>0</v>
      </c>
      <c r="E38" s="380"/>
      <c r="F38" s="29"/>
      <c r="G38" s="28"/>
    </row>
    <row r="39" spans="1:11" x14ac:dyDescent="0.25">
      <c r="A39" s="9">
        <v>23002091</v>
      </c>
      <c r="B39" s="8" t="s">
        <v>407</v>
      </c>
      <c r="C39" s="105">
        <v>4</v>
      </c>
      <c r="D39" s="187">
        <f>'[1]2017 GRC WC Det Format'!$AD$982</f>
        <v>-5334029.3854166679</v>
      </c>
      <c r="E39" s="380"/>
      <c r="F39" s="29"/>
      <c r="G39" s="28"/>
    </row>
    <row r="40" spans="1:11" x14ac:dyDescent="0.25">
      <c r="A40" s="9">
        <v>23003021</v>
      </c>
      <c r="B40" s="8" t="s">
        <v>1044</v>
      </c>
      <c r="C40" s="105"/>
      <c r="D40" s="187">
        <f>'[1]2017 GRC WC Det Format'!$AD$984</f>
        <v>305705.83333333331</v>
      </c>
      <c r="E40" s="380"/>
      <c r="F40" s="29"/>
      <c r="G40" s="28"/>
    </row>
    <row r="41" spans="1:11" x14ac:dyDescent="0.25">
      <c r="A41" s="9">
        <v>23003031</v>
      </c>
      <c r="B41" s="8" t="s">
        <v>1042</v>
      </c>
      <c r="C41" s="105"/>
      <c r="D41" s="187">
        <f>'[1]2017 GRC WC Det Format'!$AD$985</f>
        <v>4719939.541666667</v>
      </c>
      <c r="E41" s="380"/>
      <c r="F41" s="29"/>
      <c r="G41" s="28"/>
    </row>
    <row r="42" spans="1:11" x14ac:dyDescent="0.25">
      <c r="A42" s="376">
        <v>23003041</v>
      </c>
      <c r="B42" s="106" t="s">
        <v>1045</v>
      </c>
      <c r="C42" s="105"/>
      <c r="D42" s="187">
        <v>0</v>
      </c>
      <c r="E42" s="380"/>
      <c r="F42" s="28"/>
      <c r="G42" s="28"/>
    </row>
    <row r="43" spans="1:11" x14ac:dyDescent="0.25">
      <c r="A43" s="107"/>
      <c r="B43" s="108" t="s">
        <v>382</v>
      </c>
      <c r="C43" s="108"/>
      <c r="D43" s="213">
        <f>SUM(D5:D42)</f>
        <v>5704475920.1191673</v>
      </c>
      <c r="E43" s="380"/>
    </row>
    <row r="44" spans="1:11" x14ac:dyDescent="0.25">
      <c r="A44" s="99"/>
      <c r="B44" s="99"/>
      <c r="C44" s="99"/>
      <c r="D44" s="213"/>
      <c r="E44" s="380"/>
    </row>
    <row r="45" spans="1:11" x14ac:dyDescent="0.25">
      <c r="A45" s="100" t="s">
        <v>408</v>
      </c>
      <c r="B45" s="186"/>
      <c r="C45" s="101"/>
      <c r="D45" s="102"/>
      <c r="E45" s="380"/>
    </row>
    <row r="46" spans="1:11" x14ac:dyDescent="0.25">
      <c r="A46" s="184">
        <v>10100502</v>
      </c>
      <c r="B46" s="8" t="s">
        <v>390</v>
      </c>
      <c r="C46" s="104">
        <v>1</v>
      </c>
      <c r="D46" s="187">
        <f>'[1]2017 GRC WC Det Format'!$AD$10</f>
        <v>3652272916.3674998</v>
      </c>
      <c r="E46" s="380"/>
    </row>
    <row r="47" spans="1:11" x14ac:dyDescent="0.25">
      <c r="A47" s="184">
        <v>10100602</v>
      </c>
      <c r="B47" s="8" t="s">
        <v>760</v>
      </c>
      <c r="C47" s="104">
        <v>1</v>
      </c>
      <c r="D47" s="187">
        <f>'[1]2017 GRC WC Det Format'!$AD$13</f>
        <v>7278.7112499999348</v>
      </c>
      <c r="E47" s="380"/>
    </row>
    <row r="48" spans="1:11" x14ac:dyDescent="0.25">
      <c r="A48" s="184">
        <v>10600602</v>
      </c>
      <c r="B48" s="8" t="s">
        <v>796</v>
      </c>
      <c r="C48" s="104" t="s">
        <v>307</v>
      </c>
      <c r="D48" s="187">
        <f>'[1]2017 GRC WC Det Format'!$AD$24</f>
        <v>260319.37916666665</v>
      </c>
      <c r="E48" s="380"/>
    </row>
    <row r="49" spans="1:7" x14ac:dyDescent="0.25">
      <c r="A49" s="184">
        <v>10800062</v>
      </c>
      <c r="B49" s="8" t="s">
        <v>601</v>
      </c>
      <c r="C49" s="104">
        <v>5</v>
      </c>
      <c r="D49" s="187">
        <f>'[1]2017 GRC WC Det Format'!$AD$38</f>
        <v>-316261918.60208333</v>
      </c>
      <c r="E49" s="380" t="s">
        <v>1040</v>
      </c>
    </row>
    <row r="50" spans="1:7" x14ac:dyDescent="0.25">
      <c r="A50" s="184">
        <v>10800072</v>
      </c>
      <c r="B50" s="8" t="s">
        <v>602</v>
      </c>
      <c r="C50" s="104">
        <v>5</v>
      </c>
      <c r="D50" s="187">
        <f>'[1]2017 GRC WC Det Format'!$AD$40</f>
        <v>316261918.60208333</v>
      </c>
      <c r="E50" s="380" t="s">
        <v>1040</v>
      </c>
    </row>
    <row r="51" spans="1:7" x14ac:dyDescent="0.25">
      <c r="A51" s="184">
        <v>10800502</v>
      </c>
      <c r="B51" s="8" t="s">
        <v>604</v>
      </c>
      <c r="C51" s="104" t="s">
        <v>308</v>
      </c>
      <c r="D51" s="187">
        <f>'[1]2017 GRC WC Det Format'!$AD$42</f>
        <v>-1445324515.886667</v>
      </c>
      <c r="E51" s="380"/>
    </row>
    <row r="52" spans="1:7" x14ac:dyDescent="0.25">
      <c r="A52" s="184">
        <v>10800552</v>
      </c>
      <c r="B52" s="8" t="s">
        <v>391</v>
      </c>
      <c r="C52" s="104">
        <v>5</v>
      </c>
      <c r="D52" s="187">
        <f>'[1]2017 GRC WC Det Format'!$AD$46</f>
        <v>4572675.7387499996</v>
      </c>
      <c r="E52" s="380"/>
    </row>
    <row r="53" spans="1:7" x14ac:dyDescent="0.25">
      <c r="A53" s="184">
        <v>10800602</v>
      </c>
      <c r="B53" s="8" t="s">
        <v>761</v>
      </c>
      <c r="C53" s="104" t="s">
        <v>308</v>
      </c>
      <c r="D53" s="187">
        <f>'[1]2017 GRC WC Det Format'!$AD$48</f>
        <v>1156.0533333333333</v>
      </c>
      <c r="E53" s="380"/>
    </row>
    <row r="54" spans="1:7" x14ac:dyDescent="0.25">
      <c r="A54" s="223">
        <v>11100502</v>
      </c>
      <c r="B54" s="11" t="s">
        <v>605</v>
      </c>
      <c r="C54" s="104">
        <v>5</v>
      </c>
      <c r="D54" s="187">
        <f>'[1]2017 GRC WC Det Format'!$AD$59</f>
        <v>-9773686.0220833346</v>
      </c>
      <c r="E54" s="380"/>
    </row>
    <row r="55" spans="1:7" x14ac:dyDescent="0.25">
      <c r="A55" s="184">
        <v>18230432</v>
      </c>
      <c r="B55" s="8" t="s">
        <v>506</v>
      </c>
      <c r="C55" s="104" t="s">
        <v>307</v>
      </c>
      <c r="D55" s="187">
        <v>0</v>
      </c>
      <c r="E55" s="380"/>
    </row>
    <row r="56" spans="1:7" x14ac:dyDescent="0.25">
      <c r="A56" s="184">
        <v>18230442</v>
      </c>
      <c r="B56" s="8" t="s">
        <v>507</v>
      </c>
      <c r="C56" s="104" t="s">
        <v>307</v>
      </c>
      <c r="D56" s="187">
        <v>0</v>
      </c>
      <c r="E56" s="380"/>
    </row>
    <row r="57" spans="1:7" x14ac:dyDescent="0.25">
      <c r="A57" s="184">
        <v>23000100</v>
      </c>
      <c r="B57" s="8" t="s">
        <v>1041</v>
      </c>
      <c r="C57" s="104"/>
      <c r="D57" s="187">
        <v>0</v>
      </c>
      <c r="E57" s="380"/>
    </row>
    <row r="58" spans="1:7" x14ac:dyDescent="0.25">
      <c r="A58" s="184">
        <v>23001092</v>
      </c>
      <c r="B58" s="8" t="s">
        <v>181</v>
      </c>
      <c r="C58" s="104">
        <v>1</v>
      </c>
      <c r="D58" s="187">
        <f>'[1]2017 GRC WC Det Format'!$AD$971</f>
        <v>-8079293.8204166656</v>
      </c>
      <c r="E58" s="380"/>
    </row>
    <row r="59" spans="1:7" x14ac:dyDescent="0.25">
      <c r="A59" s="184">
        <v>23001122</v>
      </c>
      <c r="B59" s="8" t="s">
        <v>1043</v>
      </c>
      <c r="C59" s="104"/>
      <c r="D59" s="187">
        <f>'[1]2017 GRC WC Det Format'!$AD$972</f>
        <v>-1940434.7116666667</v>
      </c>
      <c r="E59" s="380"/>
    </row>
    <row r="60" spans="1:7" x14ac:dyDescent="0.25">
      <c r="A60" s="184">
        <v>23002012</v>
      </c>
      <c r="B60" s="8" t="s">
        <v>180</v>
      </c>
      <c r="C60" s="104">
        <v>1</v>
      </c>
      <c r="D60" s="187">
        <v>0</v>
      </c>
      <c r="E60" s="380"/>
    </row>
    <row r="61" spans="1:7" x14ac:dyDescent="0.25">
      <c r="A61" s="184">
        <v>23002032</v>
      </c>
      <c r="B61" s="8" t="s">
        <v>182</v>
      </c>
      <c r="C61" s="104">
        <v>1</v>
      </c>
      <c r="D61" s="187">
        <v>0</v>
      </c>
      <c r="E61" s="380"/>
    </row>
    <row r="62" spans="1:7" x14ac:dyDescent="0.25">
      <c r="A62" s="184">
        <v>23002052</v>
      </c>
      <c r="B62" s="8" t="s">
        <v>392</v>
      </c>
      <c r="C62" s="104">
        <v>1</v>
      </c>
      <c r="D62" s="187">
        <v>0</v>
      </c>
      <c r="E62" s="380"/>
    </row>
    <row r="63" spans="1:7" x14ac:dyDescent="0.25">
      <c r="A63" s="184">
        <v>23002062</v>
      </c>
      <c r="B63" s="8" t="s">
        <v>171</v>
      </c>
      <c r="C63" s="104">
        <v>1</v>
      </c>
      <c r="D63" s="187">
        <v>0</v>
      </c>
      <c r="E63" s="380"/>
      <c r="F63" s="29"/>
      <c r="G63" s="28"/>
    </row>
    <row r="64" spans="1:7" x14ac:dyDescent="0.25">
      <c r="A64" s="184">
        <v>23002072</v>
      </c>
      <c r="B64" s="8" t="s">
        <v>637</v>
      </c>
      <c r="C64" s="104" t="s">
        <v>307</v>
      </c>
      <c r="D64" s="187">
        <f>'[1]2017 GRC WC Det Format'!$AD$981</f>
        <v>24457.43416666667</v>
      </c>
      <c r="E64" s="380" t="s">
        <v>1040</v>
      </c>
      <c r="F64" s="29"/>
      <c r="G64" s="28"/>
    </row>
    <row r="65" spans="1:10" x14ac:dyDescent="0.25">
      <c r="A65" s="221">
        <v>23002092</v>
      </c>
      <c r="B65" s="106" t="s">
        <v>183</v>
      </c>
      <c r="C65" s="104">
        <v>1</v>
      </c>
      <c r="D65" s="187">
        <f>'[1]2017 GRC WC Det Format'!$AD$983</f>
        <v>-24457.43416666667</v>
      </c>
      <c r="E65" s="380" t="s">
        <v>1040</v>
      </c>
    </row>
    <row r="66" spans="1:10" x14ac:dyDescent="0.25">
      <c r="A66" s="107"/>
      <c r="B66" s="108" t="s">
        <v>383</v>
      </c>
      <c r="C66" s="108"/>
      <c r="D66" s="213">
        <f>SUM(D46:D65)</f>
        <v>2191996415.809166</v>
      </c>
      <c r="E66" s="380"/>
    </row>
    <row r="67" spans="1:10" x14ac:dyDescent="0.25">
      <c r="A67" s="99"/>
      <c r="B67" s="99"/>
      <c r="C67" s="99"/>
      <c r="D67" s="188"/>
      <c r="E67" s="380"/>
    </row>
    <row r="68" spans="1:10" x14ac:dyDescent="0.25">
      <c r="A68" s="99"/>
      <c r="B68" s="99"/>
      <c r="C68" s="99"/>
      <c r="D68" s="188"/>
      <c r="E68" s="380"/>
    </row>
    <row r="69" spans="1:10" x14ac:dyDescent="0.25">
      <c r="A69" s="99"/>
      <c r="B69" s="109" t="s">
        <v>425</v>
      </c>
      <c r="C69" s="109"/>
      <c r="D69" s="189">
        <f>D43+D66</f>
        <v>7896472335.9283333</v>
      </c>
      <c r="E69" s="380"/>
    </row>
    <row r="70" spans="1:10" s="33" customFormat="1" x14ac:dyDescent="0.25">
      <c r="A70" s="110"/>
      <c r="B70" s="111" t="s">
        <v>409</v>
      </c>
      <c r="C70" s="111"/>
      <c r="D70" s="190">
        <f>D43/D69</f>
        <v>0.72240814346480353</v>
      </c>
      <c r="E70" s="380"/>
      <c r="H70" s="27"/>
      <c r="I70" s="27"/>
      <c r="J70" s="27"/>
    </row>
    <row r="71" spans="1:10" x14ac:dyDescent="0.25">
      <c r="A71" s="99"/>
      <c r="B71" s="109" t="s">
        <v>408</v>
      </c>
      <c r="C71" s="109"/>
      <c r="D71" s="191">
        <f>D66/D69</f>
        <v>0.27759185653519652</v>
      </c>
      <c r="E71" s="380"/>
    </row>
    <row r="72" spans="1:10" x14ac:dyDescent="0.25">
      <c r="A72" s="99"/>
      <c r="B72" s="99"/>
      <c r="C72" s="99"/>
      <c r="D72" s="99"/>
    </row>
    <row r="73" spans="1:10" x14ac:dyDescent="0.25">
      <c r="A73" s="112"/>
      <c r="B73" s="113"/>
      <c r="C73" s="99"/>
      <c r="D73" s="114"/>
    </row>
    <row r="74" spans="1:10" x14ac:dyDescent="0.25">
      <c r="A74" s="22"/>
      <c r="B74" s="23"/>
      <c r="D74" s="29"/>
    </row>
  </sheetData>
  <mergeCells count="1">
    <mergeCell ref="A1:D1"/>
  </mergeCells>
  <phoneticPr fontId="21" type="noConversion"/>
  <pageMargins left="0.5" right="0.5" top="0.75" bottom="0.75" header="0.5" footer="0.5"/>
  <pageSetup scale="54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4"/>
  <sheetViews>
    <sheetView zoomScaleNormal="100" workbookViewId="0">
      <selection activeCell="B4" sqref="B4"/>
    </sheetView>
  </sheetViews>
  <sheetFormatPr defaultRowHeight="10.199999999999999" x14ac:dyDescent="0.2"/>
  <cols>
    <col min="1" max="1" width="61.5703125" style="336" customWidth="1"/>
    <col min="2" max="2" width="21" style="336" bestFit="1" customWidth="1"/>
    <col min="3" max="3" width="18.85546875" style="336" customWidth="1"/>
    <col min="4" max="4" width="18.28515625" style="336" customWidth="1"/>
    <col min="5" max="5" width="18" style="336" customWidth="1"/>
    <col min="6" max="6" width="18.42578125" style="336" customWidth="1"/>
    <col min="7" max="7" width="22.28515625" style="336" bestFit="1" customWidth="1"/>
    <col min="8" max="8" width="19.42578125" style="336" customWidth="1"/>
    <col min="9" max="9" width="19.85546875" style="230" customWidth="1"/>
    <col min="10" max="10" width="21" style="4" bestFit="1" customWidth="1"/>
    <col min="11" max="11" width="16" style="230" customWidth="1"/>
    <col min="12" max="13" width="15.5703125" style="230" bestFit="1" customWidth="1"/>
    <col min="14" max="14" width="55.28515625" style="230" bestFit="1" customWidth="1"/>
    <col min="15" max="16" width="21" style="230" bestFit="1" customWidth="1"/>
    <col min="17" max="17" width="9.140625" style="230"/>
    <col min="18" max="18" width="49.28515625" style="230" customWidth="1"/>
    <col min="19" max="19" width="14.7109375" style="230" bestFit="1" customWidth="1"/>
    <col min="20" max="20" width="15.42578125" style="230" customWidth="1"/>
    <col min="21" max="21" width="14.42578125" style="230" customWidth="1"/>
    <col min="22" max="16384" width="9.140625" style="230"/>
  </cols>
  <sheetData>
    <row r="1" spans="1:10" x14ac:dyDescent="0.2">
      <c r="B1" s="436" t="s">
        <v>409</v>
      </c>
      <c r="C1" s="436" t="s">
        <v>408</v>
      </c>
    </row>
    <row r="2" spans="1:10" ht="12.6" x14ac:dyDescent="0.2">
      <c r="A2" s="31" t="s">
        <v>1135</v>
      </c>
      <c r="B2" s="24">
        <f>'[2]Unallocated Summary'!B24+'[2]Unallocated Summary'!B25</f>
        <v>100856417.75999966</v>
      </c>
      <c r="C2" s="24">
        <f>'[2]Unallocated Summary'!C24+'[2]Unallocated Summary'!C25</f>
        <v>63327890.579999886</v>
      </c>
      <c r="D2" s="26"/>
      <c r="E2" s="26"/>
      <c r="F2" s="25"/>
      <c r="G2" s="25"/>
      <c r="H2" s="25"/>
      <c r="J2" s="230"/>
    </row>
    <row r="3" spans="1:10" ht="12.6" x14ac:dyDescent="0.2">
      <c r="A3" s="31" t="s">
        <v>430</v>
      </c>
      <c r="B3" s="26">
        <f>'SAP DL Downld'!H9</f>
        <v>25665176.740000002</v>
      </c>
      <c r="C3" s="26">
        <f>'SAP DL Downld'!H10</f>
        <v>21848375.460000001</v>
      </c>
      <c r="D3" s="26"/>
      <c r="E3" s="26"/>
      <c r="F3" s="25"/>
      <c r="G3" s="25"/>
      <c r="H3" s="25"/>
      <c r="J3" s="230"/>
    </row>
    <row r="4" spans="1:10" ht="12.6" x14ac:dyDescent="0.2">
      <c r="A4" s="31" t="s">
        <v>432</v>
      </c>
      <c r="B4" s="26">
        <f>+B2-B3</f>
        <v>75191241.019999653</v>
      </c>
      <c r="C4" s="26">
        <f>+C2-C3</f>
        <v>41479515.119999886</v>
      </c>
      <c r="D4" s="26"/>
      <c r="E4" s="26"/>
      <c r="F4" s="25"/>
      <c r="G4" s="25"/>
      <c r="H4" s="25"/>
      <c r="J4" s="230"/>
    </row>
    <row r="5" spans="1:10" ht="13.2" hidden="1" x14ac:dyDescent="0.25">
      <c r="A5" s="382"/>
      <c r="B5" s="336">
        <v>2009</v>
      </c>
      <c r="J5" s="230"/>
    </row>
    <row r="6" spans="1:10" ht="13.2" hidden="1" x14ac:dyDescent="0.25">
      <c r="A6" s="383" t="s">
        <v>430</v>
      </c>
      <c r="B6" s="21">
        <v>25020269.410863623</v>
      </c>
      <c r="C6" s="21">
        <v>21401482.71584532</v>
      </c>
      <c r="D6" s="342">
        <f>+B3-B6</f>
        <v>644907.32913637906</v>
      </c>
      <c r="E6" s="342">
        <f>+C3-C6</f>
        <v>446892.74415468052</v>
      </c>
      <c r="F6" s="384">
        <f>+B6/B3</f>
        <v>0.97487228178205876</v>
      </c>
      <c r="J6" s="230"/>
    </row>
    <row r="7" spans="1:10" hidden="1" x14ac:dyDescent="0.2">
      <c r="A7" s="21" t="s">
        <v>431</v>
      </c>
      <c r="B7" s="21">
        <v>87024477.129999906</v>
      </c>
      <c r="C7" s="21">
        <v>50094612.769999996</v>
      </c>
      <c r="D7" s="342">
        <f>+B2-B7</f>
        <v>13831940.629999757</v>
      </c>
      <c r="E7" s="342">
        <f>+C2-C7</f>
        <v>13233277.809999891</v>
      </c>
      <c r="F7" s="384">
        <f>+B7/B2</f>
        <v>0.86285512675143217</v>
      </c>
      <c r="J7" s="230"/>
    </row>
    <row r="8" spans="1:10" hidden="1" x14ac:dyDescent="0.2">
      <c r="A8" s="21" t="s">
        <v>432</v>
      </c>
      <c r="B8" s="21">
        <v>62004207.719136283</v>
      </c>
      <c r="C8" s="21">
        <v>28693130.054154675</v>
      </c>
      <c r="D8" s="342">
        <f t="shared" ref="D8:E8" si="0">+B4-B8</f>
        <v>13187033.30086337</v>
      </c>
      <c r="E8" s="342">
        <f t="shared" si="0"/>
        <v>12786385.06584521</v>
      </c>
      <c r="F8" s="384">
        <f>+B8/B4</f>
        <v>0.82462008710089207</v>
      </c>
      <c r="J8" s="230"/>
    </row>
    <row r="9" spans="1:10" hidden="1" x14ac:dyDescent="0.2">
      <c r="J9" s="230"/>
    </row>
    <row r="10" spans="1:10" hidden="1" x14ac:dyDescent="0.2">
      <c r="J10" s="230"/>
    </row>
    <row r="11" spans="1:10" hidden="1" x14ac:dyDescent="0.2">
      <c r="J11" s="230"/>
    </row>
    <row r="12" spans="1:10" hidden="1" x14ac:dyDescent="0.2">
      <c r="J12" s="230"/>
    </row>
    <row r="13" spans="1:10" hidden="1" x14ac:dyDescent="0.2">
      <c r="J13" s="230"/>
    </row>
    <row r="14" spans="1:10" x14ac:dyDescent="0.2">
      <c r="J14" s="230"/>
    </row>
    <row r="15" spans="1:10" ht="30.6" hidden="1" x14ac:dyDescent="0.2">
      <c r="A15" s="23" t="s">
        <v>196</v>
      </c>
      <c r="B15" s="23" t="s">
        <v>197</v>
      </c>
      <c r="J15" s="230"/>
    </row>
    <row r="16" spans="1:10" hidden="1" x14ac:dyDescent="0.2">
      <c r="A16" s="23" t="s">
        <v>198</v>
      </c>
      <c r="B16" s="23"/>
    </row>
    <row r="17" spans="1:2" hidden="1" x14ac:dyDescent="0.2">
      <c r="A17" s="23"/>
      <c r="B17" s="23"/>
    </row>
    <row r="18" spans="1:2" ht="20.399999999999999" hidden="1" x14ac:dyDescent="0.2">
      <c r="A18" s="23" t="s">
        <v>199</v>
      </c>
      <c r="B18" s="23" t="s">
        <v>200</v>
      </c>
    </row>
    <row r="19" spans="1:2" ht="20.399999999999999" hidden="1" x14ac:dyDescent="0.2">
      <c r="A19" s="23" t="s">
        <v>201</v>
      </c>
      <c r="B19" s="23" t="s">
        <v>202</v>
      </c>
    </row>
    <row r="20" spans="1:2" hidden="1" x14ac:dyDescent="0.2">
      <c r="A20" s="23" t="s">
        <v>203</v>
      </c>
      <c r="B20" s="23" t="s">
        <v>204</v>
      </c>
    </row>
    <row r="21" spans="1:2" hidden="1" x14ac:dyDescent="0.2">
      <c r="A21" s="23" t="s">
        <v>205</v>
      </c>
      <c r="B21" s="23"/>
    </row>
    <row r="22" spans="1:2" hidden="1" x14ac:dyDescent="0.2">
      <c r="A22" s="23"/>
      <c r="B22" s="23"/>
    </row>
    <row r="23" spans="1:2" ht="20.399999999999999" hidden="1" x14ac:dyDescent="0.2">
      <c r="A23" s="23" t="s">
        <v>206</v>
      </c>
      <c r="B23" s="23" t="s">
        <v>207</v>
      </c>
    </row>
    <row r="24" spans="1:2" ht="20.399999999999999" hidden="1" x14ac:dyDescent="0.2">
      <c r="A24" s="23" t="s">
        <v>208</v>
      </c>
      <c r="B24" s="23" t="s">
        <v>209</v>
      </c>
    </row>
    <row r="25" spans="1:2" hidden="1" x14ac:dyDescent="0.2">
      <c r="A25" s="23"/>
      <c r="B25" s="23"/>
    </row>
    <row r="26" spans="1:2" hidden="1" x14ac:dyDescent="0.2">
      <c r="A26" s="23" t="s">
        <v>210</v>
      </c>
      <c r="B26" s="23" t="s">
        <v>211</v>
      </c>
    </row>
    <row r="27" spans="1:2" hidden="1" x14ac:dyDescent="0.2">
      <c r="A27" s="23"/>
      <c r="B27" s="23"/>
    </row>
    <row r="28" spans="1:2" hidden="1" x14ac:dyDescent="0.2">
      <c r="A28" s="23" t="s">
        <v>212</v>
      </c>
      <c r="B28" s="23" t="s">
        <v>213</v>
      </c>
    </row>
    <row r="29" spans="1:2" ht="20.399999999999999" hidden="1" x14ac:dyDescent="0.2">
      <c r="A29" s="23" t="s">
        <v>214</v>
      </c>
      <c r="B29" s="23" t="s">
        <v>215</v>
      </c>
    </row>
    <row r="30" spans="1:2" ht="20.399999999999999" hidden="1" x14ac:dyDescent="0.2">
      <c r="A30" s="23" t="s">
        <v>216</v>
      </c>
      <c r="B30" s="23" t="s">
        <v>217</v>
      </c>
    </row>
    <row r="31" spans="1:2" ht="20.399999999999999" hidden="1" x14ac:dyDescent="0.2">
      <c r="A31" s="23" t="s">
        <v>218</v>
      </c>
      <c r="B31" s="23" t="s">
        <v>219</v>
      </c>
    </row>
    <row r="32" spans="1:2" ht="20.399999999999999" hidden="1" x14ac:dyDescent="0.2">
      <c r="A32" s="23" t="s">
        <v>220</v>
      </c>
      <c r="B32" s="23" t="s">
        <v>221</v>
      </c>
    </row>
    <row r="33" spans="1:2" hidden="1" x14ac:dyDescent="0.2">
      <c r="A33" s="23" t="s">
        <v>222</v>
      </c>
      <c r="B33" s="23" t="s">
        <v>223</v>
      </c>
    </row>
    <row r="34" spans="1:2" hidden="1" x14ac:dyDescent="0.2">
      <c r="A34" s="23" t="s">
        <v>224</v>
      </c>
      <c r="B34" s="23" t="s">
        <v>225</v>
      </c>
    </row>
  </sheetData>
  <phoneticPr fontId="0" type="noConversion"/>
  <pageMargins left="0.66" right="0.24" top="0.47" bottom="0.31" header="0.16" footer="0.17"/>
  <pageSetup scale="82" orientation="landscape" r:id="rId1"/>
  <headerFooter alignWithMargins="0"/>
  <colBreaks count="1" manualBreakCount="1">
    <brk id="12" max="1048575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pageSetUpPr fitToPage="1"/>
  </sheetPr>
  <dimension ref="A1:I155"/>
  <sheetViews>
    <sheetView zoomScale="90" zoomScaleNormal="90" workbookViewId="0">
      <pane xSplit="1" ySplit="7" topLeftCell="B80" activePane="bottomRight" state="frozen"/>
      <selection activeCell="B30" sqref="B30"/>
      <selection pane="topRight" activeCell="B30" sqref="B30"/>
      <selection pane="bottomLeft" activeCell="B30" sqref="B30"/>
      <selection pane="bottomRight" activeCell="D49" sqref="D49"/>
    </sheetView>
  </sheetViews>
  <sheetFormatPr defaultColWidth="9.28515625" defaultRowHeight="14.4" x14ac:dyDescent="0.3"/>
  <cols>
    <col min="1" max="1" width="19.5703125" style="10" customWidth="1"/>
    <col min="2" max="2" width="55.28515625" style="10" bestFit="1" customWidth="1"/>
    <col min="3" max="3" width="20.28515625" style="10" customWidth="1"/>
    <col min="4" max="4" width="23.42578125" style="10" bestFit="1" customWidth="1"/>
    <col min="5" max="5" width="1.85546875" style="373" customWidth="1"/>
    <col min="6" max="6" width="52.42578125" style="373" bestFit="1" customWidth="1"/>
    <col min="7" max="7" width="19.5703125" style="373" bestFit="1" customWidth="1"/>
    <col min="8" max="8" width="19.140625" style="373" bestFit="1" customWidth="1"/>
    <col min="9" max="9" width="14.28515625" style="10" bestFit="1" customWidth="1"/>
    <col min="10" max="16384" width="9.28515625" style="10"/>
  </cols>
  <sheetData>
    <row r="1" spans="1:9" x14ac:dyDescent="0.3">
      <c r="A1" s="82" t="s">
        <v>72</v>
      </c>
      <c r="B1" s="83"/>
      <c r="C1" s="82"/>
      <c r="D1" s="83"/>
    </row>
    <row r="2" spans="1:9" x14ac:dyDescent="0.3">
      <c r="A2" s="82" t="s">
        <v>73</v>
      </c>
      <c r="B2" s="83"/>
      <c r="C2" s="82"/>
      <c r="D2" s="83"/>
      <c r="F2" s="193"/>
    </row>
    <row r="3" spans="1:9" x14ac:dyDescent="0.3">
      <c r="A3" s="82" t="str">
        <f>'3.04 &amp; 4.04 Lead'!A3</f>
        <v>FOR THE TWELVE MONTHS ENDED JUNE 30, 2018</v>
      </c>
      <c r="B3" s="83"/>
      <c r="C3" s="82"/>
      <c r="D3" s="82"/>
    </row>
    <row r="4" spans="1:9" x14ac:dyDescent="0.3">
      <c r="B4" s="84"/>
      <c r="C4" s="84"/>
      <c r="D4" s="84"/>
    </row>
    <row r="5" spans="1:9" x14ac:dyDescent="0.3">
      <c r="D5" s="85" t="s">
        <v>74</v>
      </c>
    </row>
    <row r="6" spans="1:9" x14ac:dyDescent="0.3">
      <c r="D6" s="75" t="s">
        <v>75</v>
      </c>
    </row>
    <row r="7" spans="1:9" x14ac:dyDescent="0.3">
      <c r="B7" s="86" t="s">
        <v>76</v>
      </c>
      <c r="C7" s="86" t="s">
        <v>77</v>
      </c>
      <c r="D7" s="87" t="s">
        <v>1117</v>
      </c>
    </row>
    <row r="8" spans="1:9" ht="15" thickBot="1" x14ac:dyDescent="0.35">
      <c r="C8" s="75"/>
      <c r="D8" s="391"/>
      <c r="G8" s="13" t="s">
        <v>1038</v>
      </c>
      <c r="H8" s="13" t="s">
        <v>1039</v>
      </c>
    </row>
    <row r="9" spans="1:9" x14ac:dyDescent="0.3">
      <c r="A9" s="118">
        <v>500</v>
      </c>
      <c r="B9" s="392" t="s">
        <v>78</v>
      </c>
      <c r="C9" s="119" t="s">
        <v>460</v>
      </c>
      <c r="D9" s="393">
        <f>'12ME Jun 18 SAP'!H9</f>
        <v>19531163.59</v>
      </c>
      <c r="F9" s="394" t="s">
        <v>409</v>
      </c>
      <c r="G9" s="385">
        <f>D12+D24</f>
        <v>49935032.069999993</v>
      </c>
      <c r="H9" s="386">
        <f>SUM(D10:D11,D22:D23)</f>
        <v>25665176.740000002</v>
      </c>
    </row>
    <row r="10" spans="1:9" ht="15.6" x14ac:dyDescent="0.4">
      <c r="A10" s="118">
        <v>500</v>
      </c>
      <c r="B10" s="392" t="s">
        <v>79</v>
      </c>
      <c r="C10" s="119" t="s">
        <v>461</v>
      </c>
      <c r="D10" s="94">
        <f>'12ME Jun 18 SAP'!H10</f>
        <v>5286752.63</v>
      </c>
      <c r="F10" s="395" t="s">
        <v>408</v>
      </c>
      <c r="G10" s="387">
        <f>D37+D49+D51</f>
        <v>24544745.740000002</v>
      </c>
      <c r="H10" s="388">
        <f>SUM(D35:D36,D50:D51)</f>
        <v>21848375.460000001</v>
      </c>
    </row>
    <row r="11" spans="1:9" ht="16.2" thickBot="1" x14ac:dyDescent="0.45">
      <c r="A11" s="118">
        <v>500</v>
      </c>
      <c r="B11" s="392" t="s">
        <v>80</v>
      </c>
      <c r="C11" s="119" t="s">
        <v>462</v>
      </c>
      <c r="D11" s="94">
        <f>'12ME Jun 18 SAP'!H11</f>
        <v>11904401.52</v>
      </c>
      <c r="F11" s="396"/>
      <c r="G11" s="205">
        <f>SUM(G9:G10)</f>
        <v>74479777.810000002</v>
      </c>
      <c r="H11" s="115">
        <f>SUM(H9:H10)</f>
        <v>47513552.200000003</v>
      </c>
    </row>
    <row r="12" spans="1:9" ht="15" thickBot="1" x14ac:dyDescent="0.35">
      <c r="B12" s="392"/>
      <c r="C12" s="119"/>
      <c r="D12" s="385">
        <f>SUM(D9:D11)</f>
        <v>36722317.739999995</v>
      </c>
      <c r="F12" s="397"/>
      <c r="G12" s="398"/>
      <c r="H12" s="399"/>
    </row>
    <row r="13" spans="1:9" ht="15" thickBot="1" x14ac:dyDescent="0.35">
      <c r="B13" s="392"/>
      <c r="C13" s="119"/>
      <c r="D13" s="88"/>
    </row>
    <row r="14" spans="1:9" x14ac:dyDescent="0.3">
      <c r="A14" s="118">
        <v>900</v>
      </c>
      <c r="B14" s="392" t="s">
        <v>81</v>
      </c>
      <c r="C14" s="119" t="s">
        <v>463</v>
      </c>
      <c r="D14" s="94">
        <f>'12ME Jun 18 SAP'!H12</f>
        <v>646307.09</v>
      </c>
      <c r="F14" s="120"/>
      <c r="G14" s="400"/>
      <c r="H14" s="121" t="s">
        <v>945</v>
      </c>
      <c r="I14" s="125"/>
    </row>
    <row r="15" spans="1:9" x14ac:dyDescent="0.3">
      <c r="A15" s="118">
        <v>900</v>
      </c>
      <c r="B15" s="392" t="s">
        <v>82</v>
      </c>
      <c r="C15" s="119" t="s">
        <v>464</v>
      </c>
      <c r="D15" s="94">
        <f>'12ME Jun 18 SAP'!H13</f>
        <v>256344.36000000002</v>
      </c>
      <c r="F15" s="116" t="s">
        <v>942</v>
      </c>
      <c r="G15" s="211">
        <f>D19+D26+D44+D49+D51+D53+D106+'SAP DL Downld'!D153</f>
        <v>137234743.33999997</v>
      </c>
      <c r="H15" s="122">
        <f>G15/G18</f>
        <v>0.50751477142524026</v>
      </c>
      <c r="I15" s="125"/>
    </row>
    <row r="16" spans="1:9" x14ac:dyDescent="0.3">
      <c r="A16" s="118">
        <v>900</v>
      </c>
      <c r="B16" s="392" t="s">
        <v>83</v>
      </c>
      <c r="C16" s="119" t="s">
        <v>465</v>
      </c>
      <c r="D16" s="94">
        <f>'12ME Jun 18 SAP'!H14</f>
        <v>612784.93999999994</v>
      </c>
      <c r="F16" s="116" t="s">
        <v>943</v>
      </c>
      <c r="G16" s="211">
        <f>D110+D120</f>
        <v>1458450.29</v>
      </c>
      <c r="H16" s="122">
        <f>G16/G18</f>
        <v>5.3935690594808933E-3</v>
      </c>
      <c r="I16" s="125"/>
    </row>
    <row r="17" spans="1:9" x14ac:dyDescent="0.3">
      <c r="A17" s="118">
        <v>900</v>
      </c>
      <c r="B17" s="392" t="s">
        <v>84</v>
      </c>
      <c r="C17" s="119" t="s">
        <v>466</v>
      </c>
      <c r="D17" s="94">
        <f>'12ME Jun 18 SAP'!H15</f>
        <v>3407766.06</v>
      </c>
      <c r="F17" s="116" t="s">
        <v>944</v>
      </c>
      <c r="G17" s="212">
        <f>D47+D61+D64+D70+D79+D85+D89+D91+'SAP DL Downld'!D152</f>
        <v>131712223.24999999</v>
      </c>
      <c r="H17" s="123">
        <f>G17/G18</f>
        <v>0.48709165951527894</v>
      </c>
      <c r="I17" s="125"/>
    </row>
    <row r="18" spans="1:9" x14ac:dyDescent="0.3">
      <c r="B18" s="392"/>
      <c r="C18" s="119"/>
      <c r="D18" s="401">
        <f>SUM(D14:D17)</f>
        <v>4923202.45</v>
      </c>
      <c r="F18" s="116" t="s">
        <v>168</v>
      </c>
      <c r="G18" s="211">
        <f>SUM(G15:G17)</f>
        <v>270405416.87999994</v>
      </c>
      <c r="H18" s="122">
        <f>SUM(H15:H17)</f>
        <v>1</v>
      </c>
      <c r="I18" s="125"/>
    </row>
    <row r="19" spans="1:9" x14ac:dyDescent="0.3">
      <c r="B19" s="392"/>
      <c r="C19" s="119"/>
      <c r="D19" s="401">
        <f>+D12+D18</f>
        <v>41645520.189999998</v>
      </c>
      <c r="F19" s="116" t="s">
        <v>503</v>
      </c>
      <c r="G19" s="389">
        <f>D116</f>
        <v>36785778.620000005</v>
      </c>
      <c r="H19" s="122"/>
      <c r="I19" s="125"/>
    </row>
    <row r="20" spans="1:9" ht="15" thickBot="1" x14ac:dyDescent="0.35">
      <c r="B20" s="392"/>
      <c r="C20" s="119"/>
      <c r="D20" s="88"/>
      <c r="F20" s="116" t="s">
        <v>169</v>
      </c>
      <c r="G20" s="117">
        <f>SUM(G18:G19)</f>
        <v>307191195.49999994</v>
      </c>
      <c r="H20" s="402"/>
      <c r="I20" s="125"/>
    </row>
    <row r="21" spans="1:9" ht="15" thickTop="1" x14ac:dyDescent="0.3">
      <c r="A21" s="118">
        <v>500</v>
      </c>
      <c r="B21" s="392" t="s">
        <v>85</v>
      </c>
      <c r="C21" s="119" t="s">
        <v>467</v>
      </c>
      <c r="D21" s="94">
        <f>'12ME Jun 18 SAP'!H16</f>
        <v>4738691.74</v>
      </c>
      <c r="F21" s="403" t="s">
        <v>947</v>
      </c>
      <c r="G21" s="404">
        <f>D118</f>
        <v>307191195.5</v>
      </c>
      <c r="H21" s="402"/>
      <c r="I21" s="125"/>
    </row>
    <row r="22" spans="1:9" ht="15" thickBot="1" x14ac:dyDescent="0.35">
      <c r="A22" s="118">
        <v>500</v>
      </c>
      <c r="B22" s="392" t="s">
        <v>86</v>
      </c>
      <c r="C22" s="119" t="s">
        <v>468</v>
      </c>
      <c r="D22" s="94">
        <f>'12ME Jun 18 SAP'!H17</f>
        <v>1825652.03</v>
      </c>
      <c r="F22" s="405" t="s">
        <v>946</v>
      </c>
      <c r="G22" s="406">
        <f>G20-G21</f>
        <v>0</v>
      </c>
      <c r="H22" s="399"/>
    </row>
    <row r="23" spans="1:9" ht="15" thickBot="1" x14ac:dyDescent="0.35">
      <c r="A23" s="118">
        <v>500</v>
      </c>
      <c r="B23" s="392" t="s">
        <v>87</v>
      </c>
      <c r="C23" s="119" t="s">
        <v>469</v>
      </c>
      <c r="D23" s="390">
        <f>'12ME Jun 18 SAP'!H18</f>
        <v>6648370.5600000005</v>
      </c>
      <c r="F23" s="374"/>
      <c r="G23" s="374"/>
      <c r="H23" s="374"/>
    </row>
    <row r="24" spans="1:9" x14ac:dyDescent="0.3">
      <c r="A24" s="118"/>
      <c r="B24" s="392"/>
      <c r="C24" s="119"/>
      <c r="D24" s="211">
        <f>SUM(D21:D23)</f>
        <v>13212714.330000002</v>
      </c>
      <c r="F24" s="124" t="s">
        <v>948</v>
      </c>
      <c r="G24" s="400"/>
      <c r="H24" s="407"/>
    </row>
    <row r="25" spans="1:9" x14ac:dyDescent="0.3">
      <c r="A25" s="118">
        <v>900</v>
      </c>
      <c r="B25" s="392" t="s">
        <v>88</v>
      </c>
      <c r="C25" s="119" t="s">
        <v>470</v>
      </c>
      <c r="D25" s="94">
        <f>'12ME Jun 18 SAP'!H19</f>
        <v>108558.41</v>
      </c>
      <c r="F25" s="408" t="s">
        <v>952</v>
      </c>
      <c r="G25" s="374"/>
      <c r="H25" s="409">
        <f>+D9</f>
        <v>19531163.59</v>
      </c>
    </row>
    <row r="26" spans="1:9" x14ac:dyDescent="0.3">
      <c r="B26" s="392"/>
      <c r="C26" s="119"/>
      <c r="D26" s="401">
        <f>SUM(D24:D25)</f>
        <v>13321272.740000002</v>
      </c>
      <c r="F26" s="408" t="s">
        <v>951</v>
      </c>
      <c r="G26" s="374"/>
      <c r="H26" s="410">
        <f>+D21</f>
        <v>4738691.74</v>
      </c>
    </row>
    <row r="27" spans="1:9" ht="15" thickBot="1" x14ac:dyDescent="0.35">
      <c r="B27" s="392"/>
      <c r="C27" s="119"/>
      <c r="D27" s="411"/>
      <c r="F27" s="408" t="s">
        <v>955</v>
      </c>
      <c r="G27" s="374"/>
      <c r="H27" s="412">
        <f>SUM(H25:H26)</f>
        <v>24269855.329999998</v>
      </c>
    </row>
    <row r="28" spans="1:9" ht="15" thickTop="1" x14ac:dyDescent="0.3">
      <c r="A28" s="118">
        <v>500</v>
      </c>
      <c r="B28" s="118" t="s">
        <v>606</v>
      </c>
      <c r="C28" s="119"/>
      <c r="D28" s="413">
        <f>+D12+D24</f>
        <v>49935032.069999993</v>
      </c>
      <c r="F28" s="408"/>
      <c r="G28" s="374"/>
      <c r="H28" s="402"/>
    </row>
    <row r="29" spans="1:9" x14ac:dyDescent="0.3">
      <c r="A29" s="118"/>
      <c r="B29" s="118"/>
      <c r="C29" s="119"/>
      <c r="D29" s="414"/>
      <c r="F29" s="408" t="s">
        <v>949</v>
      </c>
      <c r="G29" s="125"/>
      <c r="H29" s="410">
        <f>+D30</f>
        <v>54966792.93</v>
      </c>
    </row>
    <row r="30" spans="1:9" ht="15" thickBot="1" x14ac:dyDescent="0.35">
      <c r="A30" s="118" t="s">
        <v>950</v>
      </c>
      <c r="B30" s="118" t="s">
        <v>949</v>
      </c>
      <c r="C30" s="119"/>
      <c r="D30" s="415">
        <f>+D19+D26</f>
        <v>54966792.93</v>
      </c>
      <c r="F30" s="408" t="s">
        <v>953</v>
      </c>
      <c r="G30" s="416">
        <f>+'3.04 &amp; 4.04 Lead'!E35</f>
        <v>0.65449999999999997</v>
      </c>
      <c r="H30" s="402"/>
    </row>
    <row r="31" spans="1:9" ht="15" thickTop="1" x14ac:dyDescent="0.3">
      <c r="B31" s="392"/>
      <c r="C31" s="119"/>
      <c r="D31" s="88"/>
      <c r="F31" s="408" t="s">
        <v>959</v>
      </c>
      <c r="G31" s="211">
        <f>+D106</f>
        <v>55999217.139999993</v>
      </c>
      <c r="H31" s="126"/>
    </row>
    <row r="32" spans="1:9" x14ac:dyDescent="0.3">
      <c r="A32" s="118">
        <v>700800</v>
      </c>
      <c r="B32" s="392" t="s">
        <v>89</v>
      </c>
      <c r="C32" s="119" t="s">
        <v>471</v>
      </c>
      <c r="D32" s="94">
        <f>'12ME Jun 18 SAP'!H20</f>
        <v>68887.73000000001</v>
      </c>
      <c r="F32" s="408" t="s">
        <v>958</v>
      </c>
      <c r="G32" s="212">
        <f>+'SAP DL Downld'!D143</f>
        <v>0</v>
      </c>
      <c r="H32" s="126"/>
    </row>
    <row r="33" spans="1:9" x14ac:dyDescent="0.3">
      <c r="A33" s="118">
        <v>700800</v>
      </c>
      <c r="B33" s="392" t="s">
        <v>90</v>
      </c>
      <c r="C33" s="119" t="s">
        <v>472</v>
      </c>
      <c r="D33" s="94">
        <f>'12ME Jun 18 SAP'!H21</f>
        <v>1697882.3</v>
      </c>
      <c r="F33" s="417" t="s">
        <v>957</v>
      </c>
      <c r="G33" s="211">
        <f>SUM(G31:G32)</f>
        <v>55999217.139999993</v>
      </c>
      <c r="H33" s="418">
        <f>+G33*G30</f>
        <v>36651487.618129991</v>
      </c>
    </row>
    <row r="34" spans="1:9" ht="15" thickBot="1" x14ac:dyDescent="0.35">
      <c r="A34" s="118">
        <v>700800</v>
      </c>
      <c r="B34" s="392" t="s">
        <v>91</v>
      </c>
      <c r="C34" s="119" t="s">
        <v>473</v>
      </c>
      <c r="D34" s="94">
        <f>'12ME Jun 18 SAP'!H22</f>
        <v>703519.15</v>
      </c>
      <c r="F34" s="408" t="s">
        <v>954</v>
      </c>
      <c r="G34" s="125"/>
      <c r="H34" s="419">
        <f>SUM(H29:H33)</f>
        <v>91618280.548129991</v>
      </c>
    </row>
    <row r="35" spans="1:9" ht="15" thickBot="1" x14ac:dyDescent="0.35">
      <c r="A35" s="118">
        <v>700800</v>
      </c>
      <c r="B35" s="392" t="s">
        <v>92</v>
      </c>
      <c r="C35" s="119" t="s">
        <v>474</v>
      </c>
      <c r="D35" s="94">
        <f>'12ME Jun 18 SAP'!H23</f>
        <v>0</v>
      </c>
      <c r="F35" s="127" t="s">
        <v>956</v>
      </c>
      <c r="G35" s="125"/>
      <c r="H35" s="128">
        <f>+H27/H34</f>
        <v>0.26490188622619121</v>
      </c>
    </row>
    <row r="36" spans="1:9" ht="15" thickBot="1" x14ac:dyDescent="0.35">
      <c r="A36" s="118">
        <v>700800</v>
      </c>
      <c r="B36" s="392" t="s">
        <v>93</v>
      </c>
      <c r="C36" s="119" t="s">
        <v>475</v>
      </c>
      <c r="D36" s="94">
        <f>'12ME Jun 18 SAP'!H24</f>
        <v>16784242.109999999</v>
      </c>
      <c r="F36" s="129"/>
      <c r="G36" s="130"/>
      <c r="H36" s="131"/>
    </row>
    <row r="37" spans="1:9" ht="15" thickBot="1" x14ac:dyDescent="0.35">
      <c r="B37" s="392"/>
      <c r="C37" s="119"/>
      <c r="D37" s="401">
        <f>SUM(D32:D36)</f>
        <v>19254531.289999999</v>
      </c>
      <c r="I37" s="373"/>
    </row>
    <row r="38" spans="1:9" x14ac:dyDescent="0.3">
      <c r="B38" s="392"/>
      <c r="C38" s="119"/>
      <c r="D38" s="88"/>
      <c r="F38" s="420"/>
      <c r="G38" s="421"/>
      <c r="H38" s="422"/>
      <c r="I38" s="373"/>
    </row>
    <row r="39" spans="1:9" x14ac:dyDescent="0.3">
      <c r="A39" s="118">
        <v>900</v>
      </c>
      <c r="B39" s="392" t="s">
        <v>94</v>
      </c>
      <c r="C39" s="119" t="s">
        <v>476</v>
      </c>
      <c r="D39" s="94">
        <f>'12ME Jun 18 SAP'!H25</f>
        <v>411368.66000000003</v>
      </c>
      <c r="F39" s="396" t="s">
        <v>243</v>
      </c>
      <c r="G39" s="374"/>
      <c r="H39" s="402"/>
      <c r="I39" s="373"/>
    </row>
    <row r="40" spans="1:9" x14ac:dyDescent="0.3">
      <c r="A40" s="118">
        <v>900</v>
      </c>
      <c r="B40" s="392" t="s">
        <v>95</v>
      </c>
      <c r="C40" s="119" t="s">
        <v>477</v>
      </c>
      <c r="D40" s="94">
        <f>'12ME Jun 18 SAP'!H26</f>
        <v>58734</v>
      </c>
      <c r="F40" s="396" t="s">
        <v>1102</v>
      </c>
      <c r="G40" s="423">
        <f>D30</f>
        <v>54966792.93</v>
      </c>
      <c r="H40" s="424">
        <f>ROUND(G40/$G$42,4)</f>
        <v>0.67659999999999998</v>
      </c>
      <c r="I40" s="373"/>
    </row>
    <row r="41" spans="1:9" x14ac:dyDescent="0.3">
      <c r="A41" s="118">
        <v>900</v>
      </c>
      <c r="B41" s="392" t="s">
        <v>96</v>
      </c>
      <c r="C41" s="119" t="s">
        <v>478</v>
      </c>
      <c r="D41" s="94">
        <f>'12ME Jun 18 SAP'!H27</f>
        <v>0</v>
      </c>
      <c r="F41" s="396" t="s">
        <v>1103</v>
      </c>
      <c r="G41" s="425">
        <f>SUM(D44,D49:D51,D53)</f>
        <v>26268733.27</v>
      </c>
      <c r="H41" s="424">
        <f>ROUND(G41/$G$42,4)</f>
        <v>0.32340000000000002</v>
      </c>
      <c r="I41" s="373"/>
    </row>
    <row r="42" spans="1:9" ht="15" thickBot="1" x14ac:dyDescent="0.35">
      <c r="A42" s="118">
        <v>900</v>
      </c>
      <c r="B42" s="392" t="s">
        <v>97</v>
      </c>
      <c r="C42" s="119" t="s">
        <v>479</v>
      </c>
      <c r="D42" s="94">
        <f>'12ME Jun 18 SAP'!H28</f>
        <v>1200708.1800000002</v>
      </c>
      <c r="F42" s="396" t="s">
        <v>1104</v>
      </c>
      <c r="G42" s="426">
        <f>SUM(G40:G41)</f>
        <v>81235526.200000003</v>
      </c>
      <c r="H42" s="427">
        <f>SUM(H40:H41)</f>
        <v>1</v>
      </c>
      <c r="I42" s="373"/>
    </row>
    <row r="43" spans="1:9" ht="15.6" thickTop="1" thickBot="1" x14ac:dyDescent="0.35">
      <c r="B43" s="392"/>
      <c r="C43" s="119"/>
      <c r="D43" s="401">
        <f>SUM(D39:D42)</f>
        <v>1670810.8400000003</v>
      </c>
      <c r="F43" s="428"/>
      <c r="G43" s="429"/>
      <c r="H43" s="430"/>
      <c r="I43" s="373"/>
    </row>
    <row r="44" spans="1:9" x14ac:dyDescent="0.3">
      <c r="B44" s="392"/>
      <c r="C44" s="119"/>
      <c r="D44" s="401">
        <f>D37+D43</f>
        <v>20925342.129999999</v>
      </c>
      <c r="I44" s="373"/>
    </row>
    <row r="45" spans="1:9" x14ac:dyDescent="0.3">
      <c r="B45" s="392"/>
      <c r="C45" s="119"/>
      <c r="D45" s="88"/>
      <c r="I45" s="373"/>
    </row>
    <row r="46" spans="1:9" x14ac:dyDescent="0.3">
      <c r="A46" s="118">
        <v>700800</v>
      </c>
      <c r="B46" s="392" t="s">
        <v>135</v>
      </c>
      <c r="C46" s="75" t="s">
        <v>497</v>
      </c>
      <c r="D46" s="94">
        <f>'12ME Jun 18 SAP'!H68</f>
        <v>0</v>
      </c>
      <c r="I46" s="373"/>
    </row>
    <row r="47" spans="1:9" x14ac:dyDescent="0.3">
      <c r="A47" s="118">
        <v>700800</v>
      </c>
      <c r="B47" s="392" t="s">
        <v>136</v>
      </c>
      <c r="C47" s="75" t="s">
        <v>496</v>
      </c>
      <c r="D47" s="94">
        <f>'12ME Jun 18 SAP'!H69</f>
        <v>0</v>
      </c>
      <c r="I47" s="373"/>
    </row>
    <row r="48" spans="1:9" x14ac:dyDescent="0.3">
      <c r="A48" s="118">
        <v>700800</v>
      </c>
      <c r="B48" s="392" t="s">
        <v>98</v>
      </c>
      <c r="C48" s="119" t="s">
        <v>480</v>
      </c>
      <c r="D48" s="94">
        <f>VLOOKUP(B48,'12ME Jun 18 SAP'!$G$9:$H$97,2,0)</f>
        <v>0</v>
      </c>
      <c r="I48" s="373"/>
    </row>
    <row r="49" spans="1:9" x14ac:dyDescent="0.3">
      <c r="A49" s="118">
        <v>700800</v>
      </c>
      <c r="B49" s="392" t="s">
        <v>99</v>
      </c>
      <c r="C49" s="75" t="str">
        <f>LEFT(B49,6)</f>
        <v xml:space="preserve">43G   </v>
      </c>
      <c r="D49" s="94">
        <f>'12ME Jun 18 SAP'!H30</f>
        <v>226081.09999999998</v>
      </c>
      <c r="I49" s="373"/>
    </row>
    <row r="50" spans="1:9" x14ac:dyDescent="0.3">
      <c r="A50" s="118">
        <v>700800</v>
      </c>
      <c r="B50" s="392" t="s">
        <v>100</v>
      </c>
      <c r="C50" s="119" t="s">
        <v>481</v>
      </c>
      <c r="D50" s="94">
        <f>'12ME Jun 18 SAP'!H31</f>
        <v>0</v>
      </c>
      <c r="I50" s="373"/>
    </row>
    <row r="51" spans="1:9" x14ac:dyDescent="0.3">
      <c r="A51" s="118">
        <v>700800</v>
      </c>
      <c r="B51" s="392" t="s">
        <v>101</v>
      </c>
      <c r="C51" s="119" t="s">
        <v>482</v>
      </c>
      <c r="D51" s="390">
        <f>'12ME Jun 18 SAP'!H32</f>
        <v>5064133.3499999996</v>
      </c>
      <c r="I51" s="373"/>
    </row>
    <row r="52" spans="1:9" x14ac:dyDescent="0.3">
      <c r="B52" s="392"/>
      <c r="C52" s="119"/>
      <c r="D52" s="401">
        <f>SUM(D46:D51)</f>
        <v>5290214.4499999993</v>
      </c>
      <c r="I52" s="373"/>
    </row>
    <row r="53" spans="1:9" x14ac:dyDescent="0.3">
      <c r="A53" s="118">
        <v>900</v>
      </c>
      <c r="B53" s="392" t="s">
        <v>102</v>
      </c>
      <c r="C53" s="119" t="s">
        <v>483</v>
      </c>
      <c r="D53" s="94">
        <f>'12ME Jun 18 SAP'!H33</f>
        <v>53176.69</v>
      </c>
      <c r="I53" s="373"/>
    </row>
    <row r="54" spans="1:9" ht="15" thickBot="1" x14ac:dyDescent="0.35">
      <c r="B54" s="392"/>
      <c r="C54" s="119"/>
      <c r="D54" s="415">
        <f>SUM(D52:D53)</f>
        <v>5343391.1399999997</v>
      </c>
      <c r="I54" s="373"/>
    </row>
    <row r="55" spans="1:9" ht="15" thickTop="1" x14ac:dyDescent="0.3">
      <c r="B55" s="392"/>
      <c r="C55" s="119"/>
      <c r="D55" s="88"/>
      <c r="I55" s="373"/>
    </row>
    <row r="56" spans="1:9" x14ac:dyDescent="0.3">
      <c r="A56" s="118">
        <v>700800</v>
      </c>
      <c r="B56" s="118" t="s">
        <v>378</v>
      </c>
      <c r="C56" s="119"/>
      <c r="D56" s="401">
        <f>D37+D52</f>
        <v>24544745.739999998</v>
      </c>
      <c r="I56" s="373"/>
    </row>
    <row r="57" spans="1:9" x14ac:dyDescent="0.3">
      <c r="B57" s="392"/>
      <c r="C57" s="119"/>
      <c r="D57" s="88"/>
      <c r="I57" s="373"/>
    </row>
    <row r="58" spans="1:9" x14ac:dyDescent="0.3">
      <c r="A58" s="118">
        <v>107</v>
      </c>
      <c r="B58" s="392" t="s">
        <v>108</v>
      </c>
      <c r="C58" s="119" t="s">
        <v>484</v>
      </c>
      <c r="D58" s="94">
        <f>'12ME Jun 18 SAP'!H39</f>
        <v>24395167.66</v>
      </c>
    </row>
    <row r="59" spans="1:9" x14ac:dyDescent="0.3">
      <c r="A59" s="118">
        <v>107</v>
      </c>
      <c r="B59" s="392" t="s">
        <v>109</v>
      </c>
      <c r="C59" s="119" t="s">
        <v>485</v>
      </c>
      <c r="D59" s="94">
        <f>'12ME Jun 18 SAP'!H40</f>
        <v>8356889.0599999996</v>
      </c>
      <c r="F59" s="431"/>
    </row>
    <row r="60" spans="1:9" x14ac:dyDescent="0.3">
      <c r="A60" s="118">
        <v>107</v>
      </c>
      <c r="B60" s="392" t="s">
        <v>110</v>
      </c>
      <c r="C60" s="119" t="s">
        <v>486</v>
      </c>
      <c r="D60" s="94">
        <f>'12ME Jun 18 SAP'!H41</f>
        <v>17457452.059999999</v>
      </c>
    </row>
    <row r="61" spans="1:9" x14ac:dyDescent="0.3">
      <c r="B61" s="392"/>
      <c r="C61" s="119"/>
      <c r="D61" s="432">
        <f>SUM(D58:D60)</f>
        <v>50209508.780000001</v>
      </c>
    </row>
    <row r="62" spans="1:9" x14ac:dyDescent="0.3">
      <c r="B62" s="392"/>
      <c r="C62" s="119"/>
      <c r="D62" s="88"/>
    </row>
    <row r="63" spans="1:9" x14ac:dyDescent="0.3">
      <c r="A63" s="118">
        <v>107</v>
      </c>
      <c r="B63" s="392" t="s">
        <v>114</v>
      </c>
      <c r="C63" s="119" t="s">
        <v>115</v>
      </c>
      <c r="D63" s="94">
        <f>'12ME Jun 18 SAP'!H45</f>
        <v>92242.35</v>
      </c>
    </row>
    <row r="64" spans="1:9" x14ac:dyDescent="0.3">
      <c r="A64" s="118">
        <v>107</v>
      </c>
      <c r="B64" s="392" t="s">
        <v>138</v>
      </c>
      <c r="C64" s="119" t="s">
        <v>504</v>
      </c>
      <c r="D64" s="94">
        <f>'12ME Jun 18 SAP'!H72</f>
        <v>58402252.239999995</v>
      </c>
    </row>
    <row r="65" spans="1:4" x14ac:dyDescent="0.3">
      <c r="B65" s="392"/>
      <c r="C65" s="119"/>
      <c r="D65" s="432">
        <f>SUM(D63:D64)</f>
        <v>58494494.589999996</v>
      </c>
    </row>
    <row r="66" spans="1:4" x14ac:dyDescent="0.3">
      <c r="B66" s="392"/>
      <c r="C66" s="119"/>
      <c r="D66" s="88"/>
    </row>
    <row r="67" spans="1:4" x14ac:dyDescent="0.3">
      <c r="A67" s="118">
        <v>108</v>
      </c>
      <c r="B67" s="392" t="s">
        <v>111</v>
      </c>
      <c r="C67" s="119" t="s">
        <v>487</v>
      </c>
      <c r="D67" s="94">
        <f>'12ME Jun 18 SAP'!H42</f>
        <v>2751738.74</v>
      </c>
    </row>
    <row r="68" spans="1:4" x14ac:dyDescent="0.3">
      <c r="A68" s="118">
        <v>108</v>
      </c>
      <c r="B68" s="392" t="s">
        <v>112</v>
      </c>
      <c r="C68" s="119" t="s">
        <v>488</v>
      </c>
      <c r="D68" s="94">
        <f>'12ME Jun 18 SAP'!H43</f>
        <v>1041476.96</v>
      </c>
    </row>
    <row r="69" spans="1:4" x14ac:dyDescent="0.3">
      <c r="A69" s="118">
        <v>108</v>
      </c>
      <c r="B69" s="392" t="s">
        <v>113</v>
      </c>
      <c r="C69" s="119" t="s">
        <v>489</v>
      </c>
      <c r="D69" s="94">
        <f>'12ME Jun 18 SAP'!H44</f>
        <v>593527.76</v>
      </c>
    </row>
    <row r="70" spans="1:4" x14ac:dyDescent="0.3">
      <c r="B70" s="392"/>
      <c r="C70" s="119"/>
      <c r="D70" s="432">
        <f>SUM(D67:D69)</f>
        <v>4386743.46</v>
      </c>
    </row>
    <row r="71" spans="1:4" x14ac:dyDescent="0.3">
      <c r="A71" s="118">
        <v>108</v>
      </c>
      <c r="B71" s="392" t="s">
        <v>116</v>
      </c>
      <c r="C71" s="119" t="s">
        <v>115</v>
      </c>
      <c r="D71" s="94">
        <f>'12ME Jun 18 SAP'!H46</f>
        <v>10692.11</v>
      </c>
    </row>
    <row r="72" spans="1:4" ht="15" thickBot="1" x14ac:dyDescent="0.35">
      <c r="B72" s="392"/>
      <c r="C72" s="119"/>
      <c r="D72" s="415">
        <f>SUM(D70:D71)</f>
        <v>4397435.57</v>
      </c>
    </row>
    <row r="73" spans="1:4" ht="15" thickTop="1" x14ac:dyDescent="0.3">
      <c r="B73" s="392"/>
      <c r="C73" s="119"/>
      <c r="D73" s="88"/>
    </row>
    <row r="74" spans="1:4" x14ac:dyDescent="0.3">
      <c r="A74" s="118">
        <v>163</v>
      </c>
      <c r="B74" s="392" t="s">
        <v>118</v>
      </c>
      <c r="C74" s="119" t="s">
        <v>119</v>
      </c>
      <c r="D74" s="94">
        <f>'12ME Jun 18 SAP'!H48</f>
        <v>0</v>
      </c>
    </row>
    <row r="75" spans="1:4" x14ac:dyDescent="0.3">
      <c r="A75" s="118">
        <v>163</v>
      </c>
      <c r="B75" s="392" t="s">
        <v>120</v>
      </c>
      <c r="C75" s="119" t="s">
        <v>119</v>
      </c>
      <c r="D75" s="94">
        <f>'12ME Jun 18 SAP'!H49</f>
        <v>0</v>
      </c>
    </row>
    <row r="76" spans="1:4" x14ac:dyDescent="0.3">
      <c r="A76" s="118">
        <v>163</v>
      </c>
      <c r="B76" s="392" t="s">
        <v>121</v>
      </c>
      <c r="C76" s="119" t="s">
        <v>119</v>
      </c>
      <c r="D76" s="94">
        <f>'12ME Jun 18 SAP'!H51</f>
        <v>0</v>
      </c>
    </row>
    <row r="77" spans="1:4" x14ac:dyDescent="0.3">
      <c r="A77" s="118">
        <v>163</v>
      </c>
      <c r="B77" s="392" t="s">
        <v>122</v>
      </c>
      <c r="C77" s="119" t="s">
        <v>119</v>
      </c>
      <c r="D77" s="94">
        <f>'12ME Jun 18 SAP'!H52</f>
        <v>0</v>
      </c>
    </row>
    <row r="78" spans="1:4" x14ac:dyDescent="0.3">
      <c r="A78" s="118">
        <v>163</v>
      </c>
      <c r="B78" s="392" t="s">
        <v>1023</v>
      </c>
      <c r="C78" s="119" t="s">
        <v>119</v>
      </c>
      <c r="D78" s="94">
        <f>'12ME Jun 18 SAP'!H50</f>
        <v>3374157.51</v>
      </c>
    </row>
    <row r="79" spans="1:4" x14ac:dyDescent="0.3">
      <c r="B79" s="392" t="s">
        <v>123</v>
      </c>
      <c r="C79" s="119" t="s">
        <v>491</v>
      </c>
      <c r="D79" s="432">
        <f>SUM(D74:D78)</f>
        <v>3374157.51</v>
      </c>
    </row>
    <row r="80" spans="1:4" x14ac:dyDescent="0.3">
      <c r="B80" s="392"/>
      <c r="C80" s="119"/>
      <c r="D80" s="88"/>
    </row>
    <row r="81" spans="1:4" x14ac:dyDescent="0.3">
      <c r="A81" s="118">
        <v>100200</v>
      </c>
      <c r="B81" s="392" t="s">
        <v>133</v>
      </c>
      <c r="C81" s="75" t="s">
        <v>134</v>
      </c>
      <c r="D81" s="94">
        <f>'12ME Jun 18 SAP'!H67</f>
        <v>5980.7300000000005</v>
      </c>
    </row>
    <row r="82" spans="1:4" x14ac:dyDescent="0.3">
      <c r="A82" s="118">
        <v>100200</v>
      </c>
      <c r="B82" s="392" t="s">
        <v>125</v>
      </c>
      <c r="C82" s="119" t="s">
        <v>493</v>
      </c>
      <c r="D82" s="94">
        <f>'12ME Jun 18 SAP'!H57</f>
        <v>12820.609999999999</v>
      </c>
    </row>
    <row r="83" spans="1:4" x14ac:dyDescent="0.3">
      <c r="A83" s="118">
        <v>100200</v>
      </c>
      <c r="B83" s="392" t="s">
        <v>1116</v>
      </c>
      <c r="C83" s="119" t="s">
        <v>494</v>
      </c>
      <c r="D83" s="94">
        <f>'12ME Jun 18 SAP'!H58</f>
        <v>124056.54</v>
      </c>
    </row>
    <row r="84" spans="1:4" x14ac:dyDescent="0.3">
      <c r="A84" s="118">
        <v>100200</v>
      </c>
      <c r="B84" s="392" t="s">
        <v>126</v>
      </c>
      <c r="C84" s="119" t="s">
        <v>494</v>
      </c>
      <c r="D84" s="94">
        <f>'12ME Jun 18 SAP'!H59</f>
        <v>3192856.81</v>
      </c>
    </row>
    <row r="85" spans="1:4" x14ac:dyDescent="0.3">
      <c r="B85" s="392"/>
      <c r="C85" s="119"/>
      <c r="D85" s="432">
        <f>SUM(D81:D84)</f>
        <v>3335714.69</v>
      </c>
    </row>
    <row r="86" spans="1:4" x14ac:dyDescent="0.3">
      <c r="B86" s="392"/>
      <c r="C86" s="119"/>
      <c r="D86" s="88"/>
    </row>
    <row r="87" spans="1:4" x14ac:dyDescent="0.3">
      <c r="A87" s="118">
        <v>1823</v>
      </c>
      <c r="B87" s="392" t="s">
        <v>124</v>
      </c>
      <c r="C87" s="119" t="s">
        <v>492</v>
      </c>
      <c r="D87" s="94">
        <f>'12ME Jun 18 SAP'!H55</f>
        <v>8190643.3399999999</v>
      </c>
    </row>
    <row r="88" spans="1:4" x14ac:dyDescent="0.3">
      <c r="A88" s="118">
        <v>1821</v>
      </c>
      <c r="B88" s="392" t="s">
        <v>170</v>
      </c>
      <c r="C88" s="119">
        <v>74.03</v>
      </c>
      <c r="D88" s="94">
        <f>'12ME Jun 18 SAP'!H54</f>
        <v>1574788.74</v>
      </c>
    </row>
    <row r="89" spans="1:4" x14ac:dyDescent="0.3">
      <c r="B89" s="392" t="s">
        <v>172</v>
      </c>
      <c r="C89" s="119" t="s">
        <v>173</v>
      </c>
      <c r="D89" s="432">
        <f>SUM(D87:D88)</f>
        <v>9765432.0800000001</v>
      </c>
    </row>
    <row r="90" spans="1:4" x14ac:dyDescent="0.3">
      <c r="B90" s="392"/>
      <c r="C90" s="119"/>
      <c r="D90" s="88"/>
    </row>
    <row r="91" spans="1:4" x14ac:dyDescent="0.3">
      <c r="A91" s="118">
        <v>184</v>
      </c>
      <c r="B91" s="392" t="s">
        <v>130</v>
      </c>
      <c r="C91" s="119" t="s">
        <v>129</v>
      </c>
      <c r="D91" s="94">
        <f>'12ME Jun 18 SAP'!H62</f>
        <v>0</v>
      </c>
    </row>
    <row r="92" spans="1:4" x14ac:dyDescent="0.3">
      <c r="A92" s="118">
        <v>184</v>
      </c>
      <c r="B92" s="392" t="s">
        <v>607</v>
      </c>
      <c r="C92" s="119" t="s">
        <v>608</v>
      </c>
      <c r="D92" s="94">
        <f>'12ME Jun 18 SAP'!H66</f>
        <v>0</v>
      </c>
    </row>
    <row r="93" spans="1:4" x14ac:dyDescent="0.3">
      <c r="A93" s="118">
        <v>184</v>
      </c>
      <c r="B93" s="392" t="s">
        <v>139</v>
      </c>
      <c r="C93" s="119" t="s">
        <v>140</v>
      </c>
      <c r="D93" s="94">
        <f>'12ME Jun 18 SAP'!H74</f>
        <v>0</v>
      </c>
    </row>
    <row r="94" spans="1:4" x14ac:dyDescent="0.3">
      <c r="A94" s="118">
        <v>184</v>
      </c>
      <c r="B94" s="392" t="s">
        <v>141</v>
      </c>
      <c r="C94" s="119" t="s">
        <v>140</v>
      </c>
      <c r="D94" s="94">
        <f>'12ME Jun 18 SAP'!H75</f>
        <v>0</v>
      </c>
    </row>
    <row r="95" spans="1:4" x14ac:dyDescent="0.3">
      <c r="A95" s="118">
        <v>184</v>
      </c>
      <c r="B95" s="392" t="s">
        <v>142</v>
      </c>
      <c r="C95" s="119" t="s">
        <v>140</v>
      </c>
      <c r="D95" s="94">
        <f>'12ME Jun 18 SAP'!H76</f>
        <v>2238414.4900000002</v>
      </c>
    </row>
    <row r="96" spans="1:4" x14ac:dyDescent="0.3">
      <c r="A96" s="118">
        <v>184</v>
      </c>
      <c r="B96" s="392" t="s">
        <v>143</v>
      </c>
      <c r="C96" s="119" t="s">
        <v>140</v>
      </c>
      <c r="D96" s="94">
        <f>'12ME Jun 18 SAP'!H77</f>
        <v>0</v>
      </c>
    </row>
    <row r="97" spans="1:6" x14ac:dyDescent="0.3">
      <c r="A97" s="118">
        <v>184</v>
      </c>
      <c r="B97" s="392" t="s">
        <v>144</v>
      </c>
      <c r="C97" s="119" t="s">
        <v>140</v>
      </c>
      <c r="D97" s="94">
        <f>'12ME Jun 18 SAP'!H78</f>
        <v>0</v>
      </c>
    </row>
    <row r="98" spans="1:6" x14ac:dyDescent="0.3">
      <c r="A98" s="118">
        <v>184</v>
      </c>
      <c r="B98" s="392" t="s">
        <v>145</v>
      </c>
      <c r="C98" s="119" t="s">
        <v>140</v>
      </c>
      <c r="D98" s="94">
        <f>'12ME Jun 18 SAP'!H79</f>
        <v>0</v>
      </c>
    </row>
    <row r="99" spans="1:6" x14ac:dyDescent="0.3">
      <c r="B99" s="392"/>
      <c r="C99" s="119"/>
      <c r="D99" s="432">
        <f>SUM(D91:D98)</f>
        <v>2238414.4900000002</v>
      </c>
    </row>
    <row r="100" spans="1:6" x14ac:dyDescent="0.3">
      <c r="B100" s="392"/>
      <c r="C100" s="119"/>
      <c r="D100" s="88"/>
    </row>
    <row r="101" spans="1:6" x14ac:dyDescent="0.3">
      <c r="A101" s="118">
        <v>900</v>
      </c>
      <c r="B101" s="392" t="s">
        <v>103</v>
      </c>
      <c r="C101" s="119" t="s">
        <v>498</v>
      </c>
      <c r="D101" s="94">
        <f>'12ME Jun 18 SAP'!H34</f>
        <v>17894662.689999998</v>
      </c>
    </row>
    <row r="102" spans="1:6" x14ac:dyDescent="0.3">
      <c r="A102" s="118">
        <v>900</v>
      </c>
      <c r="B102" s="392" t="s">
        <v>104</v>
      </c>
      <c r="C102" s="119" t="s">
        <v>499</v>
      </c>
      <c r="D102" s="94">
        <f>'12ME Jun 18 SAP'!H35</f>
        <v>1684099.8</v>
      </c>
    </row>
    <row r="103" spans="1:6" x14ac:dyDescent="0.3">
      <c r="A103" s="118">
        <v>900</v>
      </c>
      <c r="B103" s="392" t="s">
        <v>105</v>
      </c>
      <c r="C103" s="119" t="s">
        <v>500</v>
      </c>
      <c r="D103" s="94">
        <f>'12ME Jun 18 SAP'!H36</f>
        <v>-172026.25</v>
      </c>
    </row>
    <row r="104" spans="1:6" x14ac:dyDescent="0.3">
      <c r="A104" s="118">
        <v>900</v>
      </c>
      <c r="B104" s="392" t="s">
        <v>106</v>
      </c>
      <c r="C104" s="119" t="s">
        <v>501</v>
      </c>
      <c r="D104" s="94">
        <f>'12ME Jun 18 SAP'!H37</f>
        <v>36172710.269999996</v>
      </c>
    </row>
    <row r="105" spans="1:6" x14ac:dyDescent="0.3">
      <c r="A105" s="118">
        <v>900</v>
      </c>
      <c r="B105" s="392" t="s">
        <v>107</v>
      </c>
      <c r="C105" s="119" t="s">
        <v>502</v>
      </c>
      <c r="D105" s="94">
        <f>'12ME Jun 18 SAP'!H38</f>
        <v>419770.63</v>
      </c>
    </row>
    <row r="106" spans="1:6" x14ac:dyDescent="0.3">
      <c r="B106" s="392"/>
      <c r="C106" s="119"/>
      <c r="D106" s="432">
        <f>SUM(D101:D105)</f>
        <v>55999217.139999993</v>
      </c>
      <c r="F106" s="431"/>
    </row>
    <row r="107" spans="1:6" x14ac:dyDescent="0.3">
      <c r="B107" s="392"/>
      <c r="C107" s="119"/>
      <c r="D107" s="88"/>
    </row>
    <row r="108" spans="1:6" ht="15" thickBot="1" x14ac:dyDescent="0.35">
      <c r="A108" s="118">
        <v>900</v>
      </c>
      <c r="B108" s="118" t="s">
        <v>379</v>
      </c>
      <c r="C108" s="119"/>
      <c r="D108" s="89">
        <f>D18+D25+D43+D53+D106</f>
        <v>62754965.529999994</v>
      </c>
    </row>
    <row r="109" spans="1:6" ht="15" thickTop="1" x14ac:dyDescent="0.3">
      <c r="B109" s="392"/>
      <c r="C109" s="119"/>
      <c r="D109" s="88"/>
    </row>
    <row r="110" spans="1:6" x14ac:dyDescent="0.3">
      <c r="A110" s="118">
        <v>400</v>
      </c>
      <c r="B110" s="392" t="s">
        <v>127</v>
      </c>
      <c r="C110" s="119" t="s">
        <v>495</v>
      </c>
      <c r="D110" s="94">
        <f>'12ME Jun 18 SAP'!H60</f>
        <v>1355515.83</v>
      </c>
    </row>
    <row r="111" spans="1:6" x14ac:dyDescent="0.3">
      <c r="A111" s="118">
        <v>400</v>
      </c>
      <c r="B111" s="392" t="s">
        <v>128</v>
      </c>
      <c r="C111" s="119" t="s">
        <v>129</v>
      </c>
      <c r="D111" s="94">
        <f>'12ME Jun 18 SAP'!H61</f>
        <v>0</v>
      </c>
    </row>
    <row r="112" spans="1:6" x14ac:dyDescent="0.3">
      <c r="A112" s="118">
        <v>400</v>
      </c>
      <c r="B112" s="168" t="s">
        <v>131</v>
      </c>
      <c r="C112" s="119" t="s">
        <v>129</v>
      </c>
      <c r="D112" s="94">
        <f>'12ME Jun 18 SAP'!H63</f>
        <v>0</v>
      </c>
    </row>
    <row r="113" spans="1:4" x14ac:dyDescent="0.3">
      <c r="B113" s="392"/>
      <c r="C113" s="119"/>
      <c r="D113" s="432">
        <f>SUM(D110:D112)</f>
        <v>1355515.83</v>
      </c>
    </row>
    <row r="114" spans="1:4" ht="5.25" customHeight="1" x14ac:dyDescent="0.3">
      <c r="B114" s="392"/>
      <c r="C114" s="119"/>
      <c r="D114" s="88"/>
    </row>
    <row r="115" spans="1:4" x14ac:dyDescent="0.3">
      <c r="A115" s="118" t="s">
        <v>503</v>
      </c>
      <c r="B115" s="392" t="s">
        <v>137</v>
      </c>
      <c r="C115" s="119" t="s">
        <v>503</v>
      </c>
      <c r="D115" s="94">
        <f>'12ME Jun 18 SAP'!H70</f>
        <v>0</v>
      </c>
    </row>
    <row r="116" spans="1:4" x14ac:dyDescent="0.3">
      <c r="B116" s="392" t="s">
        <v>1024</v>
      </c>
      <c r="C116" s="119" t="s">
        <v>503</v>
      </c>
      <c r="D116" s="94">
        <f>'12ME Jun 18 SAP'!H71</f>
        <v>36785778.620000005</v>
      </c>
    </row>
    <row r="117" spans="1:4" x14ac:dyDescent="0.3">
      <c r="B117" s="392"/>
      <c r="C117" s="119"/>
      <c r="D117" s="88"/>
    </row>
    <row r="118" spans="1:4" x14ac:dyDescent="0.3">
      <c r="B118" s="90" t="s">
        <v>157</v>
      </c>
      <c r="C118" s="119"/>
      <c r="D118" s="433">
        <f>D115+D113+D108+D99+D89+D85+D79+D72+D65+D61+D56+D28+D116</f>
        <v>307191195.5</v>
      </c>
    </row>
    <row r="119" spans="1:4" x14ac:dyDescent="0.3">
      <c r="B119" s="392"/>
      <c r="C119" s="119"/>
      <c r="D119" s="88"/>
    </row>
    <row r="120" spans="1:4" x14ac:dyDescent="0.3">
      <c r="B120" s="168" t="s">
        <v>117</v>
      </c>
      <c r="C120" s="119" t="s">
        <v>490</v>
      </c>
      <c r="D120" s="94">
        <f>VLOOKUP(B120,'12ME Jun 18 SAP'!$G$9:$H$97,2,0)</f>
        <v>102934.45999999999</v>
      </c>
    </row>
    <row r="121" spans="1:4" ht="7.5" customHeight="1" x14ac:dyDescent="0.3">
      <c r="B121" s="392"/>
      <c r="C121" s="119"/>
      <c r="D121" s="88"/>
    </row>
    <row r="122" spans="1:4" x14ac:dyDescent="0.3">
      <c r="A122" s="118" t="s">
        <v>380</v>
      </c>
      <c r="B122" s="392" t="s">
        <v>146</v>
      </c>
      <c r="C122" s="119" t="s">
        <v>505</v>
      </c>
      <c r="D122" s="94">
        <f>VLOOKUP(B122,'12ME Jun 18 SAP'!$G$9:$H$97,2,0)</f>
        <v>2238414.4900000002</v>
      </c>
    </row>
    <row r="123" spans="1:4" x14ac:dyDescent="0.3">
      <c r="A123" s="118" t="s">
        <v>380</v>
      </c>
      <c r="B123" s="392" t="s">
        <v>147</v>
      </c>
      <c r="C123" s="75" t="s">
        <v>148</v>
      </c>
      <c r="D123" s="94">
        <f>VLOOKUP(B123,'12ME Jun 18 SAP'!$G$9:$H$97,2,0)</f>
        <v>74221324.219999999</v>
      </c>
    </row>
    <row r="124" spans="1:4" x14ac:dyDescent="0.3">
      <c r="A124" s="118" t="s">
        <v>380</v>
      </c>
      <c r="B124" s="392" t="s">
        <v>149</v>
      </c>
      <c r="C124" s="75" t="s">
        <v>148</v>
      </c>
      <c r="D124" s="94">
        <f>VLOOKUP(B124,'12ME Jun 18 SAP'!$G$9:$H$97,2,0)</f>
        <v>117609671.36</v>
      </c>
    </row>
    <row r="125" spans="1:4" x14ac:dyDescent="0.3">
      <c r="A125" s="118" t="s">
        <v>380</v>
      </c>
      <c r="B125" s="392" t="s">
        <v>150</v>
      </c>
      <c r="C125" s="75" t="s">
        <v>148</v>
      </c>
      <c r="D125" s="94">
        <f>VLOOKUP(B125,'12ME Jun 18 SAP'!$G$9:$H$97,2,0)</f>
        <v>115360199.91999999</v>
      </c>
    </row>
    <row r="126" spans="1:4" x14ac:dyDescent="0.3">
      <c r="A126" s="118" t="s">
        <v>381</v>
      </c>
      <c r="B126" s="392" t="s">
        <v>151</v>
      </c>
      <c r="C126" s="75" t="s">
        <v>152</v>
      </c>
      <c r="D126" s="94">
        <f>VLOOKUP(B126,'12ME Jun 18 SAP'!$G$9:$H$97,2,0)</f>
        <v>307191195.5</v>
      </c>
    </row>
    <row r="127" spans="1:4" x14ac:dyDescent="0.3">
      <c r="A127" s="118"/>
      <c r="B127" s="392" t="s">
        <v>1025</v>
      </c>
      <c r="C127" s="75"/>
      <c r="D127" s="94">
        <f>VLOOKUP(B127,'12ME Jun 18 SAP'!$G$9:$H$97,2,0)</f>
        <v>27741090.93</v>
      </c>
    </row>
    <row r="128" spans="1:4" x14ac:dyDescent="0.3">
      <c r="B128" s="392" t="s">
        <v>153</v>
      </c>
      <c r="C128" s="10" t="s">
        <v>154</v>
      </c>
      <c r="D128" s="94">
        <f>VLOOKUP(B128,'12ME Jun 18 SAP'!$G$9:$H$97,2,0)</f>
        <v>27801877.98</v>
      </c>
    </row>
    <row r="129" spans="1:4" x14ac:dyDescent="0.3">
      <c r="B129" s="392" t="s">
        <v>155</v>
      </c>
      <c r="C129" s="10" t="s">
        <v>154</v>
      </c>
      <c r="D129" s="94">
        <f>VLOOKUP(B129,'12ME Jun 18 SAP'!$G$9:$H$97,2,0)</f>
        <v>307130460.45000005</v>
      </c>
    </row>
    <row r="130" spans="1:4" x14ac:dyDescent="0.3">
      <c r="B130" s="392" t="s">
        <v>156</v>
      </c>
      <c r="C130" s="10" t="s">
        <v>154</v>
      </c>
      <c r="D130" s="94">
        <f>VLOOKUP(B130,'12ME Jun 18 SAP'!$G$9:$H$97,2,0)</f>
        <v>0</v>
      </c>
    </row>
    <row r="131" spans="1:4" x14ac:dyDescent="0.3">
      <c r="B131" s="392" t="s">
        <v>1022</v>
      </c>
      <c r="C131" s="10" t="s">
        <v>410</v>
      </c>
      <c r="D131" s="94">
        <f>VLOOKUP(B131,'12ME Jun 18 SAP'!$G$9:$H$97,2,0)</f>
        <v>307191247.5</v>
      </c>
    </row>
    <row r="132" spans="1:4" x14ac:dyDescent="0.3">
      <c r="A132" s="391"/>
      <c r="B132" s="391" t="s">
        <v>1021</v>
      </c>
      <c r="C132" s="391" t="s">
        <v>159</v>
      </c>
      <c r="D132" s="94">
        <f>VLOOKUP(B132,'12ME Jun 18 SAP'!$G$9:$H$97,2,0)</f>
        <v>-52</v>
      </c>
    </row>
    <row r="133" spans="1:4" x14ac:dyDescent="0.3">
      <c r="B133" s="439" t="s">
        <v>160</v>
      </c>
      <c r="C133" s="10" t="s">
        <v>159</v>
      </c>
      <c r="D133" s="437">
        <f>VLOOKUP(B133,'12ME Jun 18 SAP'!$G$9:$H$97,2,0)</f>
        <v>0</v>
      </c>
    </row>
    <row r="134" spans="1:4" x14ac:dyDescent="0.3">
      <c r="B134" s="439" t="s">
        <v>161</v>
      </c>
      <c r="C134" s="10" t="s">
        <v>410</v>
      </c>
      <c r="D134" s="437">
        <f>VLOOKUP(B134,'12ME Jun 18 SAP'!$G$9:$H$97,2,0)</f>
        <v>0</v>
      </c>
    </row>
    <row r="135" spans="1:4" x14ac:dyDescent="0.3">
      <c r="B135" s="439" t="s">
        <v>162</v>
      </c>
      <c r="C135" s="10" t="s">
        <v>410</v>
      </c>
      <c r="D135" s="437">
        <f>VLOOKUP(B135,'12ME Jun 18 SAP'!$G$9:$H$97,2,0)</f>
        <v>0</v>
      </c>
    </row>
    <row r="136" spans="1:4" x14ac:dyDescent="0.3">
      <c r="B136" s="439" t="s">
        <v>163</v>
      </c>
      <c r="C136" s="10" t="s">
        <v>154</v>
      </c>
      <c r="D136" s="437">
        <f>VLOOKUP(B136,'12ME Jun 18 SAP'!$G$9:$H$97,2,0)</f>
        <v>61776409.75</v>
      </c>
    </row>
    <row r="137" spans="1:4" ht="7.5" customHeight="1" x14ac:dyDescent="0.3"/>
    <row r="138" spans="1:4" x14ac:dyDescent="0.3">
      <c r="A138" s="75">
        <v>1</v>
      </c>
      <c r="B138" s="91" t="s">
        <v>174</v>
      </c>
      <c r="C138" s="92">
        <f>'SAP DL Downld'!D122</f>
        <v>2238414.4900000002</v>
      </c>
    </row>
    <row r="139" spans="1:4" x14ac:dyDescent="0.3">
      <c r="A139" s="75">
        <v>2</v>
      </c>
    </row>
    <row r="140" spans="1:4" x14ac:dyDescent="0.3">
      <c r="A140" s="75">
        <v>3</v>
      </c>
      <c r="B140" s="93" t="s">
        <v>175</v>
      </c>
      <c r="C140" s="92">
        <f>'SAP DL Downld'!D96</f>
        <v>0</v>
      </c>
    </row>
    <row r="141" spans="1:4" x14ac:dyDescent="0.3">
      <c r="A141" s="75">
        <v>4</v>
      </c>
      <c r="B141" s="76"/>
    </row>
    <row r="142" spans="1:4" x14ac:dyDescent="0.3">
      <c r="A142" s="75">
        <v>5</v>
      </c>
      <c r="B142" s="76"/>
      <c r="C142" s="10" t="s">
        <v>166</v>
      </c>
      <c r="D142" s="437">
        <f>+D144-D143</f>
        <v>0</v>
      </c>
    </row>
    <row r="143" spans="1:4" x14ac:dyDescent="0.3">
      <c r="A143" s="75">
        <v>6</v>
      </c>
      <c r="B143" s="10" t="s">
        <v>958</v>
      </c>
      <c r="C143" s="10" t="s">
        <v>167</v>
      </c>
      <c r="D143" s="438">
        <f>DLReconBBS!D25</f>
        <v>0</v>
      </c>
    </row>
    <row r="144" spans="1:4" x14ac:dyDescent="0.3">
      <c r="A144" s="75">
        <v>7</v>
      </c>
      <c r="D144" s="437">
        <f>'SAP DL Downld'!D96</f>
        <v>0</v>
      </c>
    </row>
    <row r="145" spans="1:6" ht="12.75" customHeight="1" x14ac:dyDescent="0.3">
      <c r="A145" s="75">
        <v>8</v>
      </c>
    </row>
    <row r="146" spans="1:6" x14ac:dyDescent="0.3">
      <c r="A146" s="75">
        <v>9</v>
      </c>
      <c r="B146" s="93" t="s">
        <v>176</v>
      </c>
      <c r="C146" s="92">
        <f>C138-C140</f>
        <v>2238414.4900000002</v>
      </c>
    </row>
    <row r="147" spans="1:6" x14ac:dyDescent="0.3">
      <c r="A147" s="75">
        <v>10</v>
      </c>
      <c r="B147" s="95" t="s">
        <v>177</v>
      </c>
      <c r="D147" s="92">
        <f>'SAP DL Downld'!D93</f>
        <v>0</v>
      </c>
    </row>
    <row r="148" spans="1:6" x14ac:dyDescent="0.3">
      <c r="A148" s="75">
        <v>11</v>
      </c>
      <c r="B148" s="95" t="s">
        <v>178</v>
      </c>
      <c r="D148" s="96">
        <f>'SAP DL Downld'!D95</f>
        <v>2238414.4900000002</v>
      </c>
    </row>
    <row r="149" spans="1:6" x14ac:dyDescent="0.3">
      <c r="A149" s="75">
        <v>12</v>
      </c>
      <c r="B149" s="76" t="s">
        <v>384</v>
      </c>
      <c r="D149" s="92">
        <f>SUM(D147:D148)</f>
        <v>2238414.4900000002</v>
      </c>
    </row>
    <row r="150" spans="1:6" x14ac:dyDescent="0.3">
      <c r="A150" s="75">
        <v>13</v>
      </c>
    </row>
    <row r="151" spans="1:6" x14ac:dyDescent="0.3">
      <c r="A151" s="75">
        <v>14</v>
      </c>
    </row>
    <row r="152" spans="1:6" x14ac:dyDescent="0.3">
      <c r="A152" s="75">
        <v>15</v>
      </c>
      <c r="B152" s="10" t="s">
        <v>385</v>
      </c>
      <c r="D152" s="92">
        <f>D149+D142</f>
        <v>2238414.4900000002</v>
      </c>
    </row>
    <row r="153" spans="1:6" x14ac:dyDescent="0.3">
      <c r="A153" s="75">
        <v>16</v>
      </c>
      <c r="B153" s="10" t="s">
        <v>386</v>
      </c>
      <c r="D153" s="96">
        <f>D143</f>
        <v>0</v>
      </c>
      <c r="F153" s="431"/>
    </row>
    <row r="154" spans="1:6" ht="15" thickBot="1" x14ac:dyDescent="0.35">
      <c r="A154" s="75">
        <v>17</v>
      </c>
      <c r="B154" s="118" t="s">
        <v>179</v>
      </c>
      <c r="D154" s="97">
        <f>SUM(D152:D153)</f>
        <v>2238414.4900000002</v>
      </c>
    </row>
    <row r="155" spans="1:6" ht="15" thickTop="1" x14ac:dyDescent="0.3"/>
  </sheetData>
  <phoneticPr fontId="0" type="noConversion"/>
  <printOptions horizontalCentered="1"/>
  <pageMargins left="0.5" right="0.5" top="0.35" bottom="0.21" header="0.17" footer="0"/>
  <pageSetup scale="57" fitToHeight="0" orientation="portrait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topLeftCell="G1" zoomScaleNormal="100" workbookViewId="0">
      <pane ySplit="7" topLeftCell="A30" activePane="bottomLeft" state="frozen"/>
      <selection activeCell="B30" sqref="B30"/>
      <selection pane="bottomLeft" activeCell="H30" sqref="H30"/>
    </sheetView>
  </sheetViews>
  <sheetFormatPr defaultColWidth="9.140625" defaultRowHeight="14.4" outlineLevelCol="1" x14ac:dyDescent="0.3"/>
  <cols>
    <col min="1" max="1" width="18.7109375" style="338" hidden="1" customWidth="1"/>
    <col min="2" max="2" width="1.7109375" style="168" hidden="1" customWidth="1"/>
    <col min="3" max="3" width="48.85546875" style="168" hidden="1" customWidth="1"/>
    <col min="4" max="4" width="18.7109375" style="168" hidden="1" customWidth="1"/>
    <col min="5" max="5" width="6.5703125" style="168" hidden="1" customWidth="1" outlineLevel="1"/>
    <col min="6" max="6" width="1.42578125" style="168" hidden="1" customWidth="1" collapsed="1"/>
    <col min="7" max="7" width="51.7109375" style="168" bestFit="1" customWidth="1"/>
    <col min="8" max="8" width="34.28515625" style="168" customWidth="1"/>
    <col min="9" max="9" width="21.5703125" style="336" customWidth="1"/>
    <col min="10" max="10" width="19.5703125" style="336" bestFit="1" customWidth="1"/>
    <col min="11" max="11" width="23.28515625" style="168" bestFit="1" customWidth="1"/>
    <col min="12" max="12" width="34.28515625" style="168" customWidth="1"/>
    <col min="13" max="13" width="21.7109375" style="168" bestFit="1" customWidth="1"/>
    <col min="14" max="16384" width="9.140625" style="168"/>
  </cols>
  <sheetData>
    <row r="1" spans="1:13" x14ac:dyDescent="0.3">
      <c r="G1" s="167" t="s">
        <v>1137</v>
      </c>
      <c r="H1" s="167"/>
      <c r="K1" s="167"/>
      <c r="L1" s="167"/>
    </row>
    <row r="2" spans="1:13" x14ac:dyDescent="0.3">
      <c r="G2" s="168" t="s">
        <v>790</v>
      </c>
      <c r="K2" s="336"/>
      <c r="M2" s="336"/>
    </row>
    <row r="3" spans="1:13" x14ac:dyDescent="0.3">
      <c r="G3" s="170" t="s">
        <v>1136</v>
      </c>
      <c r="K3" s="336"/>
      <c r="M3" s="336"/>
    </row>
    <row r="4" spans="1:13" x14ac:dyDescent="0.3">
      <c r="A4" s="169" t="s">
        <v>849</v>
      </c>
      <c r="D4" s="169" t="s">
        <v>849</v>
      </c>
      <c r="G4" s="170" t="s">
        <v>1118</v>
      </c>
      <c r="K4" s="336"/>
      <c r="M4" s="336"/>
    </row>
    <row r="5" spans="1:13" x14ac:dyDescent="0.3">
      <c r="A5" s="169"/>
      <c r="D5" s="169"/>
      <c r="G5" s="170"/>
      <c r="K5" s="336"/>
      <c r="M5" s="336"/>
    </row>
    <row r="6" spans="1:13" x14ac:dyDescent="0.3">
      <c r="A6" s="169"/>
      <c r="D6" s="169"/>
      <c r="K6" s="336"/>
      <c r="M6" s="336"/>
    </row>
    <row r="7" spans="1:13" s="170" customFormat="1" x14ac:dyDescent="0.3">
      <c r="A7" s="169" t="s">
        <v>939</v>
      </c>
      <c r="B7" s="168"/>
      <c r="C7" s="168"/>
      <c r="D7" s="169" t="s">
        <v>938</v>
      </c>
      <c r="G7" s="170" t="s">
        <v>791</v>
      </c>
      <c r="H7" s="170" t="s">
        <v>1115</v>
      </c>
      <c r="I7" s="336"/>
      <c r="J7" s="336"/>
      <c r="K7" s="336"/>
      <c r="L7" s="336"/>
    </row>
    <row r="8" spans="1:13" x14ac:dyDescent="0.3">
      <c r="A8" s="168"/>
      <c r="B8" s="170"/>
      <c r="C8" s="170"/>
      <c r="D8" s="170"/>
      <c r="G8" s="171" t="s">
        <v>792</v>
      </c>
      <c r="H8" s="168" t="s">
        <v>1026</v>
      </c>
      <c r="K8" s="336"/>
      <c r="L8" s="336"/>
    </row>
    <row r="9" spans="1:13" x14ac:dyDescent="0.3">
      <c r="A9" s="339">
        <v>13009865.49</v>
      </c>
      <c r="C9" s="74" t="s">
        <v>78</v>
      </c>
      <c r="D9" s="340">
        <v>4282618.3</v>
      </c>
      <c r="E9" s="168" t="e">
        <f>IF(#REF!=C9,"yes","no")</f>
        <v>#REF!</v>
      </c>
      <c r="G9" s="168" t="s">
        <v>78</v>
      </c>
      <c r="H9" s="215">
        <v>19531163.59</v>
      </c>
      <c r="K9" s="336"/>
      <c r="L9" s="336"/>
      <c r="M9" s="336"/>
    </row>
    <row r="10" spans="1:13" x14ac:dyDescent="0.3">
      <c r="A10" s="339">
        <v>4703924.03</v>
      </c>
      <c r="C10" s="74" t="s">
        <v>79</v>
      </c>
      <c r="D10" s="340">
        <v>1421845.58</v>
      </c>
      <c r="E10" s="168" t="e">
        <f>IF(#REF!=C10,"yes","no")</f>
        <v>#REF!</v>
      </c>
      <c r="G10" s="168" t="s">
        <v>79</v>
      </c>
      <c r="H10" s="215">
        <v>5286752.63</v>
      </c>
      <c r="K10" s="336"/>
      <c r="L10" s="336"/>
      <c r="M10" s="336"/>
    </row>
    <row r="11" spans="1:13" x14ac:dyDescent="0.3">
      <c r="A11" s="339">
        <v>7657251.29</v>
      </c>
      <c r="C11" s="74" t="s">
        <v>80</v>
      </c>
      <c r="D11" s="340">
        <v>3158860.6</v>
      </c>
      <c r="E11" s="168" t="e">
        <f>IF(#REF!=C11,"yes","no")</f>
        <v>#REF!</v>
      </c>
      <c r="G11" s="168" t="s">
        <v>80</v>
      </c>
      <c r="H11" s="215">
        <v>11904401.52</v>
      </c>
      <c r="K11" s="336"/>
      <c r="L11" s="336"/>
      <c r="M11" s="336"/>
    </row>
    <row r="12" spans="1:13" x14ac:dyDescent="0.3">
      <c r="A12" s="339">
        <v>1449173.04</v>
      </c>
      <c r="C12" s="74" t="s">
        <v>81</v>
      </c>
      <c r="D12" s="340">
        <v>464752.57</v>
      </c>
      <c r="E12" s="168" t="e">
        <f>IF(#REF!=C12,"yes","no")</f>
        <v>#REF!</v>
      </c>
      <c r="G12" s="168" t="s">
        <v>81</v>
      </c>
      <c r="H12" s="215">
        <v>646307.09</v>
      </c>
      <c r="K12" s="336"/>
      <c r="L12" s="336"/>
      <c r="M12" s="336"/>
    </row>
    <row r="13" spans="1:13" x14ac:dyDescent="0.3">
      <c r="A13" s="339">
        <v>199683.79</v>
      </c>
      <c r="C13" s="74" t="s">
        <v>82</v>
      </c>
      <c r="D13" s="340">
        <v>67898.63</v>
      </c>
      <c r="E13" s="168" t="e">
        <f>IF(#REF!=C13,"yes","no")</f>
        <v>#REF!</v>
      </c>
      <c r="G13" s="168" t="s">
        <v>82</v>
      </c>
      <c r="H13" s="215">
        <v>256344.36000000002</v>
      </c>
      <c r="K13" s="336"/>
      <c r="L13" s="336"/>
    </row>
    <row r="14" spans="1:13" x14ac:dyDescent="0.3">
      <c r="A14" s="339">
        <v>138552.6</v>
      </c>
      <c r="C14" s="74" t="s">
        <v>83</v>
      </c>
      <c r="D14" s="340">
        <v>56284.32</v>
      </c>
      <c r="E14" s="168" t="e">
        <f>IF(#REF!=C14,"yes","no")</f>
        <v>#REF!</v>
      </c>
      <c r="G14" s="168" t="s">
        <v>83</v>
      </c>
      <c r="H14" s="215">
        <v>612784.93999999994</v>
      </c>
      <c r="K14" s="336"/>
      <c r="L14" s="336"/>
    </row>
    <row r="15" spans="1:13" x14ac:dyDescent="0.3">
      <c r="A15" s="339">
        <v>2441196.7000000002</v>
      </c>
      <c r="C15" s="74" t="s">
        <v>84</v>
      </c>
      <c r="D15" s="340">
        <v>738191.9</v>
      </c>
      <c r="E15" s="168" t="e">
        <f>IF(#REF!=C15,"yes","no")</f>
        <v>#REF!</v>
      </c>
      <c r="G15" s="168" t="s">
        <v>84</v>
      </c>
      <c r="H15" s="215">
        <v>3407766.06</v>
      </c>
      <c r="K15" s="336"/>
      <c r="L15" s="336"/>
    </row>
    <row r="16" spans="1:13" x14ac:dyDescent="0.3">
      <c r="A16" s="339">
        <v>3410122.03</v>
      </c>
      <c r="C16" s="74" t="s">
        <v>85</v>
      </c>
      <c r="D16" s="340">
        <v>1027671.45</v>
      </c>
      <c r="E16" s="168" t="e">
        <f>IF(#REF!=C16,"yes","no")</f>
        <v>#REF!</v>
      </c>
      <c r="G16" s="168" t="s">
        <v>85</v>
      </c>
      <c r="H16" s="215">
        <v>4738691.74</v>
      </c>
      <c r="K16" s="336"/>
      <c r="L16" s="336"/>
    </row>
    <row r="17" spans="1:12" x14ac:dyDescent="0.3">
      <c r="A17" s="339">
        <v>1165878.32</v>
      </c>
      <c r="C17" s="74" t="s">
        <v>86</v>
      </c>
      <c r="D17" s="340">
        <v>555563.13</v>
      </c>
      <c r="E17" s="168" t="e">
        <f>IF(#REF!=C17,"yes","no")</f>
        <v>#REF!</v>
      </c>
      <c r="G17" s="168" t="s">
        <v>86</v>
      </c>
      <c r="H17" s="215">
        <v>1825652.03</v>
      </c>
      <c r="K17" s="336"/>
      <c r="L17" s="336"/>
    </row>
    <row r="18" spans="1:12" x14ac:dyDescent="0.3">
      <c r="A18" s="339">
        <v>7377712.0599999996</v>
      </c>
      <c r="C18" s="74" t="s">
        <v>87</v>
      </c>
      <c r="D18" s="340">
        <v>2921543.12</v>
      </c>
      <c r="E18" s="168" t="e">
        <f>IF(#REF!=C18,"yes","no")</f>
        <v>#REF!</v>
      </c>
      <c r="G18" s="168" t="s">
        <v>87</v>
      </c>
      <c r="H18" s="215">
        <v>6648370.5600000005</v>
      </c>
      <c r="K18" s="336"/>
      <c r="L18" s="336"/>
    </row>
    <row r="19" spans="1:12" x14ac:dyDescent="0.3">
      <c r="A19" s="339">
        <v>4602.3999999999996</v>
      </c>
      <c r="C19" s="74" t="s">
        <v>88</v>
      </c>
      <c r="D19" s="340">
        <v>3231.12</v>
      </c>
      <c r="E19" s="168" t="e">
        <f>IF(#REF!=C19,"yes","no")</f>
        <v>#REF!</v>
      </c>
      <c r="G19" s="168" t="s">
        <v>88</v>
      </c>
      <c r="H19" s="215">
        <v>108558.41</v>
      </c>
      <c r="K19" s="336"/>
      <c r="L19" s="336"/>
    </row>
    <row r="20" spans="1:12" x14ac:dyDescent="0.3">
      <c r="A20" s="339">
        <v>61932.46</v>
      </c>
      <c r="C20" s="74" t="s">
        <v>89</v>
      </c>
      <c r="D20" s="340">
        <v>23957.39</v>
      </c>
      <c r="E20" s="168" t="e">
        <f>IF(#REF!=C20,"yes","no")</f>
        <v>#REF!</v>
      </c>
      <c r="G20" s="168" t="s">
        <v>89</v>
      </c>
      <c r="H20" s="215">
        <v>68887.73000000001</v>
      </c>
      <c r="K20" s="336"/>
      <c r="L20" s="336"/>
    </row>
    <row r="21" spans="1:12" x14ac:dyDescent="0.3">
      <c r="A21" s="339">
        <v>196810.46</v>
      </c>
      <c r="C21" s="74" t="s">
        <v>90</v>
      </c>
      <c r="D21" s="340">
        <v>81992.850000000006</v>
      </c>
      <c r="E21" s="168" t="e">
        <f>IF(#REF!=C21,"yes","no")</f>
        <v>#REF!</v>
      </c>
      <c r="G21" s="168" t="s">
        <v>90</v>
      </c>
      <c r="H21" s="215">
        <v>1697882.3</v>
      </c>
      <c r="K21" s="336"/>
      <c r="L21" s="336"/>
    </row>
    <row r="22" spans="1:12" x14ac:dyDescent="0.3">
      <c r="A22" s="339">
        <v>371632.62</v>
      </c>
      <c r="C22" s="74" t="s">
        <v>91</v>
      </c>
      <c r="D22" s="340">
        <v>122628.96</v>
      </c>
      <c r="E22" s="168" t="e">
        <f>IF(#REF!=C22,"yes","no")</f>
        <v>#REF!</v>
      </c>
      <c r="G22" s="168" t="s">
        <v>91</v>
      </c>
      <c r="H22" s="215">
        <v>703519.15</v>
      </c>
      <c r="K22" s="336"/>
      <c r="L22" s="336"/>
    </row>
    <row r="23" spans="1:12" x14ac:dyDescent="0.3">
      <c r="C23" s="74" t="s">
        <v>92</v>
      </c>
      <c r="D23" s="74"/>
      <c r="E23" s="168" t="e">
        <f>IF(#REF!=C23,"yes","no")</f>
        <v>#REF!</v>
      </c>
      <c r="G23" s="168" t="s">
        <v>92</v>
      </c>
      <c r="H23" s="215">
        <v>0</v>
      </c>
      <c r="K23" s="336"/>
      <c r="L23" s="336"/>
    </row>
    <row r="24" spans="1:12" x14ac:dyDescent="0.3">
      <c r="A24" s="339">
        <v>13692370.470000001</v>
      </c>
      <c r="C24" s="74" t="s">
        <v>93</v>
      </c>
      <c r="D24" s="340">
        <v>4559350.75</v>
      </c>
      <c r="E24" s="168" t="e">
        <f>IF(#REF!=C24,"yes","no")</f>
        <v>#REF!</v>
      </c>
      <c r="G24" s="168" t="s">
        <v>93</v>
      </c>
      <c r="H24" s="215">
        <v>16784242.109999999</v>
      </c>
      <c r="K24" s="336"/>
      <c r="L24" s="336"/>
    </row>
    <row r="25" spans="1:12" x14ac:dyDescent="0.3">
      <c r="A25" s="339">
        <v>785706.51</v>
      </c>
      <c r="C25" s="74" t="s">
        <v>94</v>
      </c>
      <c r="D25" s="340">
        <v>232695.98</v>
      </c>
      <c r="E25" s="168" t="e">
        <f>IF(#REF!=C25,"yes","no")</f>
        <v>#REF!</v>
      </c>
      <c r="G25" s="168" t="s">
        <v>94</v>
      </c>
      <c r="H25" s="215">
        <v>411368.66000000003</v>
      </c>
      <c r="K25" s="336"/>
      <c r="L25" s="336"/>
    </row>
    <row r="26" spans="1:12" x14ac:dyDescent="0.3">
      <c r="A26" s="339">
        <v>173924.97</v>
      </c>
      <c r="C26" s="74" t="s">
        <v>95</v>
      </c>
      <c r="D26" s="340">
        <v>50894.71</v>
      </c>
      <c r="E26" s="168" t="e">
        <f>IF(#REF!=C26,"yes","no")</f>
        <v>#REF!</v>
      </c>
      <c r="G26" s="168" t="s">
        <v>95</v>
      </c>
      <c r="H26" s="215">
        <v>58734</v>
      </c>
      <c r="K26" s="336"/>
      <c r="L26" s="336"/>
    </row>
    <row r="27" spans="1:12" x14ac:dyDescent="0.3">
      <c r="C27" s="74" t="s">
        <v>96</v>
      </c>
      <c r="D27" s="340">
        <v>1470.92</v>
      </c>
      <c r="E27" s="168" t="e">
        <f>IF(#REF!=C27,"yes","no")</f>
        <v>#REF!</v>
      </c>
      <c r="G27" s="168" t="s">
        <v>96</v>
      </c>
      <c r="H27" s="215">
        <v>0</v>
      </c>
      <c r="K27" s="336"/>
      <c r="L27" s="336"/>
    </row>
    <row r="28" spans="1:12" x14ac:dyDescent="0.3">
      <c r="A28" s="339">
        <v>1249266.99</v>
      </c>
      <c r="C28" s="74" t="s">
        <v>97</v>
      </c>
      <c r="D28" s="340">
        <v>351513.61</v>
      </c>
      <c r="E28" s="168" t="e">
        <f>IF(#REF!=C28,"yes","no")</f>
        <v>#REF!</v>
      </c>
      <c r="G28" s="168" t="s">
        <v>97</v>
      </c>
      <c r="H28" s="215">
        <v>1200708.1800000002</v>
      </c>
      <c r="K28" s="336"/>
      <c r="L28" s="336"/>
    </row>
    <row r="29" spans="1:12" x14ac:dyDescent="0.3">
      <c r="C29" s="74" t="s">
        <v>98</v>
      </c>
      <c r="D29" s="74"/>
      <c r="E29" s="168" t="e">
        <f>IF(#REF!=C29,"yes","no")</f>
        <v>#REF!</v>
      </c>
      <c r="G29" s="168" t="s">
        <v>98</v>
      </c>
      <c r="H29" s="215">
        <v>0</v>
      </c>
      <c r="K29" s="336"/>
      <c r="L29" s="336"/>
    </row>
    <row r="30" spans="1:12" x14ac:dyDescent="0.3">
      <c r="A30" s="339">
        <v>156306.97</v>
      </c>
      <c r="C30" s="74" t="s">
        <v>99</v>
      </c>
      <c r="D30" s="340">
        <v>63185.66</v>
      </c>
      <c r="E30" s="168" t="e">
        <f>IF(#REF!=C30,"yes","no")</f>
        <v>#REF!</v>
      </c>
      <c r="G30" s="168" t="s">
        <v>99</v>
      </c>
      <c r="H30" s="215">
        <v>226081.09999999998</v>
      </c>
      <c r="K30" s="336"/>
      <c r="L30" s="336"/>
    </row>
    <row r="31" spans="1:12" x14ac:dyDescent="0.3">
      <c r="C31" s="74" t="s">
        <v>100</v>
      </c>
      <c r="D31" s="74"/>
      <c r="E31" s="168" t="e">
        <f>IF(#REF!=C31,"yes","no")</f>
        <v>#REF!</v>
      </c>
      <c r="G31" s="168" t="s">
        <v>100</v>
      </c>
      <c r="H31" s="215">
        <v>0</v>
      </c>
      <c r="K31" s="336"/>
      <c r="L31" s="336"/>
    </row>
    <row r="32" spans="1:12" x14ac:dyDescent="0.3">
      <c r="A32" s="339">
        <v>3644446.2</v>
      </c>
      <c r="C32" s="74" t="s">
        <v>101</v>
      </c>
      <c r="D32" s="340">
        <v>1103310.83</v>
      </c>
      <c r="E32" s="168" t="e">
        <f>IF(#REF!=C32,"yes","no")</f>
        <v>#REF!</v>
      </c>
      <c r="G32" s="168" t="s">
        <v>101</v>
      </c>
      <c r="H32" s="215">
        <v>5064133.3499999996</v>
      </c>
      <c r="K32" s="336"/>
      <c r="L32" s="336"/>
    </row>
    <row r="33" spans="1:12" x14ac:dyDescent="0.3">
      <c r="A33" s="339">
        <v>190991.47</v>
      </c>
      <c r="C33" s="74" t="s">
        <v>102</v>
      </c>
      <c r="D33" s="340">
        <v>45699.839999999997</v>
      </c>
      <c r="E33" s="168" t="e">
        <f>IF(#REF!=C33,"yes","no")</f>
        <v>#REF!</v>
      </c>
      <c r="G33" s="168" t="s">
        <v>102</v>
      </c>
      <c r="H33" s="215">
        <v>53176.69</v>
      </c>
      <c r="K33" s="336"/>
      <c r="L33" s="336"/>
    </row>
    <row r="34" spans="1:12" x14ac:dyDescent="0.3">
      <c r="A34" s="339">
        <v>10033921.32</v>
      </c>
      <c r="C34" s="74" t="s">
        <v>103</v>
      </c>
      <c r="D34" s="340">
        <v>3298111.18</v>
      </c>
      <c r="E34" s="168" t="e">
        <f>IF(#REF!=C34,"yes","no")</f>
        <v>#REF!</v>
      </c>
      <c r="G34" s="168" t="s">
        <v>103</v>
      </c>
      <c r="H34" s="215">
        <v>17894662.689999998</v>
      </c>
      <c r="K34" s="336"/>
      <c r="L34" s="336"/>
    </row>
    <row r="35" spans="1:12" x14ac:dyDescent="0.3">
      <c r="A35" s="339">
        <v>1207307.79</v>
      </c>
      <c r="C35" s="74" t="s">
        <v>104</v>
      </c>
      <c r="D35" s="340">
        <v>420426.1</v>
      </c>
      <c r="E35" s="168" t="e">
        <f>IF(#REF!=C35,"yes","no")</f>
        <v>#REF!</v>
      </c>
      <c r="G35" s="168" t="s">
        <v>104</v>
      </c>
      <c r="H35" s="215">
        <v>1684099.8</v>
      </c>
      <c r="K35" s="336"/>
      <c r="L35" s="336"/>
    </row>
    <row r="36" spans="1:12" x14ac:dyDescent="0.3">
      <c r="C36" s="74" t="s">
        <v>105</v>
      </c>
      <c r="D36" s="74"/>
      <c r="E36" s="168" t="e">
        <f>IF(#REF!=C36,"yes","no")</f>
        <v>#REF!</v>
      </c>
      <c r="G36" s="168" t="s">
        <v>105</v>
      </c>
      <c r="H36" s="215">
        <v>-172026.25</v>
      </c>
      <c r="K36" s="336"/>
      <c r="L36" s="336"/>
    </row>
    <row r="37" spans="1:12" x14ac:dyDescent="0.3">
      <c r="A37" s="339">
        <v>23207112.640000001</v>
      </c>
      <c r="C37" s="74" t="s">
        <v>106</v>
      </c>
      <c r="D37" s="340">
        <v>7170241.6100000003</v>
      </c>
      <c r="E37" s="168" t="e">
        <f>IF(#REF!=C37,"yes","no")</f>
        <v>#REF!</v>
      </c>
      <c r="G37" s="168" t="s">
        <v>106</v>
      </c>
      <c r="H37" s="215">
        <v>36172710.269999996</v>
      </c>
      <c r="K37" s="336"/>
      <c r="L37" s="336"/>
    </row>
    <row r="38" spans="1:12" x14ac:dyDescent="0.3">
      <c r="A38" s="339">
        <v>274705.44</v>
      </c>
      <c r="C38" s="74" t="s">
        <v>107</v>
      </c>
      <c r="D38" s="340">
        <v>68400.13</v>
      </c>
      <c r="E38" s="168" t="e">
        <f>IF(#REF!=C38,"yes","no")</f>
        <v>#REF!</v>
      </c>
      <c r="G38" s="168" t="s">
        <v>107</v>
      </c>
      <c r="H38" s="215">
        <v>419770.63</v>
      </c>
      <c r="K38" s="336"/>
      <c r="L38" s="336"/>
    </row>
    <row r="39" spans="1:12" x14ac:dyDescent="0.3">
      <c r="A39" s="339">
        <v>22400705.530000001</v>
      </c>
      <c r="C39" s="74" t="s">
        <v>108</v>
      </c>
      <c r="D39" s="340">
        <v>6970537.3099999996</v>
      </c>
      <c r="E39" s="168" t="e">
        <f>IF(#REF!=C39,"yes","no")</f>
        <v>#REF!</v>
      </c>
      <c r="G39" s="168" t="s">
        <v>108</v>
      </c>
      <c r="H39" s="215">
        <v>24395167.66</v>
      </c>
      <c r="K39" s="336"/>
      <c r="L39" s="336"/>
    </row>
    <row r="40" spans="1:12" x14ac:dyDescent="0.3">
      <c r="A40" s="339">
        <v>11788010.640000001</v>
      </c>
      <c r="C40" s="74" t="s">
        <v>109</v>
      </c>
      <c r="D40" s="340">
        <v>3556482.97</v>
      </c>
      <c r="E40" s="168" t="e">
        <f>IF(#REF!=C40,"yes","no")</f>
        <v>#REF!</v>
      </c>
      <c r="G40" s="168" t="s">
        <v>109</v>
      </c>
      <c r="H40" s="215">
        <v>8356889.0599999996</v>
      </c>
      <c r="K40" s="336"/>
      <c r="L40" s="336"/>
    </row>
    <row r="41" spans="1:12" x14ac:dyDescent="0.3">
      <c r="A41" s="339">
        <v>6657824.79</v>
      </c>
      <c r="C41" s="74" t="s">
        <v>110</v>
      </c>
      <c r="D41" s="340">
        <v>2556921.83</v>
      </c>
      <c r="E41" s="168" t="e">
        <f>IF(#REF!=C41,"yes","no")</f>
        <v>#REF!</v>
      </c>
      <c r="G41" s="168" t="s">
        <v>110</v>
      </c>
      <c r="H41" s="215">
        <v>17457452.059999999</v>
      </c>
      <c r="K41" s="336"/>
      <c r="L41" s="336"/>
    </row>
    <row r="42" spans="1:12" x14ac:dyDescent="0.3">
      <c r="A42" s="339">
        <v>4501114.8799999999</v>
      </c>
      <c r="C42" s="74" t="s">
        <v>111</v>
      </c>
      <c r="D42" s="340">
        <v>539986.19999999995</v>
      </c>
      <c r="E42" s="168" t="e">
        <f>IF(#REF!=C42,"yes","no")</f>
        <v>#REF!</v>
      </c>
      <c r="G42" s="168" t="s">
        <v>111</v>
      </c>
      <c r="H42" s="215">
        <v>2751738.74</v>
      </c>
      <c r="K42" s="336"/>
      <c r="L42" s="336"/>
    </row>
    <row r="43" spans="1:12" x14ac:dyDescent="0.3">
      <c r="A43" s="339">
        <v>1119301.8899999999</v>
      </c>
      <c r="C43" s="74" t="s">
        <v>112</v>
      </c>
      <c r="D43" s="340">
        <v>437465.51</v>
      </c>
      <c r="E43" s="168" t="e">
        <f>IF(#REF!=C43,"yes","no")</f>
        <v>#REF!</v>
      </c>
      <c r="G43" s="168" t="s">
        <v>112</v>
      </c>
      <c r="H43" s="215">
        <v>1041476.96</v>
      </c>
      <c r="K43" s="336"/>
      <c r="L43" s="336"/>
    </row>
    <row r="44" spans="1:12" x14ac:dyDescent="0.3">
      <c r="A44" s="339">
        <v>580942.01</v>
      </c>
      <c r="C44" s="74" t="s">
        <v>113</v>
      </c>
      <c r="D44" s="340">
        <v>207697.25</v>
      </c>
      <c r="E44" s="168" t="e">
        <f>IF(#REF!=C44,"yes","no")</f>
        <v>#REF!</v>
      </c>
      <c r="G44" s="168" t="s">
        <v>113</v>
      </c>
      <c r="H44" s="215">
        <v>593527.76</v>
      </c>
      <c r="K44" s="336"/>
      <c r="L44" s="336"/>
    </row>
    <row r="45" spans="1:12" x14ac:dyDescent="0.3">
      <c r="A45" s="339">
        <v>24415.85</v>
      </c>
      <c r="C45" s="74" t="s">
        <v>114</v>
      </c>
      <c r="D45" s="340">
        <v>18242.66</v>
      </c>
      <c r="E45" s="168" t="e">
        <f>IF(#REF!=C45,"yes","no")</f>
        <v>#REF!</v>
      </c>
      <c r="G45" s="168" t="s">
        <v>114</v>
      </c>
      <c r="H45" s="215">
        <v>92242.35</v>
      </c>
      <c r="K45" s="336"/>
      <c r="L45" s="336"/>
    </row>
    <row r="46" spans="1:12" x14ac:dyDescent="0.3">
      <c r="A46" s="339">
        <v>35263.93</v>
      </c>
      <c r="C46" s="74" t="s">
        <v>116</v>
      </c>
      <c r="D46" s="340">
        <v>9235.89</v>
      </c>
      <c r="E46" s="168" t="e">
        <f>IF(#REF!=C46,"yes","no")</f>
        <v>#REF!</v>
      </c>
      <c r="G46" s="168" t="s">
        <v>116</v>
      </c>
      <c r="H46" s="215">
        <v>10692.11</v>
      </c>
      <c r="K46" s="336"/>
      <c r="L46" s="336"/>
    </row>
    <row r="47" spans="1:12" x14ac:dyDescent="0.3">
      <c r="A47" s="339">
        <v>59679.78</v>
      </c>
      <c r="C47" s="74" t="s">
        <v>117</v>
      </c>
      <c r="D47" s="340">
        <v>27478.55</v>
      </c>
      <c r="E47" s="168" t="e">
        <f>IF(#REF!=C47,"yes","no")</f>
        <v>#REF!</v>
      </c>
      <c r="G47" s="168" t="s">
        <v>117</v>
      </c>
      <c r="H47" s="215">
        <v>102934.45999999999</v>
      </c>
      <c r="K47" s="336"/>
      <c r="L47" s="336"/>
    </row>
    <row r="48" spans="1:12" x14ac:dyDescent="0.3">
      <c r="C48" s="74" t="s">
        <v>118</v>
      </c>
      <c r="D48" s="74"/>
      <c r="E48" s="168" t="e">
        <f>IF(#REF!=C48,"yes","no")</f>
        <v>#REF!</v>
      </c>
      <c r="G48" s="168" t="s">
        <v>118</v>
      </c>
      <c r="H48" s="215">
        <v>0</v>
      </c>
      <c r="K48" s="336"/>
      <c r="L48" s="336"/>
    </row>
    <row r="49" spans="1:12" x14ac:dyDescent="0.3">
      <c r="A49" s="339">
        <v>2583877.14</v>
      </c>
      <c r="B49" s="170"/>
      <c r="C49" s="74" t="s">
        <v>120</v>
      </c>
      <c r="D49" s="340">
        <v>806366.43</v>
      </c>
      <c r="E49" s="168" t="e">
        <f>IF(#REF!=C49,"yes","no")</f>
        <v>#REF!</v>
      </c>
      <c r="G49" s="168" t="s">
        <v>120</v>
      </c>
      <c r="H49" s="215">
        <v>0</v>
      </c>
      <c r="K49" s="336"/>
      <c r="L49" s="336"/>
    </row>
    <row r="50" spans="1:12" x14ac:dyDescent="0.3">
      <c r="A50" s="339"/>
      <c r="B50" s="170"/>
      <c r="C50" s="74"/>
      <c r="D50" s="340"/>
      <c r="G50" s="168" t="s">
        <v>1023</v>
      </c>
      <c r="H50" s="215">
        <v>3374157.51</v>
      </c>
      <c r="K50" s="336"/>
      <c r="L50" s="336"/>
    </row>
    <row r="51" spans="1:12" x14ac:dyDescent="0.3">
      <c r="C51" s="74" t="s">
        <v>121</v>
      </c>
      <c r="D51" s="74"/>
      <c r="E51" s="168" t="e">
        <f>IF(#REF!=C51,"yes","no")</f>
        <v>#REF!</v>
      </c>
      <c r="G51" s="168" t="s">
        <v>121</v>
      </c>
      <c r="H51" s="215">
        <v>0</v>
      </c>
      <c r="K51" s="336"/>
      <c r="L51" s="336"/>
    </row>
    <row r="52" spans="1:12" x14ac:dyDescent="0.3">
      <c r="C52" s="74" t="s">
        <v>122</v>
      </c>
      <c r="D52" s="74"/>
      <c r="E52" s="168" t="e">
        <f>IF(#REF!=C52,"yes","no")</f>
        <v>#REF!</v>
      </c>
      <c r="G52" s="168" t="s">
        <v>122</v>
      </c>
      <c r="H52" s="215">
        <v>0</v>
      </c>
      <c r="K52" s="336"/>
      <c r="L52" s="336"/>
    </row>
    <row r="53" spans="1:12" s="170" customFormat="1" x14ac:dyDescent="0.3">
      <c r="A53" s="339">
        <v>2583877.14</v>
      </c>
      <c r="C53" s="74" t="s">
        <v>123</v>
      </c>
      <c r="D53" s="340">
        <v>806366.43</v>
      </c>
      <c r="E53" s="168" t="e">
        <f>IF(#REF!=C53,"yes","no")</f>
        <v>#REF!</v>
      </c>
      <c r="F53" s="168"/>
      <c r="G53" s="170" t="s">
        <v>123</v>
      </c>
      <c r="H53" s="215">
        <v>3374157.51</v>
      </c>
      <c r="I53" s="336"/>
      <c r="J53" s="336"/>
      <c r="K53" s="336"/>
      <c r="L53" s="336"/>
    </row>
    <row r="54" spans="1:12" x14ac:dyDescent="0.3">
      <c r="A54" s="339">
        <v>1617029.37</v>
      </c>
      <c r="C54" s="74" t="s">
        <v>170</v>
      </c>
      <c r="D54" s="340">
        <v>2535241.9300000002</v>
      </c>
      <c r="E54" s="168" t="e">
        <f>IF(#REF!=C54,"yes","no")</f>
        <v>#REF!</v>
      </c>
      <c r="G54" s="168" t="s">
        <v>170</v>
      </c>
      <c r="H54" s="215">
        <v>1574788.74</v>
      </c>
      <c r="K54" s="336"/>
      <c r="L54" s="336"/>
    </row>
    <row r="55" spans="1:12" x14ac:dyDescent="0.3">
      <c r="A55" s="339">
        <v>6725026.0700000003</v>
      </c>
      <c r="C55" s="74" t="s">
        <v>124</v>
      </c>
      <c r="D55" s="340">
        <v>2170664.62</v>
      </c>
      <c r="E55" s="168" t="e">
        <f>IF(#REF!=C55,"yes","no")</f>
        <v>#REF!</v>
      </c>
      <c r="G55" s="168" t="s">
        <v>124</v>
      </c>
      <c r="H55" s="215">
        <v>8190643.3399999999</v>
      </c>
      <c r="K55" s="336"/>
      <c r="L55" s="336"/>
    </row>
    <row r="56" spans="1:12" s="170" customFormat="1" x14ac:dyDescent="0.3">
      <c r="A56" s="339">
        <v>8342055.4400000004</v>
      </c>
      <c r="B56" s="168"/>
      <c r="C56" s="74" t="s">
        <v>172</v>
      </c>
      <c r="D56" s="340">
        <v>4705906.55</v>
      </c>
      <c r="E56" s="168" t="e">
        <f>IF(#REF!=C56,"yes","no")</f>
        <v>#REF!</v>
      </c>
      <c r="F56" s="168"/>
      <c r="G56" s="170" t="s">
        <v>172</v>
      </c>
      <c r="H56" s="215">
        <v>9765432.0799999982</v>
      </c>
      <c r="I56" s="336"/>
      <c r="J56" s="336"/>
      <c r="K56" s="336"/>
      <c r="L56" s="336"/>
    </row>
    <row r="57" spans="1:12" x14ac:dyDescent="0.3">
      <c r="A57" s="339">
        <v>14775.48</v>
      </c>
      <c r="C57" s="74" t="s">
        <v>125</v>
      </c>
      <c r="D57" s="340">
        <v>3312.78</v>
      </c>
      <c r="E57" s="168" t="e">
        <f>IF(#REF!=C57,"yes","no")</f>
        <v>#REF!</v>
      </c>
      <c r="G57" s="168" t="s">
        <v>125</v>
      </c>
      <c r="H57" s="215">
        <v>12820.609999999999</v>
      </c>
      <c r="K57" s="336"/>
      <c r="L57" s="336"/>
    </row>
    <row r="58" spans="1:12" x14ac:dyDescent="0.3">
      <c r="A58" s="339"/>
      <c r="C58" s="74"/>
      <c r="D58" s="340"/>
      <c r="G58" s="168" t="s">
        <v>1116</v>
      </c>
      <c r="H58" s="215">
        <v>124056.54</v>
      </c>
      <c r="K58" s="336"/>
      <c r="L58" s="336"/>
    </row>
    <row r="59" spans="1:12" x14ac:dyDescent="0.3">
      <c r="A59" s="339">
        <v>2582972.73</v>
      </c>
      <c r="C59" s="74" t="s">
        <v>126</v>
      </c>
      <c r="D59" s="340">
        <v>633287.67000000004</v>
      </c>
      <c r="E59" s="168" t="e">
        <f>IF(#REF!=C59,"yes","no")</f>
        <v>#REF!</v>
      </c>
      <c r="G59" s="168" t="s">
        <v>126</v>
      </c>
      <c r="H59" s="215">
        <v>3192856.81</v>
      </c>
      <c r="K59" s="336"/>
      <c r="L59" s="336"/>
    </row>
    <row r="60" spans="1:12" x14ac:dyDescent="0.3">
      <c r="A60" s="339">
        <v>935470.25</v>
      </c>
      <c r="C60" s="74" t="s">
        <v>127</v>
      </c>
      <c r="D60" s="340">
        <v>330186.53000000003</v>
      </c>
      <c r="E60" s="168" t="e">
        <f>IF(#REF!=C60,"yes","no")</f>
        <v>#REF!</v>
      </c>
      <c r="G60" s="168" t="s">
        <v>127</v>
      </c>
      <c r="H60" s="215">
        <v>1355515.83</v>
      </c>
      <c r="K60" s="336"/>
      <c r="L60" s="336"/>
    </row>
    <row r="61" spans="1:12" x14ac:dyDescent="0.3">
      <c r="C61" s="74" t="s">
        <v>128</v>
      </c>
      <c r="D61" s="74"/>
      <c r="E61" s="168" t="e">
        <f>IF(#REF!=C61,"yes","no")</f>
        <v>#REF!</v>
      </c>
      <c r="G61" s="168" t="s">
        <v>128</v>
      </c>
      <c r="H61" s="215">
        <v>0</v>
      </c>
      <c r="K61" s="336"/>
      <c r="L61" s="336"/>
    </row>
    <row r="62" spans="1:12" x14ac:dyDescent="0.3">
      <c r="A62" s="341">
        <v>420.33</v>
      </c>
      <c r="C62" s="74" t="s">
        <v>130</v>
      </c>
      <c r="D62" s="340">
        <v>13764.28</v>
      </c>
      <c r="E62" s="168" t="e">
        <f>IF(#REF!=C62,"yes","no")</f>
        <v>#REF!</v>
      </c>
      <c r="G62" s="168" t="s">
        <v>130</v>
      </c>
      <c r="H62" s="215">
        <v>0</v>
      </c>
      <c r="K62" s="336"/>
      <c r="L62" s="336"/>
    </row>
    <row r="63" spans="1:12" x14ac:dyDescent="0.3">
      <c r="A63" s="341"/>
      <c r="C63" s="74" t="s">
        <v>131</v>
      </c>
      <c r="D63" s="74"/>
      <c r="E63" s="168" t="e">
        <f>IF(#REF!=C63,"yes","no")</f>
        <v>#REF!</v>
      </c>
      <c r="G63" s="168" t="s">
        <v>131</v>
      </c>
      <c r="H63" s="215">
        <v>0</v>
      </c>
      <c r="K63" s="336"/>
      <c r="L63" s="336"/>
    </row>
    <row r="64" spans="1:12" x14ac:dyDescent="0.3">
      <c r="A64" s="341">
        <v>420.33</v>
      </c>
      <c r="C64" s="74" t="s">
        <v>132</v>
      </c>
      <c r="D64" s="340">
        <v>13764.28</v>
      </c>
      <c r="E64" s="168" t="e">
        <f>IF(#REF!=C64,"yes","no")</f>
        <v>#REF!</v>
      </c>
      <c r="G64" s="170" t="s">
        <v>132</v>
      </c>
      <c r="H64" s="215">
        <v>0</v>
      </c>
      <c r="K64" s="336"/>
      <c r="L64" s="336"/>
    </row>
    <row r="65" spans="1:13" x14ac:dyDescent="0.3">
      <c r="C65" s="338"/>
      <c r="D65" s="338"/>
      <c r="H65" s="215"/>
      <c r="K65" s="336"/>
      <c r="L65" s="336"/>
    </row>
    <row r="66" spans="1:13" x14ac:dyDescent="0.3">
      <c r="C66" s="74" t="s">
        <v>607</v>
      </c>
      <c r="D66" s="338"/>
      <c r="E66" s="168" t="e">
        <f>IF(#REF!=C66,"yes","no")</f>
        <v>#REF!</v>
      </c>
      <c r="G66" s="168" t="s">
        <v>607</v>
      </c>
      <c r="H66" s="215">
        <v>0</v>
      </c>
      <c r="K66" s="336"/>
      <c r="L66" s="336"/>
    </row>
    <row r="67" spans="1:13" x14ac:dyDescent="0.3">
      <c r="A67" s="339">
        <v>10998.7</v>
      </c>
      <c r="C67" s="74" t="s">
        <v>133</v>
      </c>
      <c r="D67" s="339">
        <v>2072.63</v>
      </c>
      <c r="E67" s="168" t="e">
        <f>IF(#REF!=C67,"yes","no")</f>
        <v>#REF!</v>
      </c>
      <c r="G67" s="168" t="s">
        <v>133</v>
      </c>
      <c r="H67" s="215">
        <v>5980.7300000000005</v>
      </c>
      <c r="K67" s="336"/>
      <c r="L67" s="336"/>
    </row>
    <row r="68" spans="1:13" x14ac:dyDescent="0.3">
      <c r="C68" s="74" t="s">
        <v>135</v>
      </c>
      <c r="D68" s="338"/>
      <c r="E68" s="168" t="e">
        <f>IF(#REF!=C68,"yes","no")</f>
        <v>#REF!</v>
      </c>
      <c r="G68" s="168" t="s">
        <v>135</v>
      </c>
      <c r="H68" s="215">
        <v>0</v>
      </c>
      <c r="K68" s="336"/>
      <c r="L68" s="336"/>
    </row>
    <row r="69" spans="1:13" x14ac:dyDescent="0.3">
      <c r="A69" s="338">
        <v>210.16</v>
      </c>
      <c r="C69" s="74" t="s">
        <v>136</v>
      </c>
      <c r="D69" s="339">
        <v>6882.14</v>
      </c>
      <c r="E69" s="168" t="e">
        <f>IF(#REF!=C69,"yes","no")</f>
        <v>#REF!</v>
      </c>
      <c r="G69" s="168" t="s">
        <v>136</v>
      </c>
      <c r="H69" s="215">
        <v>0</v>
      </c>
      <c r="K69" s="336"/>
      <c r="L69" s="336"/>
    </row>
    <row r="70" spans="1:13" x14ac:dyDescent="0.3">
      <c r="A70" s="339">
        <v>24562355.190000001</v>
      </c>
      <c r="C70" s="74" t="s">
        <v>137</v>
      </c>
      <c r="D70" s="339">
        <v>9096341.4499999993</v>
      </c>
      <c r="E70" s="168" t="e">
        <f>IF(#REF!=C70,"yes","no")</f>
        <v>#REF!</v>
      </c>
      <c r="G70" s="168" t="s">
        <v>137</v>
      </c>
      <c r="H70" s="215">
        <v>0</v>
      </c>
      <c r="K70" s="336"/>
      <c r="L70" s="336"/>
    </row>
    <row r="71" spans="1:13" x14ac:dyDescent="0.3">
      <c r="A71" s="339"/>
      <c r="C71" s="74"/>
      <c r="D71" s="339"/>
      <c r="G71" s="168" t="s">
        <v>1024</v>
      </c>
      <c r="H71" s="215">
        <v>36785778.620000005</v>
      </c>
      <c r="K71" s="336"/>
      <c r="L71" s="336"/>
    </row>
    <row r="72" spans="1:13" x14ac:dyDescent="0.3">
      <c r="A72" s="339">
        <v>17986469.93</v>
      </c>
      <c r="C72" s="74" t="s">
        <v>138</v>
      </c>
      <c r="D72" s="339">
        <v>5410365.0199999996</v>
      </c>
      <c r="E72" s="168" t="e">
        <f>IF(#REF!=C72,"yes","no")</f>
        <v>#REF!</v>
      </c>
      <c r="G72" s="168" t="s">
        <v>138</v>
      </c>
      <c r="H72" s="215">
        <v>58402252.239999995</v>
      </c>
      <c r="K72" s="336"/>
      <c r="L72" s="336"/>
    </row>
    <row r="73" spans="1:13" x14ac:dyDescent="0.3">
      <c r="C73" s="74" t="s">
        <v>191</v>
      </c>
      <c r="D73" s="338"/>
      <c r="E73" s="168" t="e">
        <f>IF(#REF!=C73,"yes","no")</f>
        <v>#REF!</v>
      </c>
      <c r="G73" s="168" t="s">
        <v>191</v>
      </c>
      <c r="H73" s="215">
        <v>0</v>
      </c>
      <c r="K73" s="336"/>
      <c r="L73" s="336"/>
    </row>
    <row r="74" spans="1:13" x14ac:dyDescent="0.3">
      <c r="A74" s="339">
        <v>513868.74</v>
      </c>
      <c r="C74" s="74" t="s">
        <v>139</v>
      </c>
      <c r="D74" s="339">
        <v>173923.7</v>
      </c>
      <c r="E74" s="168" t="e">
        <f>IF(#REF!=C74,"yes","no")</f>
        <v>#REF!</v>
      </c>
      <c r="G74" s="168" t="s">
        <v>139</v>
      </c>
      <c r="H74" s="215">
        <v>0</v>
      </c>
      <c r="K74" s="336"/>
      <c r="L74" s="336"/>
    </row>
    <row r="75" spans="1:13" x14ac:dyDescent="0.3">
      <c r="C75" s="74" t="s">
        <v>141</v>
      </c>
      <c r="D75" s="338"/>
      <c r="E75" s="168" t="e">
        <f>IF(#REF!=C75,"yes","no")</f>
        <v>#REF!</v>
      </c>
      <c r="G75" s="168" t="s">
        <v>141</v>
      </c>
      <c r="H75" s="215">
        <v>0</v>
      </c>
      <c r="K75" s="336"/>
      <c r="L75" s="336"/>
    </row>
    <row r="76" spans="1:13" x14ac:dyDescent="0.3">
      <c r="A76" s="339">
        <v>695879.96</v>
      </c>
      <c r="C76" s="74" t="s">
        <v>142</v>
      </c>
      <c r="D76" s="339">
        <v>253605.98</v>
      </c>
      <c r="E76" s="168" t="e">
        <f>IF(#REF!=C76,"yes","no")</f>
        <v>#REF!</v>
      </c>
      <c r="G76" s="168" t="s">
        <v>142</v>
      </c>
      <c r="H76" s="215">
        <v>2238414.4900000002</v>
      </c>
      <c r="K76" s="336"/>
      <c r="L76" s="336"/>
    </row>
    <row r="77" spans="1:13" x14ac:dyDescent="0.3">
      <c r="A77" s="339">
        <v>637572.54</v>
      </c>
      <c r="C77" s="74" t="s">
        <v>143</v>
      </c>
      <c r="D77" s="339">
        <v>188217.32</v>
      </c>
      <c r="E77" s="168" t="e">
        <f>IF(#REF!=C77,"yes","no")</f>
        <v>#REF!</v>
      </c>
      <c r="G77" s="168" t="s">
        <v>143</v>
      </c>
      <c r="H77" s="215">
        <v>0</v>
      </c>
      <c r="K77" s="336"/>
      <c r="L77" s="336"/>
    </row>
    <row r="78" spans="1:13" x14ac:dyDescent="0.3">
      <c r="C78" s="74" t="s">
        <v>144</v>
      </c>
      <c r="D78" s="338"/>
      <c r="E78" s="168" t="e">
        <f>IF(#REF!=C78,"yes","no")</f>
        <v>#REF!</v>
      </c>
      <c r="G78" s="168" t="s">
        <v>144</v>
      </c>
      <c r="H78" s="215">
        <v>0</v>
      </c>
      <c r="K78" s="336"/>
      <c r="L78" s="336"/>
    </row>
    <row r="79" spans="1:13" x14ac:dyDescent="0.3">
      <c r="C79" s="74" t="s">
        <v>145</v>
      </c>
      <c r="D79" s="338"/>
      <c r="E79" s="168" t="e">
        <f>IF(#REF!=C79,"yes","no")</f>
        <v>#REF!</v>
      </c>
      <c r="G79" s="168" t="s">
        <v>145</v>
      </c>
      <c r="H79" s="215">
        <v>0</v>
      </c>
      <c r="K79" s="336"/>
      <c r="L79" s="336"/>
      <c r="M79" s="335"/>
    </row>
    <row r="80" spans="1:13" x14ac:dyDescent="0.3">
      <c r="A80" s="339">
        <v>1847321.24</v>
      </c>
      <c r="C80" s="74" t="s">
        <v>146</v>
      </c>
      <c r="D80" s="339">
        <v>615747</v>
      </c>
      <c r="E80" s="168" t="e">
        <f>IF(#REF!=C80,"yes","no")</f>
        <v>#REF!</v>
      </c>
      <c r="G80" s="168" t="s">
        <v>146</v>
      </c>
      <c r="H80" s="215">
        <v>2238414.4900000002</v>
      </c>
      <c r="I80" s="335"/>
      <c r="J80" s="338"/>
      <c r="K80" s="335"/>
      <c r="L80" s="335"/>
      <c r="M80" s="335"/>
    </row>
    <row r="81" spans="1:13" x14ac:dyDescent="0.3">
      <c r="A81" s="339">
        <v>55880707.759999998</v>
      </c>
      <c r="C81" s="74" t="s">
        <v>147</v>
      </c>
      <c r="D81" s="339">
        <v>19486390.670000002</v>
      </c>
      <c r="E81" s="168" t="e">
        <f>IF(#REF!=C81,"yes","no")</f>
        <v>#REF!</v>
      </c>
      <c r="G81" s="168" t="s">
        <v>147</v>
      </c>
      <c r="H81" s="215">
        <v>74221324.219999999</v>
      </c>
      <c r="I81" s="335"/>
      <c r="J81" s="338"/>
      <c r="K81" s="335"/>
      <c r="L81" s="335"/>
      <c r="M81" s="335"/>
    </row>
    <row r="82" spans="1:13" x14ac:dyDescent="0.3">
      <c r="A82" s="339">
        <v>87971590.040000007</v>
      </c>
      <c r="C82" s="74" t="s">
        <v>149</v>
      </c>
      <c r="D82" s="339">
        <v>27075041.640000001</v>
      </c>
      <c r="E82" s="168" t="e">
        <f>IF(#REF!=C82,"yes","no")</f>
        <v>#REF!</v>
      </c>
      <c r="G82" s="168" t="s">
        <v>149</v>
      </c>
      <c r="H82" s="215">
        <v>117609671.36</v>
      </c>
      <c r="I82" s="335"/>
      <c r="J82" s="338"/>
      <c r="K82" s="335"/>
      <c r="L82" s="335"/>
      <c r="M82" s="335"/>
    </row>
    <row r="83" spans="1:13" x14ac:dyDescent="0.3">
      <c r="A83" s="339">
        <v>58926606.369999997</v>
      </c>
      <c r="C83" s="74" t="s">
        <v>150</v>
      </c>
      <c r="D83" s="339">
        <v>21651711.030000001</v>
      </c>
      <c r="E83" s="168" t="e">
        <f>IF(#REF!=C83,"yes","no")</f>
        <v>#REF!</v>
      </c>
      <c r="G83" s="168" t="s">
        <v>150</v>
      </c>
      <c r="H83" s="215">
        <v>115360199.91999999</v>
      </c>
      <c r="I83" s="335"/>
      <c r="J83" s="338"/>
      <c r="K83" s="335"/>
      <c r="L83" s="335"/>
      <c r="M83" s="335"/>
    </row>
    <row r="84" spans="1:13" x14ac:dyDescent="0.3">
      <c r="A84" s="339">
        <v>202778904.16999999</v>
      </c>
      <c r="C84" s="74" t="s">
        <v>151</v>
      </c>
      <c r="D84" s="339">
        <v>68213143.340000004</v>
      </c>
      <c r="E84" s="168" t="e">
        <f>IF(#REF!=C84,"yes","no")</f>
        <v>#REF!</v>
      </c>
      <c r="G84" s="168" t="s">
        <v>151</v>
      </c>
      <c r="H84" s="215">
        <v>307191195.5</v>
      </c>
      <c r="I84" s="335"/>
      <c r="J84" s="338"/>
      <c r="K84" s="335"/>
      <c r="L84" s="335"/>
      <c r="M84" s="335"/>
    </row>
    <row r="85" spans="1:13" x14ac:dyDescent="0.3">
      <c r="C85" s="74"/>
      <c r="D85" s="338"/>
      <c r="E85" s="168" t="e">
        <f>IF(#REF!=C85,"yes","no")</f>
        <v>#REF!</v>
      </c>
      <c r="G85" s="168" t="s">
        <v>1025</v>
      </c>
      <c r="H85" s="215">
        <v>27741090.93</v>
      </c>
      <c r="I85" s="335"/>
      <c r="J85" s="338"/>
      <c r="K85" s="335"/>
      <c r="L85" s="335"/>
      <c r="M85" s="335"/>
    </row>
    <row r="86" spans="1:13" x14ac:dyDescent="0.3">
      <c r="C86" s="74"/>
      <c r="D86" s="338"/>
      <c r="E86" s="168" t="e">
        <f>IF(#REF!=C86,"yes","no")</f>
        <v>#REF!</v>
      </c>
      <c r="H86" s="215"/>
      <c r="I86" s="335"/>
      <c r="J86" s="338"/>
      <c r="K86" s="335"/>
      <c r="L86" s="335"/>
      <c r="M86" s="335"/>
    </row>
    <row r="87" spans="1:13" x14ac:dyDescent="0.3">
      <c r="C87" s="74" t="s">
        <v>153</v>
      </c>
      <c r="D87" s="338"/>
      <c r="E87" s="168" t="e">
        <f>IF(#REF!=C87,"yes","no")</f>
        <v>#REF!</v>
      </c>
      <c r="G87" s="168" t="s">
        <v>153</v>
      </c>
      <c r="H87" s="215">
        <v>27801877.98</v>
      </c>
      <c r="I87" s="335"/>
      <c r="J87" s="338"/>
      <c r="K87" s="335"/>
      <c r="L87" s="335"/>
      <c r="M87" s="335"/>
    </row>
    <row r="88" spans="1:13" x14ac:dyDescent="0.3">
      <c r="A88" s="339">
        <v>178216549</v>
      </c>
      <c r="C88" s="74" t="s">
        <v>155</v>
      </c>
      <c r="D88" s="339">
        <v>59116801.890000001</v>
      </c>
      <c r="E88" s="168" t="e">
        <f>IF(#REF!=C88,"yes","no")</f>
        <v>#REF!</v>
      </c>
      <c r="G88" s="168" t="s">
        <v>155</v>
      </c>
      <c r="H88" s="215">
        <v>307130460.45000005</v>
      </c>
      <c r="I88" s="335"/>
      <c r="J88" s="338"/>
      <c r="K88" s="335"/>
      <c r="L88" s="335"/>
      <c r="M88" s="335"/>
    </row>
    <row r="89" spans="1:13" x14ac:dyDescent="0.3">
      <c r="A89" s="339">
        <v>24562355.190000001</v>
      </c>
      <c r="C89" s="74" t="s">
        <v>156</v>
      </c>
      <c r="D89" s="339">
        <v>9096341.4499999993</v>
      </c>
      <c r="E89" s="168" t="e">
        <f>IF(#REF!=C89,"yes","no")</f>
        <v>#REF!</v>
      </c>
      <c r="G89" s="168" t="s">
        <v>156</v>
      </c>
      <c r="H89" s="215">
        <v>0</v>
      </c>
      <c r="I89" s="335"/>
      <c r="J89" s="338"/>
      <c r="K89" s="335"/>
      <c r="L89" s="335"/>
      <c r="M89" s="335"/>
    </row>
    <row r="90" spans="1:13" x14ac:dyDescent="0.3">
      <c r="C90" s="74"/>
      <c r="D90" s="338"/>
      <c r="E90" s="168" t="e">
        <f>IF(#REF!=C90,"yes","no")</f>
        <v>#REF!</v>
      </c>
      <c r="H90" s="215"/>
      <c r="I90" s="335"/>
      <c r="J90" s="338"/>
      <c r="K90" s="335"/>
      <c r="L90" s="335"/>
      <c r="M90" s="335"/>
    </row>
    <row r="91" spans="1:13" x14ac:dyDescent="0.3">
      <c r="A91" s="339">
        <v>202778904.19</v>
      </c>
      <c r="C91" s="74" t="s">
        <v>157</v>
      </c>
      <c r="D91" s="339">
        <v>68213143.340000004</v>
      </c>
      <c r="E91" s="168" t="e">
        <f>IF(#REF!=C91,"yes","no")</f>
        <v>#REF!</v>
      </c>
      <c r="G91" s="168" t="s">
        <v>1022</v>
      </c>
      <c r="H91" s="215">
        <v>307191247.5</v>
      </c>
      <c r="I91" s="335"/>
      <c r="J91" s="338"/>
      <c r="K91" s="335"/>
      <c r="L91" s="335"/>
      <c r="M91" s="335"/>
    </row>
    <row r="92" spans="1:13" x14ac:dyDescent="0.3">
      <c r="C92" s="74"/>
      <c r="D92" s="338"/>
      <c r="E92" s="168" t="e">
        <f>IF(#REF!=C92,"yes","no")</f>
        <v>#REF!</v>
      </c>
      <c r="H92" s="215"/>
      <c r="I92" s="335"/>
      <c r="J92" s="338"/>
      <c r="K92" s="335"/>
      <c r="L92" s="335"/>
      <c r="M92" s="335"/>
    </row>
    <row r="93" spans="1:13" x14ac:dyDescent="0.3">
      <c r="A93" s="338">
        <v>-0.02</v>
      </c>
      <c r="C93" s="74" t="s">
        <v>158</v>
      </c>
      <c r="D93" s="338"/>
      <c r="E93" s="168" t="e">
        <f>IF(#REF!=C93,"yes","no")</f>
        <v>#REF!</v>
      </c>
      <c r="G93" s="168" t="s">
        <v>1021</v>
      </c>
      <c r="H93" s="215">
        <v>-52</v>
      </c>
      <c r="I93" s="21"/>
      <c r="J93" s="342"/>
      <c r="K93" s="336"/>
      <c r="L93" s="215"/>
      <c r="M93" s="336"/>
    </row>
    <row r="94" spans="1:13" x14ac:dyDescent="0.3">
      <c r="C94" s="74" t="s">
        <v>160</v>
      </c>
      <c r="D94" s="338"/>
      <c r="E94" s="168" t="e">
        <f>IF(#REF!=C94,"yes","no")</f>
        <v>#REF!</v>
      </c>
      <c r="G94" s="168" t="s">
        <v>160</v>
      </c>
      <c r="H94" s="215">
        <v>0</v>
      </c>
      <c r="J94" s="342"/>
      <c r="K94" s="336"/>
      <c r="L94" s="215"/>
      <c r="M94" s="336"/>
    </row>
    <row r="95" spans="1:13" x14ac:dyDescent="0.3">
      <c r="A95" s="338">
        <v>630.49</v>
      </c>
      <c r="C95" s="74" t="s">
        <v>161</v>
      </c>
      <c r="D95" s="339">
        <v>20646.419999999998</v>
      </c>
      <c r="E95" s="168" t="e">
        <f>IF(#REF!=C95,"yes","no")</f>
        <v>#REF!</v>
      </c>
      <c r="G95" s="168" t="s">
        <v>161</v>
      </c>
      <c r="H95" s="215">
        <v>0</v>
      </c>
      <c r="J95" s="342"/>
      <c r="K95" s="336"/>
      <c r="L95" s="215"/>
      <c r="M95" s="336"/>
    </row>
    <row r="96" spans="1:13" x14ac:dyDescent="0.3">
      <c r="C96" s="74" t="s">
        <v>162</v>
      </c>
      <c r="D96" s="338"/>
      <c r="E96" s="168" t="e">
        <f>IF(#REF!=C96,"yes","no")</f>
        <v>#REF!</v>
      </c>
      <c r="G96" s="168" t="s">
        <v>162</v>
      </c>
      <c r="H96" s="215">
        <v>0</v>
      </c>
      <c r="J96" s="342"/>
      <c r="K96" s="336"/>
      <c r="L96" s="215"/>
      <c r="M96" s="336"/>
    </row>
    <row r="97" spans="1:13" x14ac:dyDescent="0.3">
      <c r="A97" s="339">
        <v>21721788.350000001</v>
      </c>
      <c r="C97" s="74" t="s">
        <v>163</v>
      </c>
      <c r="D97" s="339">
        <v>6578872.4699999997</v>
      </c>
      <c r="E97" s="168" t="e">
        <f>IF(#REF!=C97,"yes","no")</f>
        <v>#REF!</v>
      </c>
      <c r="G97" s="168" t="s">
        <v>163</v>
      </c>
      <c r="H97" s="215">
        <v>61776409.75</v>
      </c>
      <c r="J97" s="342"/>
      <c r="K97" s="336"/>
      <c r="L97" s="215"/>
      <c r="M97" s="336"/>
    </row>
    <row r="98" spans="1:13" x14ac:dyDescent="0.3">
      <c r="K98" s="336"/>
      <c r="M98" s="336"/>
    </row>
    <row r="99" spans="1:13" ht="15" thickBot="1" x14ac:dyDescent="0.35">
      <c r="H99" s="222">
        <f>SUM(H9:H97)</f>
        <v>1668695559.6500001</v>
      </c>
      <c r="I99" s="21"/>
      <c r="K99" s="336"/>
      <c r="L99" s="343"/>
      <c r="M99" s="336"/>
    </row>
    <row r="100" spans="1:13" ht="15" thickTop="1" x14ac:dyDescent="0.3">
      <c r="K100" s="336"/>
      <c r="M100" s="336"/>
    </row>
    <row r="101" spans="1:13" x14ac:dyDescent="0.3">
      <c r="H101" s="172"/>
      <c r="K101" s="336"/>
      <c r="L101" s="172"/>
      <c r="M101" s="336"/>
    </row>
    <row r="102" spans="1:13" x14ac:dyDescent="0.3">
      <c r="H102" s="172"/>
      <c r="K102" s="336"/>
      <c r="L102" s="172"/>
      <c r="M102" s="336"/>
    </row>
    <row r="103" spans="1:13" x14ac:dyDescent="0.3">
      <c r="K103" s="336"/>
      <c r="M103" s="336"/>
    </row>
    <row r="104" spans="1:13" x14ac:dyDescent="0.3">
      <c r="K104" s="336"/>
      <c r="M104" s="336"/>
    </row>
    <row r="105" spans="1:13" x14ac:dyDescent="0.3">
      <c r="K105" s="336"/>
      <c r="M105" s="336"/>
    </row>
    <row r="106" spans="1:13" x14ac:dyDescent="0.3">
      <c r="K106" s="336"/>
      <c r="M106" s="336"/>
    </row>
    <row r="107" spans="1:13" x14ac:dyDescent="0.3">
      <c r="K107" s="336"/>
      <c r="M107" s="336"/>
    </row>
    <row r="108" spans="1:13" x14ac:dyDescent="0.3">
      <c r="K108" s="336"/>
      <c r="M108" s="336"/>
    </row>
    <row r="109" spans="1:13" x14ac:dyDescent="0.3">
      <c r="K109" s="336"/>
      <c r="M109" s="336"/>
    </row>
    <row r="110" spans="1:13" x14ac:dyDescent="0.3">
      <c r="K110" s="336"/>
      <c r="M110" s="336"/>
    </row>
    <row r="111" spans="1:13" x14ac:dyDescent="0.3">
      <c r="K111" s="336"/>
      <c r="M111" s="336"/>
    </row>
    <row r="112" spans="1:13" x14ac:dyDescent="0.3">
      <c r="K112" s="336"/>
      <c r="M112" s="336"/>
    </row>
    <row r="113" spans="11:13" x14ac:dyDescent="0.3">
      <c r="K113" s="336"/>
      <c r="M113" s="336"/>
    </row>
    <row r="114" spans="11:13" x14ac:dyDescent="0.3">
      <c r="K114" s="336"/>
      <c r="M114" s="336"/>
    </row>
    <row r="115" spans="11:13" x14ac:dyDescent="0.3">
      <c r="K115" s="336"/>
      <c r="M115" s="336"/>
    </row>
    <row r="116" spans="11:13" x14ac:dyDescent="0.3">
      <c r="K116" s="336"/>
      <c r="M116" s="336"/>
    </row>
    <row r="117" spans="11:13" x14ac:dyDescent="0.3">
      <c r="K117" s="336"/>
      <c r="M117" s="336"/>
    </row>
    <row r="118" spans="11:13" x14ac:dyDescent="0.3">
      <c r="K118" s="336"/>
      <c r="M118" s="336"/>
    </row>
    <row r="119" spans="11:13" x14ac:dyDescent="0.3">
      <c r="K119" s="336"/>
      <c r="M119" s="336"/>
    </row>
    <row r="120" spans="11:13" x14ac:dyDescent="0.3">
      <c r="K120" s="336"/>
      <c r="M120" s="336"/>
    </row>
    <row r="121" spans="11:13" x14ac:dyDescent="0.3">
      <c r="K121" s="336"/>
      <c r="M121" s="336"/>
    </row>
    <row r="122" spans="11:13" x14ac:dyDescent="0.3">
      <c r="K122" s="336"/>
      <c r="M122" s="336"/>
    </row>
    <row r="123" spans="11:13" x14ac:dyDescent="0.3">
      <c r="K123" s="336"/>
      <c r="M123" s="336"/>
    </row>
    <row r="124" spans="11:13" x14ac:dyDescent="0.3">
      <c r="K124" s="336"/>
      <c r="M124" s="336"/>
    </row>
    <row r="125" spans="11:13" x14ac:dyDescent="0.3">
      <c r="K125" s="336"/>
      <c r="M125" s="336"/>
    </row>
    <row r="126" spans="11:13" x14ac:dyDescent="0.3">
      <c r="K126" s="336"/>
      <c r="M126" s="336"/>
    </row>
    <row r="127" spans="11:13" x14ac:dyDescent="0.3">
      <c r="K127" s="336"/>
      <c r="M127" s="336"/>
    </row>
    <row r="128" spans="11:13" x14ac:dyDescent="0.3">
      <c r="K128" s="336"/>
      <c r="M128" s="336"/>
    </row>
    <row r="129" spans="11:13" x14ac:dyDescent="0.3">
      <c r="K129" s="336"/>
      <c r="M129" s="336"/>
    </row>
    <row r="130" spans="11:13" x14ac:dyDescent="0.3">
      <c r="K130" s="336"/>
      <c r="M130" s="336"/>
    </row>
    <row r="131" spans="11:13" x14ac:dyDescent="0.3">
      <c r="K131" s="336"/>
      <c r="M131" s="336"/>
    </row>
    <row r="132" spans="11:13" x14ac:dyDescent="0.3">
      <c r="K132" s="336"/>
      <c r="M132" s="336"/>
    </row>
    <row r="133" spans="11:13" x14ac:dyDescent="0.3">
      <c r="K133" s="336"/>
      <c r="M133" s="336"/>
    </row>
    <row r="134" spans="11:13" x14ac:dyDescent="0.3">
      <c r="K134" s="336"/>
      <c r="M134" s="336"/>
    </row>
    <row r="135" spans="11:13" x14ac:dyDescent="0.3">
      <c r="K135" s="336"/>
      <c r="M135" s="336"/>
    </row>
    <row r="136" spans="11:13" x14ac:dyDescent="0.3">
      <c r="K136" s="336"/>
      <c r="M136" s="336"/>
    </row>
    <row r="137" spans="11:13" x14ac:dyDescent="0.3">
      <c r="K137" s="336"/>
      <c r="M137" s="336"/>
    </row>
    <row r="138" spans="11:13" x14ac:dyDescent="0.3">
      <c r="K138" s="336"/>
      <c r="M138" s="336"/>
    </row>
    <row r="139" spans="11:13" x14ac:dyDescent="0.3">
      <c r="K139" s="336"/>
      <c r="M139" s="336"/>
    </row>
    <row r="140" spans="11:13" x14ac:dyDescent="0.3">
      <c r="K140" s="336"/>
      <c r="M140" s="336"/>
    </row>
    <row r="141" spans="11:13" x14ac:dyDescent="0.3">
      <c r="K141" s="336"/>
      <c r="M141" s="336"/>
    </row>
    <row r="142" spans="11:13" x14ac:dyDescent="0.3">
      <c r="K142" s="336"/>
      <c r="M142" s="336"/>
    </row>
    <row r="143" spans="11:13" x14ac:dyDescent="0.3">
      <c r="K143" s="336"/>
      <c r="M143" s="336"/>
    </row>
    <row r="144" spans="11:13" x14ac:dyDescent="0.3">
      <c r="K144" s="336"/>
      <c r="M144" s="336"/>
    </row>
    <row r="145" spans="11:13" x14ac:dyDescent="0.3">
      <c r="K145" s="336"/>
      <c r="M145" s="336"/>
    </row>
    <row r="146" spans="11:13" x14ac:dyDescent="0.3">
      <c r="K146" s="336"/>
      <c r="M146" s="336"/>
    </row>
    <row r="147" spans="11:13" x14ac:dyDescent="0.3">
      <c r="K147" s="336"/>
      <c r="M147" s="336"/>
    </row>
    <row r="148" spans="11:13" x14ac:dyDescent="0.3">
      <c r="K148" s="336"/>
      <c r="M148" s="336"/>
    </row>
    <row r="149" spans="11:13" x14ac:dyDescent="0.3">
      <c r="K149" s="336"/>
      <c r="M149" s="336"/>
    </row>
    <row r="150" spans="11:13" x14ac:dyDescent="0.3">
      <c r="K150" s="336"/>
      <c r="M150" s="336"/>
    </row>
    <row r="151" spans="11:13" x14ac:dyDescent="0.3">
      <c r="K151" s="336"/>
      <c r="M151" s="336"/>
    </row>
    <row r="152" spans="11:13" x14ac:dyDescent="0.3">
      <c r="K152" s="336"/>
      <c r="M152" s="336"/>
    </row>
    <row r="153" spans="11:13" x14ac:dyDescent="0.3">
      <c r="K153" s="336"/>
      <c r="M153" s="336"/>
    </row>
    <row r="154" spans="11:13" x14ac:dyDescent="0.3">
      <c r="K154" s="336"/>
      <c r="M154" s="336"/>
    </row>
    <row r="155" spans="11:13" x14ac:dyDescent="0.3">
      <c r="K155" s="336"/>
      <c r="M155" s="336"/>
    </row>
    <row r="156" spans="11:13" x14ac:dyDescent="0.3">
      <c r="K156" s="336"/>
      <c r="M156" s="336"/>
    </row>
    <row r="157" spans="11:13" x14ac:dyDescent="0.3">
      <c r="K157" s="336"/>
      <c r="M157" s="336"/>
    </row>
    <row r="158" spans="11:13" x14ac:dyDescent="0.3">
      <c r="K158" s="336"/>
      <c r="M158" s="336"/>
    </row>
    <row r="159" spans="11:13" x14ac:dyDescent="0.3">
      <c r="K159" s="336"/>
      <c r="M159" s="336"/>
    </row>
    <row r="160" spans="11:13" x14ac:dyDescent="0.3">
      <c r="K160" s="336"/>
      <c r="M160" s="336"/>
    </row>
    <row r="161" spans="11:13" x14ac:dyDescent="0.3">
      <c r="K161" s="336"/>
      <c r="M161" s="336"/>
    </row>
    <row r="162" spans="11:13" x14ac:dyDescent="0.3">
      <c r="K162" s="336"/>
      <c r="M162" s="336"/>
    </row>
    <row r="163" spans="11:13" x14ac:dyDescent="0.3">
      <c r="K163" s="336"/>
      <c r="M163" s="336"/>
    </row>
    <row r="164" spans="11:13" x14ac:dyDescent="0.3">
      <c r="K164" s="336"/>
      <c r="M164" s="336"/>
    </row>
    <row r="165" spans="11:13" x14ac:dyDescent="0.3">
      <c r="K165" s="336"/>
      <c r="M165" s="336"/>
    </row>
    <row r="166" spans="11:13" x14ac:dyDescent="0.3">
      <c r="K166" s="336"/>
      <c r="M166" s="336"/>
    </row>
    <row r="167" spans="11:13" x14ac:dyDescent="0.3">
      <c r="K167" s="336"/>
      <c r="M167" s="336"/>
    </row>
    <row r="168" spans="11:13" x14ac:dyDescent="0.3">
      <c r="K168" s="336"/>
      <c r="M168" s="336"/>
    </row>
    <row r="169" spans="11:13" x14ac:dyDescent="0.3">
      <c r="K169" s="336"/>
      <c r="M169" s="336"/>
    </row>
    <row r="170" spans="11:13" x14ac:dyDescent="0.3">
      <c r="K170" s="336"/>
      <c r="M170" s="336"/>
    </row>
    <row r="171" spans="11:13" x14ac:dyDescent="0.3">
      <c r="K171" s="336"/>
      <c r="M171" s="336"/>
    </row>
    <row r="172" spans="11:13" x14ac:dyDescent="0.3">
      <c r="K172" s="336"/>
      <c r="M172" s="336"/>
    </row>
    <row r="173" spans="11:13" x14ac:dyDescent="0.3">
      <c r="K173" s="336"/>
      <c r="M173" s="336"/>
    </row>
    <row r="174" spans="11:13" x14ac:dyDescent="0.3">
      <c r="K174" s="336"/>
      <c r="M174" s="336"/>
    </row>
    <row r="175" spans="11:13" x14ac:dyDescent="0.3">
      <c r="K175" s="336"/>
      <c r="M175" s="336"/>
    </row>
    <row r="176" spans="11:13" x14ac:dyDescent="0.3">
      <c r="K176" s="336"/>
      <c r="M176" s="336"/>
    </row>
    <row r="177" spans="11:13" x14ac:dyDescent="0.3">
      <c r="K177" s="336"/>
      <c r="M177" s="336"/>
    </row>
    <row r="178" spans="11:13" x14ac:dyDescent="0.3">
      <c r="K178" s="336"/>
      <c r="M178" s="336"/>
    </row>
    <row r="179" spans="11:13" x14ac:dyDescent="0.3">
      <c r="K179" s="336"/>
      <c r="M179" s="336"/>
    </row>
    <row r="180" spans="11:13" x14ac:dyDescent="0.3">
      <c r="K180" s="336"/>
      <c r="M180" s="336"/>
    </row>
    <row r="181" spans="11:13" x14ac:dyDescent="0.3">
      <c r="K181" s="336"/>
      <c r="M181" s="336"/>
    </row>
    <row r="182" spans="11:13" x14ac:dyDescent="0.3">
      <c r="K182" s="336"/>
      <c r="M182" s="336"/>
    </row>
    <row r="183" spans="11:13" x14ac:dyDescent="0.3">
      <c r="K183" s="336"/>
      <c r="M183" s="336"/>
    </row>
    <row r="184" spans="11:13" x14ac:dyDescent="0.3">
      <c r="K184" s="336"/>
      <c r="M184" s="336"/>
    </row>
    <row r="185" spans="11:13" x14ac:dyDescent="0.3">
      <c r="K185" s="336"/>
      <c r="M185" s="336"/>
    </row>
    <row r="186" spans="11:13" x14ac:dyDescent="0.3">
      <c r="K186" s="336"/>
      <c r="M186" s="336"/>
    </row>
    <row r="187" spans="11:13" x14ac:dyDescent="0.3">
      <c r="K187" s="336"/>
      <c r="M187" s="336"/>
    </row>
    <row r="188" spans="11:13" x14ac:dyDescent="0.3">
      <c r="K188" s="336"/>
      <c r="M188" s="336"/>
    </row>
    <row r="189" spans="11:13" x14ac:dyDescent="0.3">
      <c r="K189" s="336"/>
      <c r="M189" s="336"/>
    </row>
    <row r="190" spans="11:13" x14ac:dyDescent="0.3">
      <c r="K190" s="336"/>
      <c r="M190" s="336"/>
    </row>
    <row r="191" spans="11:13" x14ac:dyDescent="0.3">
      <c r="K191" s="336"/>
      <c r="M191" s="336"/>
    </row>
    <row r="192" spans="11:13" x14ac:dyDescent="0.3">
      <c r="K192" s="336"/>
      <c r="M192" s="336"/>
    </row>
    <row r="193" spans="11:13" x14ac:dyDescent="0.3">
      <c r="K193" s="336"/>
      <c r="M193" s="336"/>
    </row>
    <row r="194" spans="11:13" x14ac:dyDescent="0.3">
      <c r="K194" s="336"/>
      <c r="M194" s="336"/>
    </row>
    <row r="195" spans="11:13" x14ac:dyDescent="0.3">
      <c r="K195" s="336"/>
      <c r="M195" s="336"/>
    </row>
    <row r="196" spans="11:13" x14ac:dyDescent="0.3">
      <c r="K196" s="336"/>
      <c r="M196" s="336"/>
    </row>
    <row r="197" spans="11:13" x14ac:dyDescent="0.3">
      <c r="K197" s="336"/>
      <c r="M197" s="336"/>
    </row>
    <row r="198" spans="11:13" x14ac:dyDescent="0.3">
      <c r="K198" s="336"/>
      <c r="M198" s="336"/>
    </row>
    <row r="199" spans="11:13" x14ac:dyDescent="0.3">
      <c r="K199" s="336"/>
      <c r="M199" s="336"/>
    </row>
    <row r="200" spans="11:13" x14ac:dyDescent="0.3">
      <c r="K200" s="336"/>
      <c r="M200" s="336"/>
    </row>
    <row r="201" spans="11:13" x14ac:dyDescent="0.3">
      <c r="K201" s="336"/>
      <c r="M201" s="336"/>
    </row>
    <row r="202" spans="11:13" x14ac:dyDescent="0.3">
      <c r="K202" s="336"/>
      <c r="M202" s="336"/>
    </row>
    <row r="203" spans="11:13" x14ac:dyDescent="0.3">
      <c r="K203" s="336"/>
      <c r="M203" s="336"/>
    </row>
    <row r="204" spans="11:13" x14ac:dyDescent="0.3">
      <c r="K204" s="336"/>
      <c r="M204" s="336"/>
    </row>
    <row r="205" spans="11:13" x14ac:dyDescent="0.3">
      <c r="K205" s="336"/>
      <c r="M205" s="336"/>
    </row>
    <row r="206" spans="11:13" x14ac:dyDescent="0.3">
      <c r="K206" s="336"/>
      <c r="M206" s="336"/>
    </row>
    <row r="207" spans="11:13" x14ac:dyDescent="0.3">
      <c r="K207" s="336"/>
      <c r="M207" s="336"/>
    </row>
    <row r="208" spans="11:13" x14ac:dyDescent="0.3">
      <c r="K208" s="336"/>
      <c r="M208" s="336"/>
    </row>
    <row r="209" spans="11:13" x14ac:dyDescent="0.3">
      <c r="K209" s="336"/>
      <c r="M209" s="336"/>
    </row>
    <row r="210" spans="11:13" x14ac:dyDescent="0.3">
      <c r="K210" s="336"/>
      <c r="M210" s="336"/>
    </row>
    <row r="211" spans="11:13" x14ac:dyDescent="0.3">
      <c r="K211" s="336"/>
      <c r="M211" s="336"/>
    </row>
    <row r="212" spans="11:13" x14ac:dyDescent="0.3">
      <c r="K212" s="336"/>
      <c r="M212" s="336"/>
    </row>
    <row r="213" spans="11:13" x14ac:dyDescent="0.3">
      <c r="K213" s="336"/>
      <c r="M213" s="336"/>
    </row>
    <row r="214" spans="11:13" x14ac:dyDescent="0.3">
      <c r="K214" s="336"/>
      <c r="M214" s="336"/>
    </row>
    <row r="215" spans="11:13" x14ac:dyDescent="0.3">
      <c r="K215" s="336"/>
      <c r="M215" s="336"/>
    </row>
    <row r="216" spans="11:13" x14ac:dyDescent="0.3">
      <c r="K216" s="336"/>
      <c r="M216" s="336"/>
    </row>
    <row r="217" spans="11:13" x14ac:dyDescent="0.3">
      <c r="K217" s="336"/>
      <c r="M217" s="336"/>
    </row>
    <row r="218" spans="11:13" x14ac:dyDescent="0.3">
      <c r="K218" s="336"/>
      <c r="M218" s="336"/>
    </row>
    <row r="219" spans="11:13" x14ac:dyDescent="0.3">
      <c r="K219" s="336"/>
      <c r="M219" s="336"/>
    </row>
    <row r="220" spans="11:13" x14ac:dyDescent="0.3">
      <c r="K220" s="336"/>
      <c r="M220" s="336"/>
    </row>
    <row r="221" spans="11:13" x14ac:dyDescent="0.3">
      <c r="K221" s="336"/>
      <c r="M221" s="336"/>
    </row>
    <row r="222" spans="11:13" x14ac:dyDescent="0.3">
      <c r="K222" s="336"/>
      <c r="M222" s="336"/>
    </row>
    <row r="223" spans="11:13" x14ac:dyDescent="0.3">
      <c r="K223" s="336"/>
      <c r="M223" s="336"/>
    </row>
    <row r="224" spans="11:13" x14ac:dyDescent="0.3">
      <c r="K224" s="336"/>
      <c r="M224" s="336"/>
    </row>
    <row r="225" spans="11:13" x14ac:dyDescent="0.3">
      <c r="K225" s="336"/>
      <c r="M225" s="336"/>
    </row>
    <row r="226" spans="11:13" x14ac:dyDescent="0.3">
      <c r="K226" s="336"/>
      <c r="M226" s="336"/>
    </row>
    <row r="227" spans="11:13" x14ac:dyDescent="0.3">
      <c r="K227" s="336"/>
      <c r="M227" s="336"/>
    </row>
    <row r="228" spans="11:13" x14ac:dyDescent="0.3">
      <c r="K228" s="336"/>
      <c r="M228" s="336"/>
    </row>
    <row r="229" spans="11:13" x14ac:dyDescent="0.3">
      <c r="K229" s="336"/>
      <c r="M229" s="336"/>
    </row>
    <row r="230" spans="11:13" x14ac:dyDescent="0.3">
      <c r="K230" s="336"/>
      <c r="M230" s="336"/>
    </row>
    <row r="231" spans="11:13" x14ac:dyDescent="0.3">
      <c r="K231" s="336"/>
      <c r="M231" s="336"/>
    </row>
    <row r="232" spans="11:13" x14ac:dyDescent="0.3">
      <c r="K232" s="336"/>
      <c r="M232" s="336"/>
    </row>
    <row r="233" spans="11:13" x14ac:dyDescent="0.3">
      <c r="K233" s="336"/>
      <c r="M233" s="336"/>
    </row>
    <row r="234" spans="11:13" x14ac:dyDescent="0.3">
      <c r="K234" s="336"/>
      <c r="M234" s="336"/>
    </row>
    <row r="235" spans="11:13" x14ac:dyDescent="0.3">
      <c r="K235" s="336"/>
      <c r="M235" s="336"/>
    </row>
    <row r="236" spans="11:13" x14ac:dyDescent="0.3">
      <c r="K236" s="336"/>
      <c r="M236" s="336"/>
    </row>
    <row r="237" spans="11:13" x14ac:dyDescent="0.3">
      <c r="K237" s="336"/>
      <c r="M237" s="336"/>
    </row>
    <row r="238" spans="11:13" x14ac:dyDescent="0.3">
      <c r="K238" s="336"/>
      <c r="M238" s="336"/>
    </row>
    <row r="239" spans="11:13" x14ac:dyDescent="0.3">
      <c r="K239" s="336"/>
      <c r="M239" s="336"/>
    </row>
    <row r="240" spans="11:13" x14ac:dyDescent="0.3">
      <c r="K240" s="336"/>
      <c r="M240" s="336"/>
    </row>
    <row r="241" spans="11:13" x14ac:dyDescent="0.3">
      <c r="K241" s="336"/>
      <c r="M241" s="336"/>
    </row>
    <row r="242" spans="11:13" x14ac:dyDescent="0.3">
      <c r="K242" s="336"/>
      <c r="M242" s="336"/>
    </row>
    <row r="243" spans="11:13" x14ac:dyDescent="0.3">
      <c r="K243" s="336"/>
      <c r="M243" s="336"/>
    </row>
    <row r="244" spans="11:13" x14ac:dyDescent="0.3">
      <c r="K244" s="336"/>
      <c r="M244" s="336"/>
    </row>
    <row r="245" spans="11:13" x14ac:dyDescent="0.3">
      <c r="K245" s="336"/>
      <c r="M245" s="336"/>
    </row>
    <row r="246" spans="11:13" x14ac:dyDescent="0.3">
      <c r="K246" s="336"/>
      <c r="M246" s="336"/>
    </row>
    <row r="247" spans="11:13" x14ac:dyDescent="0.3">
      <c r="K247" s="336"/>
      <c r="M247" s="336"/>
    </row>
    <row r="248" spans="11:13" x14ac:dyDescent="0.3">
      <c r="K248" s="336"/>
      <c r="M248" s="336"/>
    </row>
    <row r="249" spans="11:13" x14ac:dyDescent="0.3">
      <c r="K249" s="336"/>
      <c r="M249" s="336"/>
    </row>
    <row r="250" spans="11:13" x14ac:dyDescent="0.3">
      <c r="K250" s="336"/>
      <c r="M250" s="336"/>
    </row>
    <row r="251" spans="11:13" x14ac:dyDescent="0.3">
      <c r="K251" s="336"/>
      <c r="M251" s="336"/>
    </row>
    <row r="252" spans="11:13" x14ac:dyDescent="0.3">
      <c r="K252" s="336"/>
      <c r="M252" s="336"/>
    </row>
    <row r="253" spans="11:13" x14ac:dyDescent="0.3">
      <c r="K253" s="336"/>
      <c r="M253" s="336"/>
    </row>
    <row r="254" spans="11:13" x14ac:dyDescent="0.3">
      <c r="K254" s="336"/>
      <c r="M254" s="336"/>
    </row>
    <row r="255" spans="11:13" x14ac:dyDescent="0.3">
      <c r="K255" s="336"/>
      <c r="M255" s="336"/>
    </row>
    <row r="256" spans="11:13" x14ac:dyDescent="0.3">
      <c r="K256" s="336"/>
      <c r="M256" s="336"/>
    </row>
    <row r="257" spans="11:13" x14ac:dyDescent="0.3">
      <c r="K257" s="336"/>
      <c r="M257" s="336"/>
    </row>
    <row r="258" spans="11:13" x14ac:dyDescent="0.3">
      <c r="K258" s="336"/>
      <c r="M258" s="336"/>
    </row>
    <row r="259" spans="11:13" x14ac:dyDescent="0.3">
      <c r="K259" s="336"/>
      <c r="M259" s="336"/>
    </row>
    <row r="260" spans="11:13" x14ac:dyDescent="0.3">
      <c r="K260" s="336"/>
      <c r="M260" s="336"/>
    </row>
    <row r="261" spans="11:13" x14ac:dyDescent="0.3">
      <c r="K261" s="336"/>
      <c r="M261" s="336"/>
    </row>
    <row r="262" spans="11:13" x14ac:dyDescent="0.3">
      <c r="K262" s="336"/>
      <c r="M262" s="336"/>
    </row>
    <row r="263" spans="11:13" x14ac:dyDescent="0.3">
      <c r="K263" s="336"/>
      <c r="M263" s="336"/>
    </row>
    <row r="264" spans="11:13" x14ac:dyDescent="0.3">
      <c r="K264" s="336"/>
      <c r="M264" s="336"/>
    </row>
    <row r="265" spans="11:13" x14ac:dyDescent="0.3">
      <c r="K265" s="336"/>
      <c r="M265" s="336"/>
    </row>
    <row r="266" spans="11:13" x14ac:dyDescent="0.3">
      <c r="K266" s="336"/>
      <c r="M266" s="336"/>
    </row>
    <row r="267" spans="11:13" x14ac:dyDescent="0.3">
      <c r="K267" s="336"/>
      <c r="M267" s="336"/>
    </row>
    <row r="268" spans="11:13" x14ac:dyDescent="0.3">
      <c r="K268" s="336"/>
      <c r="M268" s="336"/>
    </row>
    <row r="269" spans="11:13" x14ac:dyDescent="0.3">
      <c r="K269" s="336"/>
      <c r="M269" s="336"/>
    </row>
    <row r="270" spans="11:13" x14ac:dyDescent="0.3">
      <c r="K270" s="336"/>
      <c r="M270" s="336"/>
    </row>
    <row r="271" spans="11:13" x14ac:dyDescent="0.3">
      <c r="K271" s="336"/>
      <c r="M271" s="336"/>
    </row>
    <row r="272" spans="11:13" x14ac:dyDescent="0.3">
      <c r="K272" s="336"/>
      <c r="M272" s="336"/>
    </row>
    <row r="273" spans="11:13" x14ac:dyDescent="0.3">
      <c r="K273" s="336"/>
      <c r="M273" s="336"/>
    </row>
    <row r="274" spans="11:13" x14ac:dyDescent="0.3">
      <c r="K274" s="336"/>
      <c r="M274" s="336"/>
    </row>
    <row r="275" spans="11:13" x14ac:dyDescent="0.3">
      <c r="K275" s="336"/>
      <c r="M275" s="336"/>
    </row>
    <row r="276" spans="11:13" x14ac:dyDescent="0.3">
      <c r="K276" s="336"/>
      <c r="M276" s="336"/>
    </row>
    <row r="277" spans="11:13" x14ac:dyDescent="0.3">
      <c r="K277" s="336"/>
      <c r="M277" s="336"/>
    </row>
    <row r="278" spans="11:13" x14ac:dyDescent="0.3">
      <c r="K278" s="336"/>
      <c r="M278" s="336"/>
    </row>
    <row r="279" spans="11:13" x14ac:dyDescent="0.3">
      <c r="K279" s="336"/>
      <c r="M279" s="336"/>
    </row>
    <row r="280" spans="11:13" x14ac:dyDescent="0.3">
      <c r="K280" s="336"/>
      <c r="M280" s="336"/>
    </row>
    <row r="281" spans="11:13" x14ac:dyDescent="0.3">
      <c r="K281" s="336"/>
      <c r="M281" s="336"/>
    </row>
    <row r="282" spans="11:13" x14ac:dyDescent="0.3">
      <c r="K282" s="336"/>
      <c r="M282" s="336"/>
    </row>
    <row r="283" spans="11:13" x14ac:dyDescent="0.3">
      <c r="K283" s="336"/>
      <c r="M283" s="336"/>
    </row>
    <row r="284" spans="11:13" x14ac:dyDescent="0.3">
      <c r="K284" s="336"/>
      <c r="M284" s="336"/>
    </row>
    <row r="285" spans="11:13" x14ac:dyDescent="0.3">
      <c r="K285" s="336"/>
      <c r="M285" s="336"/>
    </row>
    <row r="286" spans="11:13" x14ac:dyDescent="0.3">
      <c r="K286" s="336"/>
      <c r="M286" s="336"/>
    </row>
    <row r="287" spans="11:13" x14ac:dyDescent="0.3">
      <c r="K287" s="336"/>
      <c r="M287" s="336"/>
    </row>
    <row r="288" spans="11:13" x14ac:dyDescent="0.3">
      <c r="K288" s="336"/>
      <c r="M288" s="336"/>
    </row>
    <row r="289" spans="11:13" x14ac:dyDescent="0.3">
      <c r="K289" s="336"/>
      <c r="M289" s="336"/>
    </row>
    <row r="290" spans="11:13" x14ac:dyDescent="0.3">
      <c r="K290" s="336"/>
      <c r="M290" s="336"/>
    </row>
  </sheetData>
  <pageMargins left="0.7" right="0.7" top="0.75" bottom="0.75" header="0.3" footer="0.3"/>
  <pageSetup scale="46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41"/>
  <sheetViews>
    <sheetView zoomScaleNormal="100" zoomScaleSheetLayoutView="100" workbookViewId="0">
      <pane ySplit="2" topLeftCell="A216" activePane="bottomLeft" state="frozen"/>
      <selection activeCell="B30" sqref="B30"/>
      <selection pane="bottomLeft" activeCell="B30" sqref="B30"/>
    </sheetView>
  </sheetViews>
  <sheetFormatPr defaultColWidth="9.28515625" defaultRowHeight="10.199999999999999" x14ac:dyDescent="0.2"/>
  <cols>
    <col min="1" max="1" width="48.28515625" style="335" bestFit="1" customWidth="1"/>
    <col min="2" max="2" width="15.5703125" style="336" bestFit="1" customWidth="1"/>
    <col min="3" max="3" width="20" style="336" bestFit="1" customWidth="1"/>
    <col min="4" max="4" width="19.140625" style="336" bestFit="1" customWidth="1"/>
    <col min="5" max="5" width="14.85546875" style="336" bestFit="1" customWidth="1"/>
    <col min="6" max="6" width="9.28515625" style="335"/>
    <col min="7" max="7" width="1.7109375" style="335" bestFit="1" customWidth="1"/>
    <col min="8" max="10" width="9.28515625" style="335"/>
    <col min="11" max="12" width="10.140625" style="335" bestFit="1" customWidth="1"/>
    <col min="13" max="13" width="11.85546875" style="335" bestFit="1" customWidth="1"/>
    <col min="14" max="16384" width="9.28515625" style="335"/>
  </cols>
  <sheetData>
    <row r="1" spans="1:8" s="330" customFormat="1" ht="13.2" thickBot="1" x14ac:dyDescent="0.3">
      <c r="A1" s="334" t="s">
        <v>1105</v>
      </c>
      <c r="B1" s="351"/>
      <c r="C1" s="351"/>
      <c r="D1" s="351"/>
      <c r="E1" s="192"/>
    </row>
    <row r="2" spans="1:8" ht="13.8" thickBot="1" x14ac:dyDescent="0.3">
      <c r="A2" s="331" t="s">
        <v>865</v>
      </c>
      <c r="B2" s="352" t="s">
        <v>457</v>
      </c>
      <c r="C2" s="352" t="s">
        <v>458</v>
      </c>
      <c r="D2" s="352" t="s">
        <v>459</v>
      </c>
      <c r="E2" s="332" t="s">
        <v>413</v>
      </c>
      <c r="H2" s="35"/>
    </row>
    <row r="3" spans="1:8" x14ac:dyDescent="0.2">
      <c r="A3" s="350" t="s">
        <v>866</v>
      </c>
      <c r="B3" s="165">
        <v>8166588</v>
      </c>
      <c r="C3" s="165">
        <v>348</v>
      </c>
      <c r="D3" s="165">
        <v>1</v>
      </c>
      <c r="E3" s="354">
        <f>C3+D3</f>
        <v>349</v>
      </c>
    </row>
    <row r="4" spans="1:8" x14ac:dyDescent="0.2">
      <c r="A4" s="350" t="s">
        <v>997</v>
      </c>
      <c r="B4" s="165">
        <v>8024546</v>
      </c>
      <c r="C4" s="165">
        <v>638</v>
      </c>
      <c r="D4" s="165">
        <v>487</v>
      </c>
      <c r="E4" s="354">
        <f t="shared" ref="E4:E67" si="0">C4+D4</f>
        <v>1125</v>
      </c>
    </row>
    <row r="5" spans="1:8" x14ac:dyDescent="0.2">
      <c r="A5" s="350" t="s">
        <v>997</v>
      </c>
      <c r="B5" s="165">
        <v>14023335</v>
      </c>
      <c r="C5" s="165">
        <v>341</v>
      </c>
      <c r="D5" s="165">
        <v>309</v>
      </c>
      <c r="E5" s="354">
        <f t="shared" si="0"/>
        <v>650</v>
      </c>
    </row>
    <row r="6" spans="1:8" x14ac:dyDescent="0.2">
      <c r="A6" s="350" t="s">
        <v>997</v>
      </c>
      <c r="B6" s="165">
        <v>2034339</v>
      </c>
      <c r="C6" s="165">
        <v>124</v>
      </c>
      <c r="D6" s="165">
        <v>27</v>
      </c>
      <c r="E6" s="354">
        <f t="shared" si="0"/>
        <v>151</v>
      </c>
    </row>
    <row r="7" spans="1:8" x14ac:dyDescent="0.2">
      <c r="A7" s="350" t="s">
        <v>997</v>
      </c>
      <c r="B7" s="165">
        <v>3103128</v>
      </c>
      <c r="C7" s="165">
        <v>284</v>
      </c>
      <c r="D7" s="165">
        <v>235</v>
      </c>
      <c r="E7" s="354">
        <f t="shared" si="0"/>
        <v>519</v>
      </c>
    </row>
    <row r="8" spans="1:8" x14ac:dyDescent="0.2">
      <c r="A8" s="350" t="s">
        <v>997</v>
      </c>
      <c r="B8" s="165">
        <v>16233536</v>
      </c>
      <c r="C8" s="165">
        <v>288</v>
      </c>
      <c r="D8" s="165">
        <v>200</v>
      </c>
      <c r="E8" s="354">
        <f t="shared" si="0"/>
        <v>488</v>
      </c>
    </row>
    <row r="9" spans="1:8" x14ac:dyDescent="0.2">
      <c r="A9" s="350" t="s">
        <v>997</v>
      </c>
      <c r="B9" s="165">
        <v>19525156</v>
      </c>
      <c r="C9" s="165">
        <v>304</v>
      </c>
      <c r="D9" s="165">
        <v>268</v>
      </c>
      <c r="E9" s="354">
        <f t="shared" si="0"/>
        <v>572</v>
      </c>
    </row>
    <row r="10" spans="1:8" x14ac:dyDescent="0.2">
      <c r="A10" s="350" t="s">
        <v>997</v>
      </c>
      <c r="B10" s="165">
        <v>10324648</v>
      </c>
      <c r="C10" s="165">
        <v>921</v>
      </c>
      <c r="D10" s="165">
        <v>196</v>
      </c>
      <c r="E10" s="354">
        <f t="shared" si="0"/>
        <v>1117</v>
      </c>
    </row>
    <row r="11" spans="1:8" x14ac:dyDescent="0.2">
      <c r="A11" s="350" t="s">
        <v>997</v>
      </c>
      <c r="B11" s="165">
        <v>14295152</v>
      </c>
      <c r="C11" s="165">
        <v>180</v>
      </c>
      <c r="D11" s="165">
        <v>160</v>
      </c>
      <c r="E11" s="354">
        <f t="shared" si="0"/>
        <v>340</v>
      </c>
    </row>
    <row r="12" spans="1:8" x14ac:dyDescent="0.2">
      <c r="A12" s="350" t="s">
        <v>997</v>
      </c>
      <c r="B12" s="165">
        <v>7024545</v>
      </c>
      <c r="C12" s="165">
        <v>253</v>
      </c>
      <c r="D12" s="165">
        <v>14</v>
      </c>
      <c r="E12" s="354">
        <f t="shared" si="0"/>
        <v>267</v>
      </c>
    </row>
    <row r="13" spans="1:8" x14ac:dyDescent="0.2">
      <c r="A13" s="350" t="s">
        <v>997</v>
      </c>
      <c r="B13" s="165">
        <v>9044547</v>
      </c>
      <c r="C13" s="165">
        <v>223</v>
      </c>
      <c r="D13" s="165">
        <v>80</v>
      </c>
      <c r="E13" s="354">
        <f t="shared" si="0"/>
        <v>303</v>
      </c>
    </row>
    <row r="14" spans="1:8" x14ac:dyDescent="0.2">
      <c r="A14" s="350" t="s">
        <v>997</v>
      </c>
      <c r="B14" s="165">
        <v>10064548</v>
      </c>
      <c r="C14" s="165">
        <v>240</v>
      </c>
      <c r="D14" s="165">
        <v>209</v>
      </c>
      <c r="E14" s="354">
        <f t="shared" si="0"/>
        <v>449</v>
      </c>
    </row>
    <row r="15" spans="1:8" x14ac:dyDescent="0.2">
      <c r="A15" s="350" t="s">
        <v>997</v>
      </c>
      <c r="B15" s="165">
        <v>20305257</v>
      </c>
      <c r="C15" s="165">
        <v>859</v>
      </c>
      <c r="D15" s="165">
        <v>759</v>
      </c>
      <c r="E15" s="354">
        <f t="shared" si="0"/>
        <v>1618</v>
      </c>
    </row>
    <row r="16" spans="1:8" x14ac:dyDescent="0.2">
      <c r="A16" s="350" t="s">
        <v>997</v>
      </c>
      <c r="B16" s="165">
        <v>17043537</v>
      </c>
      <c r="C16" s="165">
        <v>238</v>
      </c>
      <c r="D16" s="165">
        <v>188</v>
      </c>
      <c r="E16" s="354">
        <f t="shared" si="0"/>
        <v>426</v>
      </c>
    </row>
    <row r="17" spans="1:7" x14ac:dyDescent="0.2">
      <c r="A17" s="350" t="s">
        <v>997</v>
      </c>
      <c r="B17" s="165">
        <v>1083430</v>
      </c>
      <c r="C17" s="165">
        <v>240</v>
      </c>
      <c r="D17" s="165">
        <v>1</v>
      </c>
      <c r="E17" s="354">
        <f t="shared" si="0"/>
        <v>241</v>
      </c>
    </row>
    <row r="18" spans="1:7" x14ac:dyDescent="0.2">
      <c r="A18" s="350" t="s">
        <v>997</v>
      </c>
      <c r="B18" s="165">
        <v>13425151</v>
      </c>
      <c r="C18" s="165">
        <v>383</v>
      </c>
      <c r="D18" s="165">
        <v>330</v>
      </c>
      <c r="E18" s="354">
        <f t="shared" si="0"/>
        <v>713</v>
      </c>
    </row>
    <row r="19" spans="1:7" ht="12" customHeight="1" x14ac:dyDescent="0.2">
      <c r="A19" s="350" t="s">
        <v>997</v>
      </c>
      <c r="B19" s="165">
        <v>4003438</v>
      </c>
      <c r="C19" s="165">
        <v>171</v>
      </c>
      <c r="D19" s="165">
        <v>44</v>
      </c>
      <c r="E19" s="354">
        <f t="shared" si="0"/>
        <v>215</v>
      </c>
    </row>
    <row r="20" spans="1:7" ht="12" customHeight="1" x14ac:dyDescent="0.2">
      <c r="A20" s="350" t="s">
        <v>997</v>
      </c>
      <c r="B20" s="165">
        <v>21375259</v>
      </c>
      <c r="C20" s="165">
        <v>253</v>
      </c>
      <c r="D20" s="165">
        <v>185</v>
      </c>
      <c r="E20" s="354">
        <f t="shared" si="0"/>
        <v>438</v>
      </c>
    </row>
    <row r="21" spans="1:7" x14ac:dyDescent="0.2">
      <c r="A21" s="350" t="s">
        <v>997</v>
      </c>
      <c r="B21" s="165">
        <v>16153536</v>
      </c>
      <c r="C21" s="165">
        <v>261</v>
      </c>
      <c r="D21" s="165">
        <v>199</v>
      </c>
      <c r="E21" s="354">
        <f t="shared" si="0"/>
        <v>460</v>
      </c>
    </row>
    <row r="22" spans="1:7" x14ac:dyDescent="0.2">
      <c r="A22" s="350" t="s">
        <v>997</v>
      </c>
      <c r="B22" s="165">
        <v>8084546</v>
      </c>
      <c r="C22" s="165">
        <v>203</v>
      </c>
      <c r="D22" s="165">
        <v>13</v>
      </c>
      <c r="E22" s="354">
        <f t="shared" si="0"/>
        <v>216</v>
      </c>
    </row>
    <row r="23" spans="1:7" x14ac:dyDescent="0.2">
      <c r="A23" s="350" t="s">
        <v>997</v>
      </c>
      <c r="B23" s="165">
        <v>4064343</v>
      </c>
      <c r="C23" s="165">
        <v>57</v>
      </c>
      <c r="D23" s="165">
        <v>333</v>
      </c>
      <c r="E23" s="354">
        <f t="shared" si="0"/>
        <v>390</v>
      </c>
      <c r="G23" s="335" t="s">
        <v>435</v>
      </c>
    </row>
    <row r="24" spans="1:7" x14ac:dyDescent="0.2">
      <c r="A24" s="350" t="s">
        <v>997</v>
      </c>
      <c r="B24" s="165">
        <v>12114650</v>
      </c>
      <c r="C24" s="165">
        <v>316</v>
      </c>
      <c r="D24" s="165">
        <v>286</v>
      </c>
      <c r="E24" s="354">
        <f t="shared" si="0"/>
        <v>602</v>
      </c>
    </row>
    <row r="25" spans="1:7" x14ac:dyDescent="0.2">
      <c r="A25" s="350" t="s">
        <v>997</v>
      </c>
      <c r="B25" s="165">
        <v>3053127</v>
      </c>
      <c r="C25" s="165">
        <v>295</v>
      </c>
      <c r="D25" s="165">
        <v>246</v>
      </c>
      <c r="E25" s="354">
        <f t="shared" si="0"/>
        <v>541</v>
      </c>
    </row>
    <row r="26" spans="1:7" x14ac:dyDescent="0.2">
      <c r="A26" s="350" t="s">
        <v>997</v>
      </c>
      <c r="B26" s="165">
        <v>19185156</v>
      </c>
      <c r="C26" s="165">
        <v>312</v>
      </c>
      <c r="D26" s="165">
        <v>258</v>
      </c>
      <c r="E26" s="354">
        <f t="shared" si="0"/>
        <v>570</v>
      </c>
    </row>
    <row r="27" spans="1:7" x14ac:dyDescent="0.2">
      <c r="A27" s="350" t="s">
        <v>997</v>
      </c>
      <c r="B27" s="165">
        <v>20205257</v>
      </c>
      <c r="C27" s="165">
        <v>509</v>
      </c>
      <c r="D27" s="165">
        <v>380</v>
      </c>
      <c r="E27" s="354">
        <f t="shared" si="0"/>
        <v>889</v>
      </c>
    </row>
    <row r="28" spans="1:7" x14ac:dyDescent="0.2">
      <c r="A28" s="350" t="s">
        <v>997</v>
      </c>
      <c r="B28" s="165">
        <v>1053126</v>
      </c>
      <c r="C28" s="165">
        <v>149</v>
      </c>
      <c r="D28" s="165">
        <v>28</v>
      </c>
      <c r="E28" s="354">
        <f t="shared" si="0"/>
        <v>177</v>
      </c>
    </row>
    <row r="29" spans="1:7" x14ac:dyDescent="0.2">
      <c r="A29" s="350" t="s">
        <v>997</v>
      </c>
      <c r="B29" s="165">
        <v>14425152</v>
      </c>
      <c r="C29" s="165">
        <v>364</v>
      </c>
      <c r="D29" s="165">
        <v>289</v>
      </c>
      <c r="E29" s="354">
        <f t="shared" si="0"/>
        <v>653</v>
      </c>
    </row>
    <row r="30" spans="1:7" x14ac:dyDescent="0.2">
      <c r="A30" s="350" t="s">
        <v>997</v>
      </c>
      <c r="B30" s="165">
        <v>11244650</v>
      </c>
      <c r="C30" s="165">
        <v>577</v>
      </c>
      <c r="D30" s="165">
        <v>219</v>
      </c>
      <c r="E30" s="354">
        <f t="shared" si="0"/>
        <v>796</v>
      </c>
    </row>
    <row r="31" spans="1:7" x14ac:dyDescent="0.2">
      <c r="A31" s="350" t="s">
        <v>997</v>
      </c>
      <c r="B31" s="165">
        <v>18145155</v>
      </c>
      <c r="C31" s="165">
        <v>327</v>
      </c>
      <c r="D31" s="165">
        <v>310</v>
      </c>
      <c r="E31" s="354">
        <f t="shared" si="0"/>
        <v>637</v>
      </c>
    </row>
    <row r="32" spans="1:7" x14ac:dyDescent="0.2">
      <c r="A32" s="350" t="s">
        <v>997</v>
      </c>
      <c r="B32" s="165">
        <v>15055153</v>
      </c>
      <c r="C32" s="165">
        <v>450</v>
      </c>
      <c r="D32" s="165">
        <v>302</v>
      </c>
      <c r="E32" s="354">
        <f t="shared" si="0"/>
        <v>752</v>
      </c>
    </row>
    <row r="33" spans="1:5" x14ac:dyDescent="0.2">
      <c r="A33" s="350" t="s">
        <v>997</v>
      </c>
      <c r="B33" s="165">
        <v>9054547</v>
      </c>
      <c r="C33" s="165">
        <v>334</v>
      </c>
      <c r="D33" s="165">
        <v>299</v>
      </c>
      <c r="E33" s="354">
        <f t="shared" si="0"/>
        <v>633</v>
      </c>
    </row>
    <row r="34" spans="1:5" x14ac:dyDescent="0.2">
      <c r="A34" s="350" t="s">
        <v>997</v>
      </c>
      <c r="B34" s="165">
        <v>9015537</v>
      </c>
      <c r="C34" s="165">
        <v>1</v>
      </c>
      <c r="D34" s="165">
        <v>586</v>
      </c>
      <c r="E34" s="354">
        <f t="shared" si="0"/>
        <v>587</v>
      </c>
    </row>
    <row r="35" spans="1:5" x14ac:dyDescent="0.2">
      <c r="A35" s="350" t="s">
        <v>997</v>
      </c>
      <c r="B35" s="165">
        <v>19345156</v>
      </c>
      <c r="C35" s="165">
        <v>244</v>
      </c>
      <c r="D35" s="165">
        <v>241</v>
      </c>
      <c r="E35" s="354">
        <f t="shared" si="0"/>
        <v>485</v>
      </c>
    </row>
    <row r="36" spans="1:5" x14ac:dyDescent="0.2">
      <c r="A36" s="350" t="s">
        <v>997</v>
      </c>
      <c r="B36" s="165">
        <v>16003536</v>
      </c>
      <c r="C36" s="165">
        <v>310</v>
      </c>
      <c r="D36" s="165">
        <v>195</v>
      </c>
      <c r="E36" s="354">
        <f t="shared" si="0"/>
        <v>505</v>
      </c>
    </row>
    <row r="37" spans="1:5" x14ac:dyDescent="0.2">
      <c r="A37" s="350" t="s">
        <v>997</v>
      </c>
      <c r="B37" s="165">
        <v>14335152</v>
      </c>
      <c r="C37" s="165">
        <v>319</v>
      </c>
      <c r="D37" s="165">
        <v>296</v>
      </c>
      <c r="E37" s="354">
        <f t="shared" si="0"/>
        <v>615</v>
      </c>
    </row>
    <row r="38" spans="1:5" x14ac:dyDescent="0.2">
      <c r="A38" s="350" t="s">
        <v>997</v>
      </c>
      <c r="B38" s="165">
        <v>4043231</v>
      </c>
      <c r="C38" s="165">
        <v>242</v>
      </c>
      <c r="D38" s="165">
        <v>216</v>
      </c>
      <c r="E38" s="354">
        <f t="shared" si="0"/>
        <v>458</v>
      </c>
    </row>
    <row r="39" spans="1:5" x14ac:dyDescent="0.2">
      <c r="A39" s="350" t="s">
        <v>997</v>
      </c>
      <c r="B39" s="165">
        <v>15073535</v>
      </c>
      <c r="C39" s="165">
        <v>791</v>
      </c>
      <c r="D39" s="165">
        <v>101</v>
      </c>
      <c r="E39" s="354">
        <f t="shared" si="0"/>
        <v>892</v>
      </c>
    </row>
    <row r="40" spans="1:5" x14ac:dyDescent="0.2">
      <c r="A40" s="350" t="s">
        <v>997</v>
      </c>
      <c r="B40" s="165">
        <v>15053535</v>
      </c>
      <c r="C40" s="165">
        <v>48</v>
      </c>
      <c r="D40" s="165">
        <v>26</v>
      </c>
      <c r="E40" s="354">
        <f t="shared" si="0"/>
        <v>74</v>
      </c>
    </row>
    <row r="41" spans="1:5" x14ac:dyDescent="0.2">
      <c r="A41" s="350" t="s">
        <v>997</v>
      </c>
      <c r="B41" s="165">
        <v>20095257</v>
      </c>
      <c r="C41" s="165">
        <v>369</v>
      </c>
      <c r="D41" s="165">
        <v>314</v>
      </c>
      <c r="E41" s="354">
        <f t="shared" si="0"/>
        <v>683</v>
      </c>
    </row>
    <row r="42" spans="1:5" x14ac:dyDescent="0.2">
      <c r="A42" s="350" t="s">
        <v>997</v>
      </c>
      <c r="B42" s="165">
        <v>20065257</v>
      </c>
      <c r="C42" s="165">
        <v>654</v>
      </c>
      <c r="D42" s="165">
        <v>494</v>
      </c>
      <c r="E42" s="354">
        <f t="shared" si="0"/>
        <v>1148</v>
      </c>
    </row>
    <row r="43" spans="1:5" x14ac:dyDescent="0.2">
      <c r="A43" s="350" t="s">
        <v>997</v>
      </c>
      <c r="B43" s="165">
        <v>19395156</v>
      </c>
      <c r="C43" s="165">
        <v>265</v>
      </c>
      <c r="D43" s="165">
        <v>257</v>
      </c>
      <c r="E43" s="354">
        <f t="shared" si="0"/>
        <v>522</v>
      </c>
    </row>
    <row r="44" spans="1:5" x14ac:dyDescent="0.2">
      <c r="A44" s="350" t="s">
        <v>997</v>
      </c>
      <c r="B44" s="165">
        <v>4173431</v>
      </c>
      <c r="C44" s="165">
        <v>715</v>
      </c>
      <c r="D44" s="165">
        <v>400</v>
      </c>
      <c r="E44" s="354">
        <f t="shared" si="0"/>
        <v>1115</v>
      </c>
    </row>
    <row r="45" spans="1:5" x14ac:dyDescent="0.2">
      <c r="A45" s="350" t="s">
        <v>997</v>
      </c>
      <c r="B45" s="165">
        <v>18385155</v>
      </c>
      <c r="C45" s="165">
        <v>980</v>
      </c>
      <c r="D45" s="165">
        <v>146</v>
      </c>
      <c r="E45" s="354">
        <f t="shared" si="0"/>
        <v>1126</v>
      </c>
    </row>
    <row r="46" spans="1:5" x14ac:dyDescent="0.2">
      <c r="A46" s="350" t="s">
        <v>997</v>
      </c>
      <c r="B46" s="165">
        <v>18195155</v>
      </c>
      <c r="C46" s="165">
        <v>258</v>
      </c>
      <c r="D46" s="165">
        <v>247</v>
      </c>
      <c r="E46" s="354">
        <f t="shared" si="0"/>
        <v>505</v>
      </c>
    </row>
    <row r="47" spans="1:5" x14ac:dyDescent="0.2">
      <c r="A47" s="350" t="s">
        <v>997</v>
      </c>
      <c r="B47" s="165">
        <v>19085155</v>
      </c>
      <c r="C47" s="165">
        <v>215</v>
      </c>
      <c r="D47" s="165">
        <v>166</v>
      </c>
      <c r="E47" s="354">
        <f t="shared" si="0"/>
        <v>381</v>
      </c>
    </row>
    <row r="48" spans="1:5" x14ac:dyDescent="0.2">
      <c r="A48" s="350" t="s">
        <v>997</v>
      </c>
      <c r="B48" s="165">
        <v>20335257</v>
      </c>
      <c r="C48" s="165">
        <v>376</v>
      </c>
      <c r="D48" s="165">
        <v>339</v>
      </c>
      <c r="E48" s="354">
        <f t="shared" si="0"/>
        <v>715</v>
      </c>
    </row>
    <row r="49" spans="1:5" x14ac:dyDescent="0.2">
      <c r="A49" s="350" t="s">
        <v>997</v>
      </c>
      <c r="B49" s="165">
        <v>16025139</v>
      </c>
      <c r="C49" s="165">
        <v>159</v>
      </c>
      <c r="D49" s="165">
        <v>134</v>
      </c>
      <c r="E49" s="354">
        <f t="shared" si="0"/>
        <v>293</v>
      </c>
    </row>
    <row r="50" spans="1:5" x14ac:dyDescent="0.2">
      <c r="A50" s="350" t="s">
        <v>997</v>
      </c>
      <c r="B50" s="165">
        <v>14043334</v>
      </c>
      <c r="C50" s="165">
        <v>385</v>
      </c>
      <c r="D50" s="165">
        <v>235</v>
      </c>
      <c r="E50" s="354">
        <f t="shared" si="0"/>
        <v>620</v>
      </c>
    </row>
    <row r="51" spans="1:5" x14ac:dyDescent="0.2">
      <c r="A51" s="350" t="s">
        <v>997</v>
      </c>
      <c r="B51" s="165">
        <v>17063536</v>
      </c>
      <c r="C51" s="165">
        <v>390</v>
      </c>
      <c r="D51" s="165">
        <v>77</v>
      </c>
      <c r="E51" s="354">
        <f t="shared" si="0"/>
        <v>467</v>
      </c>
    </row>
    <row r="52" spans="1:5" x14ac:dyDescent="0.2">
      <c r="A52" s="350" t="s">
        <v>997</v>
      </c>
      <c r="B52" s="165">
        <v>11194650</v>
      </c>
      <c r="C52" s="165">
        <v>293</v>
      </c>
      <c r="D52" s="165">
        <v>255</v>
      </c>
      <c r="E52" s="354">
        <f t="shared" si="0"/>
        <v>548</v>
      </c>
    </row>
    <row r="53" spans="1:5" x14ac:dyDescent="0.2">
      <c r="A53" s="350" t="s">
        <v>997</v>
      </c>
      <c r="B53" s="165">
        <v>7015535</v>
      </c>
      <c r="C53" s="165">
        <v>1</v>
      </c>
      <c r="D53" s="165">
        <v>928</v>
      </c>
      <c r="E53" s="354">
        <f t="shared" si="0"/>
        <v>929</v>
      </c>
    </row>
    <row r="54" spans="1:5" x14ac:dyDescent="0.2">
      <c r="A54" s="350" t="s">
        <v>997</v>
      </c>
      <c r="B54" s="165">
        <v>12134650</v>
      </c>
      <c r="C54" s="165">
        <v>478</v>
      </c>
      <c r="D54" s="165">
        <v>441</v>
      </c>
      <c r="E54" s="354">
        <f t="shared" si="0"/>
        <v>919</v>
      </c>
    </row>
    <row r="55" spans="1:5" x14ac:dyDescent="0.2">
      <c r="A55" s="350" t="s">
        <v>997</v>
      </c>
      <c r="B55" s="165">
        <v>3063128</v>
      </c>
      <c r="C55" s="165">
        <v>258</v>
      </c>
      <c r="D55" s="165">
        <v>209</v>
      </c>
      <c r="E55" s="354">
        <f t="shared" si="0"/>
        <v>467</v>
      </c>
    </row>
    <row r="56" spans="1:5" x14ac:dyDescent="0.2">
      <c r="A56" s="350" t="s">
        <v>997</v>
      </c>
      <c r="B56" s="165">
        <v>6194545</v>
      </c>
      <c r="C56" s="165">
        <v>217</v>
      </c>
      <c r="D56" s="165">
        <v>177</v>
      </c>
      <c r="E56" s="354">
        <f t="shared" si="0"/>
        <v>394</v>
      </c>
    </row>
    <row r="57" spans="1:5" x14ac:dyDescent="0.2">
      <c r="A57" s="350" t="s">
        <v>997</v>
      </c>
      <c r="B57" s="165">
        <v>7003232</v>
      </c>
      <c r="C57" s="165">
        <v>284</v>
      </c>
      <c r="D57" s="165">
        <v>197</v>
      </c>
      <c r="E57" s="354">
        <f t="shared" si="0"/>
        <v>481</v>
      </c>
    </row>
    <row r="58" spans="1:5" x14ac:dyDescent="0.2">
      <c r="A58" s="350" t="s">
        <v>997</v>
      </c>
      <c r="B58" s="165">
        <v>12093333</v>
      </c>
      <c r="C58" s="165">
        <v>341</v>
      </c>
      <c r="D58" s="165">
        <v>293</v>
      </c>
      <c r="E58" s="354">
        <f t="shared" si="0"/>
        <v>634</v>
      </c>
    </row>
    <row r="59" spans="1:5" x14ac:dyDescent="0.2">
      <c r="A59" s="350" t="s">
        <v>997</v>
      </c>
      <c r="B59" s="165">
        <v>18305155</v>
      </c>
      <c r="C59" s="165">
        <v>212</v>
      </c>
      <c r="D59" s="165">
        <v>209</v>
      </c>
      <c r="E59" s="354">
        <f t="shared" si="0"/>
        <v>421</v>
      </c>
    </row>
    <row r="60" spans="1:5" x14ac:dyDescent="0.2">
      <c r="A60" s="350" t="s">
        <v>997</v>
      </c>
      <c r="B60" s="165">
        <v>14144552</v>
      </c>
      <c r="C60" s="165">
        <v>938</v>
      </c>
      <c r="D60" s="165">
        <v>142</v>
      </c>
      <c r="E60" s="354">
        <f t="shared" si="0"/>
        <v>1080</v>
      </c>
    </row>
    <row r="61" spans="1:5" x14ac:dyDescent="0.2">
      <c r="A61" s="350" t="s">
        <v>997</v>
      </c>
      <c r="B61" s="165">
        <v>19305156</v>
      </c>
      <c r="C61" s="165">
        <v>292</v>
      </c>
      <c r="D61" s="165">
        <v>278</v>
      </c>
      <c r="E61" s="354">
        <f t="shared" si="0"/>
        <v>570</v>
      </c>
    </row>
    <row r="62" spans="1:5" x14ac:dyDescent="0.2">
      <c r="A62" s="350" t="s">
        <v>997</v>
      </c>
      <c r="B62" s="165">
        <v>12054650</v>
      </c>
      <c r="C62" s="165">
        <v>794</v>
      </c>
      <c r="D62" s="165">
        <v>116</v>
      </c>
      <c r="E62" s="354">
        <f t="shared" si="0"/>
        <v>910</v>
      </c>
    </row>
    <row r="63" spans="1:5" x14ac:dyDescent="0.2">
      <c r="A63" s="350" t="s">
        <v>997</v>
      </c>
      <c r="B63" s="165">
        <v>13083333</v>
      </c>
      <c r="C63" s="165">
        <v>258</v>
      </c>
      <c r="D63" s="165">
        <v>244</v>
      </c>
      <c r="E63" s="354">
        <f t="shared" si="0"/>
        <v>502</v>
      </c>
    </row>
    <row r="64" spans="1:5" x14ac:dyDescent="0.2">
      <c r="A64" s="350" t="s">
        <v>997</v>
      </c>
      <c r="B64" s="165">
        <v>20385257</v>
      </c>
      <c r="C64" s="165">
        <v>436</v>
      </c>
      <c r="D64" s="165">
        <v>231</v>
      </c>
      <c r="E64" s="354">
        <f t="shared" si="0"/>
        <v>667</v>
      </c>
    </row>
    <row r="65" spans="1:5" x14ac:dyDescent="0.2">
      <c r="A65" s="350" t="s">
        <v>997</v>
      </c>
      <c r="B65" s="165">
        <v>1013430</v>
      </c>
      <c r="C65" s="165">
        <v>399</v>
      </c>
      <c r="D65" s="165">
        <v>222</v>
      </c>
      <c r="E65" s="354">
        <f t="shared" si="0"/>
        <v>621</v>
      </c>
    </row>
    <row r="66" spans="1:5" x14ac:dyDescent="0.2">
      <c r="A66" s="350" t="s">
        <v>997</v>
      </c>
      <c r="B66" s="165">
        <v>18105155</v>
      </c>
      <c r="C66" s="165">
        <v>993</v>
      </c>
      <c r="D66" s="165">
        <v>190</v>
      </c>
      <c r="E66" s="354">
        <f t="shared" si="0"/>
        <v>1183</v>
      </c>
    </row>
    <row r="67" spans="1:5" x14ac:dyDescent="0.2">
      <c r="A67" s="350" t="s">
        <v>997</v>
      </c>
      <c r="B67" s="165">
        <v>10414648</v>
      </c>
      <c r="C67" s="165">
        <v>308</v>
      </c>
      <c r="D67" s="165">
        <v>280</v>
      </c>
      <c r="E67" s="354">
        <f t="shared" si="0"/>
        <v>588</v>
      </c>
    </row>
    <row r="68" spans="1:5" x14ac:dyDescent="0.2">
      <c r="A68" s="350" t="s">
        <v>997</v>
      </c>
      <c r="B68" s="165">
        <v>20405257</v>
      </c>
      <c r="C68" s="165">
        <v>987</v>
      </c>
      <c r="D68" s="165">
        <v>78</v>
      </c>
      <c r="E68" s="354">
        <f t="shared" ref="E68:E131" si="1">C68+D68</f>
        <v>1065</v>
      </c>
    </row>
    <row r="69" spans="1:5" x14ac:dyDescent="0.2">
      <c r="A69" s="350" t="s">
        <v>997</v>
      </c>
      <c r="B69" s="165">
        <v>10203334</v>
      </c>
      <c r="C69" s="165">
        <v>204</v>
      </c>
      <c r="D69" s="165">
        <v>204</v>
      </c>
      <c r="E69" s="354">
        <f t="shared" si="1"/>
        <v>408</v>
      </c>
    </row>
    <row r="70" spans="1:5" x14ac:dyDescent="0.2">
      <c r="A70" s="350" t="s">
        <v>997</v>
      </c>
      <c r="B70" s="165">
        <v>3073128</v>
      </c>
      <c r="C70" s="165">
        <v>314</v>
      </c>
      <c r="D70" s="165">
        <v>182</v>
      </c>
      <c r="E70" s="354">
        <f t="shared" si="1"/>
        <v>496</v>
      </c>
    </row>
    <row r="71" spans="1:5" x14ac:dyDescent="0.2">
      <c r="A71" s="350" t="s">
        <v>997</v>
      </c>
      <c r="B71" s="165">
        <v>4014343</v>
      </c>
      <c r="C71" s="165">
        <v>249</v>
      </c>
      <c r="D71" s="165">
        <v>395</v>
      </c>
      <c r="E71" s="354">
        <f t="shared" si="1"/>
        <v>644</v>
      </c>
    </row>
    <row r="72" spans="1:5" x14ac:dyDescent="0.2">
      <c r="A72" s="350" t="s">
        <v>997</v>
      </c>
      <c r="B72" s="165">
        <v>15033535</v>
      </c>
      <c r="C72" s="165">
        <v>1011</v>
      </c>
      <c r="D72" s="165">
        <v>74</v>
      </c>
      <c r="E72" s="354">
        <f t="shared" si="1"/>
        <v>1085</v>
      </c>
    </row>
    <row r="73" spans="1:5" x14ac:dyDescent="0.2">
      <c r="A73" s="350" t="s">
        <v>997</v>
      </c>
      <c r="B73" s="165">
        <v>11164650</v>
      </c>
      <c r="C73" s="165">
        <v>553</v>
      </c>
      <c r="D73" s="165">
        <v>309</v>
      </c>
      <c r="E73" s="354">
        <f t="shared" si="1"/>
        <v>862</v>
      </c>
    </row>
    <row r="74" spans="1:5" x14ac:dyDescent="0.2">
      <c r="A74" s="350" t="s">
        <v>997</v>
      </c>
      <c r="B74" s="165">
        <v>19195156</v>
      </c>
      <c r="C74" s="165">
        <v>240</v>
      </c>
      <c r="D74" s="165">
        <v>228</v>
      </c>
      <c r="E74" s="354">
        <f t="shared" si="1"/>
        <v>468</v>
      </c>
    </row>
    <row r="75" spans="1:5" x14ac:dyDescent="0.2">
      <c r="A75" s="350" t="s">
        <v>997</v>
      </c>
      <c r="B75" s="165">
        <v>1254440</v>
      </c>
      <c r="C75" s="165">
        <v>253</v>
      </c>
      <c r="D75" s="165">
        <v>52</v>
      </c>
      <c r="E75" s="354">
        <f t="shared" si="1"/>
        <v>305</v>
      </c>
    </row>
    <row r="76" spans="1:5" x14ac:dyDescent="0.2">
      <c r="A76" s="350" t="s">
        <v>997</v>
      </c>
      <c r="B76" s="165">
        <v>21195258</v>
      </c>
      <c r="C76" s="165">
        <v>320</v>
      </c>
      <c r="D76" s="165">
        <v>316</v>
      </c>
      <c r="E76" s="354">
        <f t="shared" si="1"/>
        <v>636</v>
      </c>
    </row>
    <row r="77" spans="1:5" x14ac:dyDescent="0.2">
      <c r="A77" s="350" t="s">
        <v>997</v>
      </c>
      <c r="B77" s="165">
        <v>21235259</v>
      </c>
      <c r="C77" s="165">
        <v>580</v>
      </c>
      <c r="D77" s="165">
        <v>236</v>
      </c>
      <c r="E77" s="354">
        <f t="shared" si="1"/>
        <v>816</v>
      </c>
    </row>
    <row r="78" spans="1:5" x14ac:dyDescent="0.2">
      <c r="A78" s="350" t="s">
        <v>997</v>
      </c>
      <c r="B78" s="165">
        <v>1143430</v>
      </c>
      <c r="C78" s="165">
        <v>556</v>
      </c>
      <c r="D78" s="165">
        <v>491</v>
      </c>
      <c r="E78" s="354">
        <f t="shared" si="1"/>
        <v>1047</v>
      </c>
    </row>
    <row r="79" spans="1:5" x14ac:dyDescent="0.2">
      <c r="A79" s="350" t="s">
        <v>997</v>
      </c>
      <c r="B79" s="165">
        <v>4153431</v>
      </c>
      <c r="C79" s="165">
        <v>206</v>
      </c>
      <c r="D79" s="165">
        <v>185</v>
      </c>
      <c r="E79" s="354">
        <f t="shared" si="1"/>
        <v>391</v>
      </c>
    </row>
    <row r="80" spans="1:5" x14ac:dyDescent="0.2">
      <c r="A80" s="350" t="s">
        <v>997</v>
      </c>
      <c r="B80" s="165">
        <v>14153335</v>
      </c>
      <c r="C80" s="165">
        <v>500</v>
      </c>
      <c r="D80" s="165">
        <v>131</v>
      </c>
      <c r="E80" s="354">
        <f t="shared" si="1"/>
        <v>631</v>
      </c>
    </row>
    <row r="81" spans="1:5" x14ac:dyDescent="0.2">
      <c r="A81" s="350" t="s">
        <v>997</v>
      </c>
      <c r="B81" s="165">
        <v>19063438</v>
      </c>
      <c r="C81" s="165">
        <v>363</v>
      </c>
      <c r="D81" s="165">
        <v>191</v>
      </c>
      <c r="E81" s="354">
        <f t="shared" si="1"/>
        <v>554</v>
      </c>
    </row>
    <row r="82" spans="1:5" x14ac:dyDescent="0.2">
      <c r="A82" s="350" t="s">
        <v>997</v>
      </c>
      <c r="B82" s="165">
        <v>10404648</v>
      </c>
      <c r="C82" s="165">
        <v>301</v>
      </c>
      <c r="D82" s="165">
        <v>289</v>
      </c>
      <c r="E82" s="354">
        <f t="shared" si="1"/>
        <v>590</v>
      </c>
    </row>
    <row r="83" spans="1:5" x14ac:dyDescent="0.2">
      <c r="A83" s="350" t="s">
        <v>997</v>
      </c>
      <c r="B83" s="165">
        <v>8014546</v>
      </c>
      <c r="C83" s="165">
        <v>114</v>
      </c>
      <c r="D83" s="165">
        <v>1</v>
      </c>
      <c r="E83" s="354">
        <f t="shared" si="1"/>
        <v>115</v>
      </c>
    </row>
    <row r="84" spans="1:5" x14ac:dyDescent="0.2">
      <c r="A84" s="350" t="s">
        <v>997</v>
      </c>
      <c r="B84" s="165">
        <v>20193438</v>
      </c>
      <c r="C84" s="165">
        <v>424</v>
      </c>
      <c r="D84" s="165">
        <v>419</v>
      </c>
      <c r="E84" s="354">
        <f t="shared" si="1"/>
        <v>843</v>
      </c>
    </row>
    <row r="85" spans="1:5" x14ac:dyDescent="0.2">
      <c r="A85" s="350" t="s">
        <v>997</v>
      </c>
      <c r="B85" s="165">
        <v>14113334</v>
      </c>
      <c r="C85" s="165">
        <v>378</v>
      </c>
      <c r="D85" s="165">
        <v>164</v>
      </c>
      <c r="E85" s="354">
        <f t="shared" si="1"/>
        <v>542</v>
      </c>
    </row>
    <row r="86" spans="1:5" x14ac:dyDescent="0.2">
      <c r="A86" s="350" t="s">
        <v>997</v>
      </c>
      <c r="B86" s="165">
        <v>18013537</v>
      </c>
      <c r="C86" s="165">
        <v>369</v>
      </c>
      <c r="D86" s="165">
        <v>139</v>
      </c>
      <c r="E86" s="354">
        <f t="shared" si="1"/>
        <v>508</v>
      </c>
    </row>
    <row r="87" spans="1:5" x14ac:dyDescent="0.2">
      <c r="A87" s="350" t="s">
        <v>997</v>
      </c>
      <c r="B87" s="165">
        <v>19505156</v>
      </c>
      <c r="C87" s="165">
        <v>347</v>
      </c>
      <c r="D87" s="165">
        <v>225</v>
      </c>
      <c r="E87" s="354">
        <f t="shared" si="1"/>
        <v>572</v>
      </c>
    </row>
    <row r="88" spans="1:5" x14ac:dyDescent="0.2">
      <c r="A88" s="350" t="s">
        <v>997</v>
      </c>
      <c r="B88" s="165">
        <v>13143333</v>
      </c>
      <c r="C88" s="165">
        <v>598</v>
      </c>
      <c r="D88" s="165">
        <v>151</v>
      </c>
      <c r="E88" s="354">
        <f t="shared" si="1"/>
        <v>749</v>
      </c>
    </row>
    <row r="89" spans="1:5" x14ac:dyDescent="0.2">
      <c r="A89" s="350" t="s">
        <v>997</v>
      </c>
      <c r="B89" s="165">
        <v>6094544</v>
      </c>
      <c r="C89" s="165">
        <v>292</v>
      </c>
      <c r="D89" s="165">
        <v>270</v>
      </c>
      <c r="E89" s="354">
        <f t="shared" si="1"/>
        <v>562</v>
      </c>
    </row>
    <row r="90" spans="1:5" x14ac:dyDescent="0.2">
      <c r="A90" s="350" t="s">
        <v>997</v>
      </c>
      <c r="B90" s="165">
        <v>18425155</v>
      </c>
      <c r="C90" s="165">
        <v>301</v>
      </c>
      <c r="D90" s="165">
        <v>188</v>
      </c>
      <c r="E90" s="354">
        <f t="shared" si="1"/>
        <v>489</v>
      </c>
    </row>
    <row r="91" spans="1:5" x14ac:dyDescent="0.2">
      <c r="A91" s="350" t="s">
        <v>997</v>
      </c>
      <c r="B91" s="165">
        <v>15083535</v>
      </c>
      <c r="C91" s="165">
        <v>441</v>
      </c>
      <c r="D91" s="165">
        <v>150</v>
      </c>
      <c r="E91" s="354">
        <f t="shared" si="1"/>
        <v>591</v>
      </c>
    </row>
    <row r="92" spans="1:5" x14ac:dyDescent="0.2">
      <c r="A92" s="350" t="s">
        <v>997</v>
      </c>
      <c r="B92" s="165">
        <v>14073335</v>
      </c>
      <c r="C92" s="165">
        <v>486</v>
      </c>
      <c r="D92" s="165">
        <v>146</v>
      </c>
      <c r="E92" s="354">
        <f t="shared" si="1"/>
        <v>632</v>
      </c>
    </row>
    <row r="93" spans="1:5" x14ac:dyDescent="0.2">
      <c r="A93" s="350" t="s">
        <v>997</v>
      </c>
      <c r="B93" s="165">
        <v>12265150</v>
      </c>
      <c r="C93" s="165">
        <v>615</v>
      </c>
      <c r="D93" s="165">
        <v>381</v>
      </c>
      <c r="E93" s="354">
        <f t="shared" si="1"/>
        <v>996</v>
      </c>
    </row>
    <row r="94" spans="1:5" x14ac:dyDescent="0.2">
      <c r="A94" s="350" t="s">
        <v>997</v>
      </c>
      <c r="B94" s="165">
        <v>3043128</v>
      </c>
      <c r="C94" s="165">
        <v>198</v>
      </c>
      <c r="D94" s="165">
        <v>121</v>
      </c>
      <c r="E94" s="354">
        <f t="shared" si="1"/>
        <v>319</v>
      </c>
    </row>
    <row r="95" spans="1:5" x14ac:dyDescent="0.2">
      <c r="A95" s="350" t="s">
        <v>997</v>
      </c>
      <c r="B95" s="165">
        <v>13395151</v>
      </c>
      <c r="C95" s="165">
        <v>314</v>
      </c>
      <c r="D95" s="165">
        <v>189</v>
      </c>
      <c r="E95" s="354">
        <f t="shared" si="1"/>
        <v>503</v>
      </c>
    </row>
    <row r="96" spans="1:5" x14ac:dyDescent="0.2">
      <c r="A96" s="350" t="s">
        <v>997</v>
      </c>
      <c r="B96" s="165">
        <v>21115238</v>
      </c>
      <c r="C96" s="165">
        <v>743</v>
      </c>
      <c r="D96" s="165">
        <v>730</v>
      </c>
      <c r="E96" s="354">
        <f t="shared" si="1"/>
        <v>1473</v>
      </c>
    </row>
    <row r="97" spans="1:5" x14ac:dyDescent="0.2">
      <c r="A97" s="350" t="s">
        <v>997</v>
      </c>
      <c r="B97" s="165">
        <v>6023232</v>
      </c>
      <c r="C97" s="165">
        <v>313</v>
      </c>
      <c r="D97" s="165">
        <v>144</v>
      </c>
      <c r="E97" s="354">
        <f t="shared" si="1"/>
        <v>457</v>
      </c>
    </row>
    <row r="98" spans="1:5" x14ac:dyDescent="0.2">
      <c r="A98" s="350" t="s">
        <v>997</v>
      </c>
      <c r="B98" s="165">
        <v>5364544</v>
      </c>
      <c r="C98" s="165">
        <v>548</v>
      </c>
      <c r="D98" s="165">
        <v>486</v>
      </c>
      <c r="E98" s="354">
        <f t="shared" si="1"/>
        <v>1034</v>
      </c>
    </row>
    <row r="99" spans="1:5" x14ac:dyDescent="0.2">
      <c r="A99" s="350" t="s">
        <v>997</v>
      </c>
      <c r="B99" s="165">
        <v>19033438</v>
      </c>
      <c r="C99" s="165">
        <v>1485</v>
      </c>
      <c r="D99" s="165">
        <v>42</v>
      </c>
      <c r="E99" s="354">
        <f t="shared" si="1"/>
        <v>1527</v>
      </c>
    </row>
    <row r="100" spans="1:5" x14ac:dyDescent="0.2">
      <c r="A100" s="350" t="s">
        <v>997</v>
      </c>
      <c r="B100" s="165">
        <v>12113333</v>
      </c>
      <c r="C100" s="165">
        <v>494</v>
      </c>
      <c r="D100" s="165">
        <v>235</v>
      </c>
      <c r="E100" s="354">
        <f t="shared" si="1"/>
        <v>729</v>
      </c>
    </row>
    <row r="101" spans="1:5" x14ac:dyDescent="0.2">
      <c r="A101" s="350" t="s">
        <v>997</v>
      </c>
      <c r="B101" s="165">
        <v>21145258</v>
      </c>
      <c r="C101" s="165">
        <v>310</v>
      </c>
      <c r="D101" s="165">
        <v>302</v>
      </c>
      <c r="E101" s="354">
        <f t="shared" si="1"/>
        <v>612</v>
      </c>
    </row>
    <row r="102" spans="1:5" x14ac:dyDescent="0.2">
      <c r="A102" s="350" t="s">
        <v>997</v>
      </c>
      <c r="B102" s="165">
        <v>1204440</v>
      </c>
      <c r="C102" s="165">
        <v>279</v>
      </c>
      <c r="D102" s="165">
        <v>71</v>
      </c>
      <c r="E102" s="354">
        <f t="shared" si="1"/>
        <v>350</v>
      </c>
    </row>
    <row r="103" spans="1:5" x14ac:dyDescent="0.2">
      <c r="A103" s="350" t="s">
        <v>997</v>
      </c>
      <c r="B103" s="165">
        <v>7013232</v>
      </c>
      <c r="C103" s="165">
        <v>393</v>
      </c>
      <c r="D103" s="165">
        <v>251</v>
      </c>
      <c r="E103" s="354">
        <f t="shared" si="1"/>
        <v>644</v>
      </c>
    </row>
    <row r="104" spans="1:5" x14ac:dyDescent="0.2">
      <c r="A104" s="350" t="s">
        <v>997</v>
      </c>
      <c r="B104" s="165">
        <v>19113438</v>
      </c>
      <c r="C104" s="165">
        <v>351</v>
      </c>
      <c r="D104" s="165">
        <v>312</v>
      </c>
      <c r="E104" s="354">
        <f t="shared" si="1"/>
        <v>663</v>
      </c>
    </row>
    <row r="105" spans="1:5" x14ac:dyDescent="0.2">
      <c r="A105" s="350" t="s">
        <v>997</v>
      </c>
      <c r="B105" s="165">
        <v>17075154</v>
      </c>
      <c r="C105" s="165">
        <v>992</v>
      </c>
      <c r="D105" s="165">
        <v>932</v>
      </c>
      <c r="E105" s="354">
        <f t="shared" si="1"/>
        <v>1924</v>
      </c>
    </row>
    <row r="106" spans="1:5" x14ac:dyDescent="0.2">
      <c r="A106" s="350" t="s">
        <v>997</v>
      </c>
      <c r="B106" s="165">
        <v>2074341</v>
      </c>
      <c r="C106" s="165">
        <v>166</v>
      </c>
      <c r="D106" s="165">
        <v>89</v>
      </c>
      <c r="E106" s="354">
        <f t="shared" si="1"/>
        <v>255</v>
      </c>
    </row>
    <row r="107" spans="1:5" x14ac:dyDescent="0.2">
      <c r="A107" s="350" t="s">
        <v>997</v>
      </c>
      <c r="B107" s="165">
        <v>12305150</v>
      </c>
      <c r="C107" s="165">
        <v>537</v>
      </c>
      <c r="D107" s="165">
        <v>379</v>
      </c>
      <c r="E107" s="354">
        <f t="shared" si="1"/>
        <v>916</v>
      </c>
    </row>
    <row r="108" spans="1:5" x14ac:dyDescent="0.2">
      <c r="A108" s="350" t="s">
        <v>997</v>
      </c>
      <c r="B108" s="165">
        <v>18215155</v>
      </c>
      <c r="C108" s="165">
        <v>320</v>
      </c>
      <c r="D108" s="165">
        <v>311</v>
      </c>
      <c r="E108" s="354">
        <f t="shared" si="1"/>
        <v>631</v>
      </c>
    </row>
    <row r="109" spans="1:5" x14ac:dyDescent="0.2">
      <c r="A109" s="350" t="s">
        <v>997</v>
      </c>
      <c r="B109" s="165">
        <v>1003430</v>
      </c>
      <c r="C109" s="165">
        <v>357</v>
      </c>
      <c r="D109" s="165">
        <v>295</v>
      </c>
      <c r="E109" s="354">
        <f t="shared" si="1"/>
        <v>652</v>
      </c>
    </row>
    <row r="110" spans="1:5" x14ac:dyDescent="0.2">
      <c r="A110" s="350" t="s">
        <v>997</v>
      </c>
      <c r="B110" s="165">
        <v>19023437</v>
      </c>
      <c r="C110" s="165">
        <v>354</v>
      </c>
      <c r="D110" s="165">
        <v>185</v>
      </c>
      <c r="E110" s="354">
        <f t="shared" si="1"/>
        <v>539</v>
      </c>
    </row>
    <row r="111" spans="1:5" x14ac:dyDescent="0.2">
      <c r="A111" s="350" t="s">
        <v>997</v>
      </c>
      <c r="B111" s="165">
        <v>14273335</v>
      </c>
      <c r="C111" s="165">
        <v>559</v>
      </c>
      <c r="D111" s="165">
        <v>416</v>
      </c>
      <c r="E111" s="354">
        <f t="shared" si="1"/>
        <v>975</v>
      </c>
    </row>
    <row r="112" spans="1:5" x14ac:dyDescent="0.2">
      <c r="A112" s="350" t="s">
        <v>997</v>
      </c>
      <c r="B112" s="165">
        <v>18063537</v>
      </c>
      <c r="C112" s="165">
        <v>303</v>
      </c>
      <c r="D112" s="165">
        <v>216</v>
      </c>
      <c r="E112" s="354">
        <f t="shared" si="1"/>
        <v>519</v>
      </c>
    </row>
    <row r="113" spans="1:5" x14ac:dyDescent="0.2">
      <c r="A113" s="350" t="s">
        <v>997</v>
      </c>
      <c r="B113" s="165">
        <v>20003438</v>
      </c>
      <c r="C113" s="165">
        <v>978</v>
      </c>
      <c r="D113" s="165">
        <v>178</v>
      </c>
      <c r="E113" s="354">
        <f t="shared" si="1"/>
        <v>1156</v>
      </c>
    </row>
    <row r="114" spans="1:5" x14ac:dyDescent="0.2">
      <c r="A114" s="350" t="s">
        <v>997</v>
      </c>
      <c r="B114" s="165">
        <v>15025139</v>
      </c>
      <c r="C114" s="165">
        <v>132</v>
      </c>
      <c r="D114" s="165">
        <v>111</v>
      </c>
      <c r="E114" s="354">
        <f t="shared" si="1"/>
        <v>243</v>
      </c>
    </row>
    <row r="115" spans="1:5" x14ac:dyDescent="0.2">
      <c r="A115" s="350" t="s">
        <v>997</v>
      </c>
      <c r="B115" s="165">
        <v>16085153</v>
      </c>
      <c r="C115" s="165">
        <v>1654</v>
      </c>
      <c r="D115" s="165">
        <v>86</v>
      </c>
      <c r="E115" s="354">
        <f t="shared" si="1"/>
        <v>1740</v>
      </c>
    </row>
    <row r="116" spans="1:5" x14ac:dyDescent="0.2">
      <c r="A116" s="350" t="s">
        <v>997</v>
      </c>
      <c r="B116" s="165">
        <v>21015258</v>
      </c>
      <c r="C116" s="165">
        <v>309</v>
      </c>
      <c r="D116" s="165">
        <v>188</v>
      </c>
      <c r="E116" s="354">
        <f t="shared" si="1"/>
        <v>497</v>
      </c>
    </row>
    <row r="117" spans="1:5" x14ac:dyDescent="0.2">
      <c r="A117" s="350" t="s">
        <v>997</v>
      </c>
      <c r="B117" s="165">
        <v>10154548</v>
      </c>
      <c r="C117" s="165">
        <v>240</v>
      </c>
      <c r="D117" s="165">
        <v>219</v>
      </c>
      <c r="E117" s="354">
        <f t="shared" si="1"/>
        <v>459</v>
      </c>
    </row>
    <row r="118" spans="1:5" x14ac:dyDescent="0.2">
      <c r="A118" s="350" t="s">
        <v>997</v>
      </c>
      <c r="B118" s="165">
        <v>1234440</v>
      </c>
      <c r="C118" s="165">
        <v>199</v>
      </c>
      <c r="D118" s="165">
        <v>171</v>
      </c>
      <c r="E118" s="354">
        <f t="shared" si="1"/>
        <v>370</v>
      </c>
    </row>
    <row r="119" spans="1:5" x14ac:dyDescent="0.2">
      <c r="A119" s="350" t="s">
        <v>997</v>
      </c>
      <c r="B119" s="165">
        <v>13325151</v>
      </c>
      <c r="C119" s="165">
        <v>360</v>
      </c>
      <c r="D119" s="165">
        <v>330</v>
      </c>
      <c r="E119" s="354">
        <f t="shared" si="1"/>
        <v>690</v>
      </c>
    </row>
    <row r="120" spans="1:5" x14ac:dyDescent="0.2">
      <c r="A120" s="350" t="s">
        <v>997</v>
      </c>
      <c r="B120" s="165">
        <v>10304648</v>
      </c>
      <c r="C120" s="165">
        <v>522</v>
      </c>
      <c r="D120" s="165">
        <v>467</v>
      </c>
      <c r="E120" s="354">
        <f t="shared" si="1"/>
        <v>989</v>
      </c>
    </row>
    <row r="121" spans="1:5" x14ac:dyDescent="0.2">
      <c r="A121" s="350" t="s">
        <v>997</v>
      </c>
      <c r="B121" s="165">
        <v>14274552</v>
      </c>
      <c r="C121" s="165">
        <v>397</v>
      </c>
      <c r="D121" s="165">
        <v>174</v>
      </c>
      <c r="E121" s="354">
        <f t="shared" si="1"/>
        <v>571</v>
      </c>
    </row>
    <row r="122" spans="1:5" x14ac:dyDescent="0.2">
      <c r="A122" s="350" t="s">
        <v>997</v>
      </c>
      <c r="B122" s="165">
        <v>11174650</v>
      </c>
      <c r="C122" s="165">
        <v>1077</v>
      </c>
      <c r="D122" s="165">
        <v>73</v>
      </c>
      <c r="E122" s="354">
        <f t="shared" si="1"/>
        <v>1150</v>
      </c>
    </row>
    <row r="123" spans="1:5" x14ac:dyDescent="0.2">
      <c r="A123" s="350" t="s">
        <v>997</v>
      </c>
      <c r="B123" s="165">
        <v>14154552</v>
      </c>
      <c r="C123" s="165">
        <v>354</v>
      </c>
      <c r="D123" s="165">
        <v>324</v>
      </c>
      <c r="E123" s="354">
        <f t="shared" si="1"/>
        <v>678</v>
      </c>
    </row>
    <row r="124" spans="1:5" x14ac:dyDescent="0.2">
      <c r="A124" s="350" t="s">
        <v>997</v>
      </c>
      <c r="B124" s="165">
        <v>10015509</v>
      </c>
      <c r="C124" s="165">
        <v>2</v>
      </c>
      <c r="D124" s="165">
        <v>511</v>
      </c>
      <c r="E124" s="354">
        <f t="shared" si="1"/>
        <v>513</v>
      </c>
    </row>
    <row r="125" spans="1:5" x14ac:dyDescent="0.2">
      <c r="A125" s="350" t="s">
        <v>997</v>
      </c>
      <c r="B125" s="165">
        <v>14023334</v>
      </c>
      <c r="C125" s="165">
        <v>283</v>
      </c>
      <c r="D125" s="165">
        <v>227</v>
      </c>
      <c r="E125" s="354">
        <f t="shared" si="1"/>
        <v>510</v>
      </c>
    </row>
    <row r="126" spans="1:5" x14ac:dyDescent="0.2">
      <c r="A126" s="350" t="s">
        <v>997</v>
      </c>
      <c r="B126" s="165">
        <v>9064547</v>
      </c>
      <c r="C126" s="165">
        <v>328</v>
      </c>
      <c r="D126" s="165">
        <v>309</v>
      </c>
      <c r="E126" s="354">
        <f t="shared" si="1"/>
        <v>637</v>
      </c>
    </row>
    <row r="127" spans="1:5" x14ac:dyDescent="0.2">
      <c r="A127" s="350" t="s">
        <v>997</v>
      </c>
      <c r="B127" s="165">
        <v>3163127</v>
      </c>
      <c r="C127" s="165">
        <v>362</v>
      </c>
      <c r="D127" s="165">
        <v>192</v>
      </c>
      <c r="E127" s="354">
        <f t="shared" si="1"/>
        <v>554</v>
      </c>
    </row>
    <row r="128" spans="1:5" x14ac:dyDescent="0.2">
      <c r="A128" s="350" t="s">
        <v>997</v>
      </c>
      <c r="B128" s="165">
        <v>9043437</v>
      </c>
      <c r="C128" s="165">
        <v>405</v>
      </c>
      <c r="D128" s="165">
        <v>177</v>
      </c>
      <c r="E128" s="354">
        <f t="shared" si="1"/>
        <v>582</v>
      </c>
    </row>
    <row r="129" spans="1:5" x14ac:dyDescent="0.2">
      <c r="A129" s="350" t="s">
        <v>997</v>
      </c>
      <c r="B129" s="165">
        <v>1154440</v>
      </c>
      <c r="C129" s="165">
        <v>637</v>
      </c>
      <c r="D129" s="165">
        <v>146</v>
      </c>
      <c r="E129" s="354">
        <f t="shared" si="1"/>
        <v>783</v>
      </c>
    </row>
    <row r="130" spans="1:5" x14ac:dyDescent="0.2">
      <c r="A130" s="350" t="s">
        <v>997</v>
      </c>
      <c r="B130" s="165">
        <v>10244548</v>
      </c>
      <c r="C130" s="165">
        <v>300</v>
      </c>
      <c r="D130" s="165">
        <v>296</v>
      </c>
      <c r="E130" s="354">
        <f t="shared" si="1"/>
        <v>596</v>
      </c>
    </row>
    <row r="131" spans="1:5" x14ac:dyDescent="0.2">
      <c r="A131" s="350" t="s">
        <v>997</v>
      </c>
      <c r="B131" s="165">
        <v>14193335</v>
      </c>
      <c r="C131" s="165">
        <v>228</v>
      </c>
      <c r="D131" s="165">
        <v>224</v>
      </c>
      <c r="E131" s="354">
        <f t="shared" si="1"/>
        <v>452</v>
      </c>
    </row>
    <row r="132" spans="1:5" x14ac:dyDescent="0.2">
      <c r="A132" s="350" t="s">
        <v>997</v>
      </c>
      <c r="B132" s="165">
        <v>21065258</v>
      </c>
      <c r="C132" s="165">
        <v>370</v>
      </c>
      <c r="D132" s="165">
        <v>278</v>
      </c>
      <c r="E132" s="354">
        <f t="shared" ref="E132:E195" si="2">C132+D132</f>
        <v>648</v>
      </c>
    </row>
    <row r="133" spans="1:5" x14ac:dyDescent="0.2">
      <c r="A133" s="350" t="s">
        <v>997</v>
      </c>
      <c r="B133" s="165">
        <v>14203334</v>
      </c>
      <c r="C133" s="165">
        <v>406</v>
      </c>
      <c r="D133" s="165">
        <v>224</v>
      </c>
      <c r="E133" s="354">
        <f t="shared" si="2"/>
        <v>630</v>
      </c>
    </row>
    <row r="134" spans="1:5" x14ac:dyDescent="0.2">
      <c r="A134" s="350" t="s">
        <v>997</v>
      </c>
      <c r="B134" s="165">
        <v>10344648</v>
      </c>
      <c r="C134" s="165">
        <v>691</v>
      </c>
      <c r="D134" s="165">
        <v>378</v>
      </c>
      <c r="E134" s="354">
        <f t="shared" si="2"/>
        <v>1069</v>
      </c>
    </row>
    <row r="135" spans="1:5" x14ac:dyDescent="0.2">
      <c r="A135" s="350" t="s">
        <v>997</v>
      </c>
      <c r="B135" s="165">
        <v>3044342</v>
      </c>
      <c r="C135" s="165">
        <v>298</v>
      </c>
      <c r="D135" s="165">
        <v>173</v>
      </c>
      <c r="E135" s="354">
        <f t="shared" si="2"/>
        <v>471</v>
      </c>
    </row>
    <row r="136" spans="1:5" x14ac:dyDescent="0.2">
      <c r="A136" s="350" t="s">
        <v>997</v>
      </c>
      <c r="B136" s="165">
        <v>5073128</v>
      </c>
      <c r="C136" s="165">
        <v>182</v>
      </c>
      <c r="D136" s="165">
        <v>6</v>
      </c>
      <c r="E136" s="354">
        <f t="shared" si="2"/>
        <v>188</v>
      </c>
    </row>
    <row r="137" spans="1:5" x14ac:dyDescent="0.2">
      <c r="A137" s="350" t="s">
        <v>997</v>
      </c>
      <c r="B137" s="165">
        <v>19103438</v>
      </c>
      <c r="C137" s="165">
        <v>364</v>
      </c>
      <c r="D137" s="165">
        <v>312</v>
      </c>
      <c r="E137" s="354">
        <f t="shared" si="2"/>
        <v>676</v>
      </c>
    </row>
    <row r="138" spans="1:5" x14ac:dyDescent="0.2">
      <c r="A138" s="350" t="s">
        <v>997</v>
      </c>
      <c r="B138" s="165">
        <v>5344544</v>
      </c>
      <c r="C138" s="165">
        <v>421</v>
      </c>
      <c r="D138" s="165">
        <v>372</v>
      </c>
      <c r="E138" s="354">
        <f t="shared" si="2"/>
        <v>793</v>
      </c>
    </row>
    <row r="139" spans="1:5" x14ac:dyDescent="0.2">
      <c r="A139" s="350" t="s">
        <v>997</v>
      </c>
      <c r="B139" s="165">
        <v>20325257</v>
      </c>
      <c r="C139" s="165">
        <v>1015</v>
      </c>
      <c r="D139" s="165">
        <v>438</v>
      </c>
      <c r="E139" s="354">
        <f t="shared" si="2"/>
        <v>1453</v>
      </c>
    </row>
    <row r="140" spans="1:5" x14ac:dyDescent="0.2">
      <c r="A140" s="350" t="s">
        <v>997</v>
      </c>
      <c r="B140" s="165">
        <v>3083128</v>
      </c>
      <c r="C140" s="165">
        <v>292</v>
      </c>
      <c r="D140" s="165">
        <v>143</v>
      </c>
      <c r="E140" s="354">
        <f t="shared" si="2"/>
        <v>435</v>
      </c>
    </row>
    <row r="141" spans="1:5" x14ac:dyDescent="0.2">
      <c r="A141" s="350" t="s">
        <v>997</v>
      </c>
      <c r="B141" s="165">
        <v>17115154</v>
      </c>
      <c r="C141" s="165">
        <v>635</v>
      </c>
      <c r="D141" s="165">
        <v>553</v>
      </c>
      <c r="E141" s="354">
        <f t="shared" si="2"/>
        <v>1188</v>
      </c>
    </row>
    <row r="142" spans="1:5" x14ac:dyDescent="0.2">
      <c r="A142" s="350" t="s">
        <v>997</v>
      </c>
      <c r="B142" s="165">
        <v>18075155</v>
      </c>
      <c r="C142" s="165">
        <v>574</v>
      </c>
      <c r="D142" s="165">
        <v>249</v>
      </c>
      <c r="E142" s="354">
        <f t="shared" si="2"/>
        <v>823</v>
      </c>
    </row>
    <row r="143" spans="1:5" x14ac:dyDescent="0.2">
      <c r="A143" s="350" t="s">
        <v>997</v>
      </c>
      <c r="B143" s="165">
        <v>10103334</v>
      </c>
      <c r="C143" s="165">
        <v>633</v>
      </c>
      <c r="D143" s="165">
        <v>130</v>
      </c>
      <c r="E143" s="354">
        <f t="shared" si="2"/>
        <v>763</v>
      </c>
    </row>
    <row r="144" spans="1:5" x14ac:dyDescent="0.2">
      <c r="A144" s="350" t="s">
        <v>997</v>
      </c>
      <c r="B144" s="165">
        <v>10384648</v>
      </c>
      <c r="C144" s="165">
        <v>305</v>
      </c>
      <c r="D144" s="165">
        <v>298</v>
      </c>
      <c r="E144" s="354">
        <f t="shared" si="2"/>
        <v>603</v>
      </c>
    </row>
    <row r="145" spans="1:5" x14ac:dyDescent="0.2">
      <c r="A145" s="350" t="s">
        <v>997</v>
      </c>
      <c r="B145" s="165">
        <v>6274545</v>
      </c>
      <c r="C145" s="165">
        <v>244</v>
      </c>
      <c r="D145" s="165">
        <v>207</v>
      </c>
      <c r="E145" s="354">
        <f t="shared" si="2"/>
        <v>451</v>
      </c>
    </row>
    <row r="146" spans="1:5" x14ac:dyDescent="0.2">
      <c r="A146" s="350" t="s">
        <v>997</v>
      </c>
      <c r="B146" s="165">
        <v>15215153</v>
      </c>
      <c r="C146" s="165">
        <v>249</v>
      </c>
      <c r="D146" s="165">
        <v>238</v>
      </c>
      <c r="E146" s="354">
        <f t="shared" si="2"/>
        <v>487</v>
      </c>
    </row>
    <row r="147" spans="1:5" x14ac:dyDescent="0.2">
      <c r="A147" s="350" t="s">
        <v>997</v>
      </c>
      <c r="B147" s="165">
        <v>10214548</v>
      </c>
      <c r="C147" s="165">
        <v>262</v>
      </c>
      <c r="D147" s="165">
        <v>235</v>
      </c>
      <c r="E147" s="354">
        <f t="shared" si="2"/>
        <v>497</v>
      </c>
    </row>
    <row r="148" spans="1:5" x14ac:dyDescent="0.2">
      <c r="A148" s="350" t="s">
        <v>997</v>
      </c>
      <c r="B148" s="165">
        <v>10124548</v>
      </c>
      <c r="C148" s="165">
        <v>234</v>
      </c>
      <c r="D148" s="165">
        <v>201</v>
      </c>
      <c r="E148" s="354">
        <f t="shared" si="2"/>
        <v>435</v>
      </c>
    </row>
    <row r="149" spans="1:5" x14ac:dyDescent="0.2">
      <c r="A149" s="350" t="s">
        <v>997</v>
      </c>
      <c r="B149" s="165">
        <v>18365155</v>
      </c>
      <c r="C149" s="165">
        <v>274</v>
      </c>
      <c r="D149" s="165">
        <v>266</v>
      </c>
      <c r="E149" s="354">
        <f t="shared" si="2"/>
        <v>540</v>
      </c>
    </row>
    <row r="150" spans="1:5" x14ac:dyDescent="0.2">
      <c r="A150" s="350" t="s">
        <v>997</v>
      </c>
      <c r="B150" s="165">
        <v>1193430</v>
      </c>
      <c r="C150" s="165">
        <v>588</v>
      </c>
      <c r="D150" s="165">
        <v>484</v>
      </c>
      <c r="E150" s="354">
        <f t="shared" si="2"/>
        <v>1072</v>
      </c>
    </row>
    <row r="151" spans="1:5" x14ac:dyDescent="0.2">
      <c r="A151" s="350" t="s">
        <v>997</v>
      </c>
      <c r="B151" s="165">
        <v>4013431</v>
      </c>
      <c r="C151" s="165">
        <v>597</v>
      </c>
      <c r="D151" s="165">
        <v>152</v>
      </c>
      <c r="E151" s="354">
        <f t="shared" si="2"/>
        <v>749</v>
      </c>
    </row>
    <row r="152" spans="1:5" x14ac:dyDescent="0.2">
      <c r="A152" s="350" t="s">
        <v>997</v>
      </c>
      <c r="B152" s="165">
        <v>12154650</v>
      </c>
      <c r="C152" s="165">
        <v>393</v>
      </c>
      <c r="D152" s="165">
        <v>264</v>
      </c>
      <c r="E152" s="354">
        <f t="shared" si="2"/>
        <v>657</v>
      </c>
    </row>
    <row r="153" spans="1:5" x14ac:dyDescent="0.2">
      <c r="A153" s="350" t="s">
        <v>997</v>
      </c>
      <c r="B153" s="165">
        <v>4003431</v>
      </c>
      <c r="C153" s="165">
        <v>1137</v>
      </c>
      <c r="D153" s="165">
        <v>190</v>
      </c>
      <c r="E153" s="354">
        <f t="shared" si="2"/>
        <v>1327</v>
      </c>
    </row>
    <row r="154" spans="1:5" x14ac:dyDescent="0.2">
      <c r="A154" s="350" t="s">
        <v>997</v>
      </c>
      <c r="B154" s="165">
        <v>3033128</v>
      </c>
      <c r="C154" s="165">
        <v>201</v>
      </c>
      <c r="D154" s="165">
        <v>104</v>
      </c>
      <c r="E154" s="354">
        <f t="shared" si="2"/>
        <v>305</v>
      </c>
    </row>
    <row r="155" spans="1:5" x14ac:dyDescent="0.2">
      <c r="A155" s="350" t="s">
        <v>997</v>
      </c>
      <c r="B155" s="165">
        <v>13124551</v>
      </c>
      <c r="C155" s="165">
        <v>778</v>
      </c>
      <c r="D155" s="165">
        <v>394</v>
      </c>
      <c r="E155" s="354">
        <f t="shared" si="2"/>
        <v>1172</v>
      </c>
    </row>
    <row r="156" spans="1:5" x14ac:dyDescent="0.2">
      <c r="A156" s="350" t="s">
        <v>997</v>
      </c>
      <c r="B156" s="165">
        <v>16213536</v>
      </c>
      <c r="C156" s="165">
        <v>305</v>
      </c>
      <c r="D156" s="165">
        <v>198</v>
      </c>
      <c r="E156" s="354">
        <f t="shared" si="2"/>
        <v>503</v>
      </c>
    </row>
    <row r="157" spans="1:5" x14ac:dyDescent="0.2">
      <c r="A157" s="350" t="s">
        <v>997</v>
      </c>
      <c r="B157" s="165">
        <v>10074548</v>
      </c>
      <c r="C157" s="165">
        <v>729</v>
      </c>
      <c r="D157" s="165">
        <v>416</v>
      </c>
      <c r="E157" s="354">
        <f t="shared" si="2"/>
        <v>1145</v>
      </c>
    </row>
    <row r="158" spans="1:5" x14ac:dyDescent="0.2">
      <c r="A158" s="350" t="s">
        <v>997</v>
      </c>
      <c r="B158" s="165">
        <v>20053431</v>
      </c>
      <c r="C158" s="165">
        <v>1311</v>
      </c>
      <c r="D158" s="165">
        <v>87</v>
      </c>
      <c r="E158" s="354">
        <f t="shared" si="2"/>
        <v>1398</v>
      </c>
    </row>
    <row r="159" spans="1:5" x14ac:dyDescent="0.2">
      <c r="A159" s="350" t="s">
        <v>997</v>
      </c>
      <c r="B159" s="165">
        <v>21415259</v>
      </c>
      <c r="C159" s="165">
        <v>237</v>
      </c>
      <c r="D159" s="165">
        <v>73</v>
      </c>
      <c r="E159" s="354">
        <f t="shared" si="2"/>
        <v>310</v>
      </c>
    </row>
    <row r="160" spans="1:5" x14ac:dyDescent="0.2">
      <c r="A160" s="350" t="s">
        <v>997</v>
      </c>
      <c r="B160" s="165">
        <v>20255257</v>
      </c>
      <c r="C160" s="165">
        <v>613</v>
      </c>
      <c r="D160" s="165">
        <v>478</v>
      </c>
      <c r="E160" s="354">
        <f t="shared" si="2"/>
        <v>1091</v>
      </c>
    </row>
    <row r="161" spans="1:5" x14ac:dyDescent="0.2">
      <c r="A161" s="350" t="s">
        <v>997</v>
      </c>
      <c r="B161" s="165">
        <v>7203232</v>
      </c>
      <c r="C161" s="165">
        <v>358</v>
      </c>
      <c r="D161" s="165">
        <v>110</v>
      </c>
      <c r="E161" s="354">
        <f t="shared" si="2"/>
        <v>468</v>
      </c>
    </row>
    <row r="162" spans="1:5" x14ac:dyDescent="0.2">
      <c r="A162" s="350" t="s">
        <v>997</v>
      </c>
      <c r="B162" s="165">
        <v>13064551</v>
      </c>
      <c r="C162" s="165">
        <v>457</v>
      </c>
      <c r="D162" s="165">
        <v>422</v>
      </c>
      <c r="E162" s="354">
        <f t="shared" si="2"/>
        <v>879</v>
      </c>
    </row>
    <row r="163" spans="1:5" x14ac:dyDescent="0.2">
      <c r="A163" s="350" t="s">
        <v>997</v>
      </c>
      <c r="B163" s="165">
        <v>19135156</v>
      </c>
      <c r="C163" s="165">
        <v>345</v>
      </c>
      <c r="D163" s="165">
        <v>247</v>
      </c>
      <c r="E163" s="354">
        <f t="shared" si="2"/>
        <v>592</v>
      </c>
    </row>
    <row r="164" spans="1:5" x14ac:dyDescent="0.2">
      <c r="A164" s="350" t="s">
        <v>997</v>
      </c>
      <c r="B164" s="165">
        <v>11274650</v>
      </c>
      <c r="C164" s="165">
        <v>364</v>
      </c>
      <c r="D164" s="165">
        <v>302</v>
      </c>
      <c r="E164" s="354">
        <f t="shared" si="2"/>
        <v>666</v>
      </c>
    </row>
    <row r="165" spans="1:5" x14ac:dyDescent="0.2">
      <c r="A165" s="350" t="s">
        <v>997</v>
      </c>
      <c r="B165" s="165">
        <v>15175153</v>
      </c>
      <c r="C165" s="165">
        <v>344</v>
      </c>
      <c r="D165" s="165">
        <v>316</v>
      </c>
      <c r="E165" s="354">
        <f t="shared" si="2"/>
        <v>660</v>
      </c>
    </row>
    <row r="166" spans="1:5" x14ac:dyDescent="0.2">
      <c r="A166" s="350" t="s">
        <v>997</v>
      </c>
      <c r="B166" s="165">
        <v>8173232</v>
      </c>
      <c r="C166" s="165">
        <v>433</v>
      </c>
      <c r="D166" s="165">
        <v>237</v>
      </c>
      <c r="E166" s="354">
        <f t="shared" si="2"/>
        <v>670</v>
      </c>
    </row>
    <row r="167" spans="1:5" x14ac:dyDescent="0.2">
      <c r="A167" s="350" t="s">
        <v>997</v>
      </c>
      <c r="B167" s="165">
        <v>12194650</v>
      </c>
      <c r="C167" s="165">
        <v>279</v>
      </c>
      <c r="D167" s="165">
        <v>216</v>
      </c>
      <c r="E167" s="354">
        <f t="shared" si="2"/>
        <v>495</v>
      </c>
    </row>
    <row r="168" spans="1:5" x14ac:dyDescent="0.2">
      <c r="A168" s="350" t="s">
        <v>997</v>
      </c>
      <c r="B168" s="165">
        <v>13163333</v>
      </c>
      <c r="C168" s="165">
        <v>294</v>
      </c>
      <c r="D168" s="165">
        <v>301</v>
      </c>
      <c r="E168" s="354">
        <f t="shared" si="2"/>
        <v>595</v>
      </c>
    </row>
    <row r="169" spans="1:5" x14ac:dyDescent="0.2">
      <c r="A169" s="350" t="s">
        <v>997</v>
      </c>
      <c r="B169" s="165">
        <v>21495259</v>
      </c>
      <c r="C169" s="165">
        <v>1059</v>
      </c>
      <c r="D169" s="165">
        <v>925</v>
      </c>
      <c r="E169" s="354">
        <f t="shared" si="2"/>
        <v>1984</v>
      </c>
    </row>
    <row r="170" spans="1:5" x14ac:dyDescent="0.2">
      <c r="A170" s="350" t="s">
        <v>997</v>
      </c>
      <c r="B170" s="165">
        <v>20025257</v>
      </c>
      <c r="C170" s="165">
        <v>448</v>
      </c>
      <c r="D170" s="165">
        <v>432</v>
      </c>
      <c r="E170" s="354">
        <f t="shared" si="2"/>
        <v>880</v>
      </c>
    </row>
    <row r="171" spans="1:5" x14ac:dyDescent="0.2">
      <c r="A171" s="350" t="s">
        <v>997</v>
      </c>
      <c r="B171" s="165">
        <v>5084544</v>
      </c>
      <c r="C171" s="165">
        <v>509</v>
      </c>
      <c r="D171" s="165">
        <v>477</v>
      </c>
      <c r="E171" s="354">
        <f t="shared" si="2"/>
        <v>986</v>
      </c>
    </row>
    <row r="172" spans="1:5" x14ac:dyDescent="0.2">
      <c r="A172" s="350" t="s">
        <v>997</v>
      </c>
      <c r="B172" s="165">
        <v>3133128</v>
      </c>
      <c r="C172" s="165">
        <v>238</v>
      </c>
      <c r="D172" s="165">
        <v>152</v>
      </c>
      <c r="E172" s="354">
        <f t="shared" si="2"/>
        <v>390</v>
      </c>
    </row>
    <row r="173" spans="1:5" x14ac:dyDescent="0.2">
      <c r="A173" s="350" t="s">
        <v>997</v>
      </c>
      <c r="B173" s="165">
        <v>17095154</v>
      </c>
      <c r="C173" s="165">
        <v>668</v>
      </c>
      <c r="D173" s="165">
        <v>611</v>
      </c>
      <c r="E173" s="354">
        <f t="shared" si="2"/>
        <v>1279</v>
      </c>
    </row>
    <row r="174" spans="1:5" x14ac:dyDescent="0.2">
      <c r="A174" s="350" t="s">
        <v>997</v>
      </c>
      <c r="B174" s="165">
        <v>21365259</v>
      </c>
      <c r="C174" s="165">
        <v>255</v>
      </c>
      <c r="D174" s="165">
        <v>141</v>
      </c>
      <c r="E174" s="354">
        <f t="shared" si="2"/>
        <v>396</v>
      </c>
    </row>
    <row r="175" spans="1:5" x14ac:dyDescent="0.2">
      <c r="A175" s="350" t="s">
        <v>997</v>
      </c>
      <c r="B175" s="165">
        <v>8143232</v>
      </c>
      <c r="C175" s="165">
        <v>340</v>
      </c>
      <c r="D175" s="165">
        <v>207</v>
      </c>
      <c r="E175" s="354">
        <f t="shared" si="2"/>
        <v>547</v>
      </c>
    </row>
    <row r="176" spans="1:5" x14ac:dyDescent="0.2">
      <c r="A176" s="350" t="s">
        <v>997</v>
      </c>
      <c r="B176" s="165">
        <v>10183334</v>
      </c>
      <c r="C176" s="165">
        <v>309</v>
      </c>
      <c r="D176" s="165">
        <v>301</v>
      </c>
      <c r="E176" s="354">
        <f t="shared" si="2"/>
        <v>610</v>
      </c>
    </row>
    <row r="177" spans="1:5" x14ac:dyDescent="0.2">
      <c r="A177" s="350" t="s">
        <v>997</v>
      </c>
      <c r="B177" s="165">
        <v>3143128</v>
      </c>
      <c r="C177" s="165">
        <v>410</v>
      </c>
      <c r="D177" s="165">
        <v>375</v>
      </c>
      <c r="E177" s="354">
        <f t="shared" si="2"/>
        <v>785</v>
      </c>
    </row>
    <row r="178" spans="1:5" x14ac:dyDescent="0.2">
      <c r="A178" s="350" t="s">
        <v>997</v>
      </c>
      <c r="B178" s="165">
        <v>10293334</v>
      </c>
      <c r="C178" s="165">
        <v>266</v>
      </c>
      <c r="D178" s="165">
        <v>171</v>
      </c>
      <c r="E178" s="354">
        <f t="shared" si="2"/>
        <v>437</v>
      </c>
    </row>
    <row r="179" spans="1:5" x14ac:dyDescent="0.2">
      <c r="A179" s="350" t="s">
        <v>997</v>
      </c>
      <c r="B179" s="165">
        <v>20035257</v>
      </c>
      <c r="C179" s="165">
        <v>1016</v>
      </c>
      <c r="D179" s="165">
        <v>361</v>
      </c>
      <c r="E179" s="354">
        <f t="shared" si="2"/>
        <v>1377</v>
      </c>
    </row>
    <row r="180" spans="1:5" x14ac:dyDescent="0.2">
      <c r="A180" s="350" t="s">
        <v>997</v>
      </c>
      <c r="B180" s="165">
        <v>3034342</v>
      </c>
      <c r="C180" s="165">
        <v>151</v>
      </c>
      <c r="D180" s="165">
        <v>90</v>
      </c>
      <c r="E180" s="354">
        <f t="shared" si="2"/>
        <v>241</v>
      </c>
    </row>
    <row r="181" spans="1:5" x14ac:dyDescent="0.2">
      <c r="A181" s="350" t="s">
        <v>997</v>
      </c>
      <c r="B181" s="165">
        <v>5354544</v>
      </c>
      <c r="C181" s="165">
        <v>202</v>
      </c>
      <c r="D181" s="165">
        <v>173</v>
      </c>
      <c r="E181" s="354">
        <f t="shared" si="2"/>
        <v>375</v>
      </c>
    </row>
    <row r="182" spans="1:5" x14ac:dyDescent="0.2">
      <c r="A182" s="350" t="s">
        <v>997</v>
      </c>
      <c r="B182" s="165">
        <v>10073334</v>
      </c>
      <c r="C182" s="165">
        <v>406</v>
      </c>
      <c r="D182" s="165">
        <v>160</v>
      </c>
      <c r="E182" s="354">
        <f t="shared" si="2"/>
        <v>566</v>
      </c>
    </row>
    <row r="183" spans="1:5" x14ac:dyDescent="0.2">
      <c r="A183" s="350" t="s">
        <v>997</v>
      </c>
      <c r="B183" s="165">
        <v>10015534</v>
      </c>
      <c r="C183" s="165">
        <v>1</v>
      </c>
      <c r="D183" s="165">
        <v>722</v>
      </c>
      <c r="E183" s="354">
        <f t="shared" si="2"/>
        <v>723</v>
      </c>
    </row>
    <row r="184" spans="1:5" x14ac:dyDescent="0.2">
      <c r="A184" s="350" t="s">
        <v>997</v>
      </c>
      <c r="B184" s="165">
        <v>14063334</v>
      </c>
      <c r="C184" s="165">
        <v>288</v>
      </c>
      <c r="D184" s="165">
        <v>248</v>
      </c>
      <c r="E184" s="354">
        <f t="shared" si="2"/>
        <v>536</v>
      </c>
    </row>
    <row r="185" spans="1:5" x14ac:dyDescent="0.2">
      <c r="A185" s="350" t="s">
        <v>997</v>
      </c>
      <c r="B185" s="165">
        <v>7104546</v>
      </c>
      <c r="C185" s="165">
        <v>254</v>
      </c>
      <c r="D185" s="165">
        <v>30</v>
      </c>
      <c r="E185" s="354">
        <f t="shared" si="2"/>
        <v>284</v>
      </c>
    </row>
    <row r="186" spans="1:5" x14ac:dyDescent="0.2">
      <c r="A186" s="350" t="s">
        <v>997</v>
      </c>
      <c r="B186" s="165">
        <v>12224650</v>
      </c>
      <c r="C186" s="165">
        <v>494</v>
      </c>
      <c r="D186" s="165">
        <v>263</v>
      </c>
      <c r="E186" s="354">
        <f t="shared" si="2"/>
        <v>757</v>
      </c>
    </row>
    <row r="187" spans="1:5" x14ac:dyDescent="0.2">
      <c r="A187" s="350" t="s">
        <v>997</v>
      </c>
      <c r="B187" s="165">
        <v>3113128</v>
      </c>
      <c r="C187" s="165">
        <v>333</v>
      </c>
      <c r="D187" s="165">
        <v>224</v>
      </c>
      <c r="E187" s="354">
        <f t="shared" si="2"/>
        <v>557</v>
      </c>
    </row>
    <row r="188" spans="1:5" x14ac:dyDescent="0.2">
      <c r="A188" s="350" t="s">
        <v>997</v>
      </c>
      <c r="B188" s="165">
        <v>14024552</v>
      </c>
      <c r="C188" s="165">
        <v>292</v>
      </c>
      <c r="D188" s="165">
        <v>267</v>
      </c>
      <c r="E188" s="354">
        <f t="shared" si="2"/>
        <v>559</v>
      </c>
    </row>
    <row r="189" spans="1:5" x14ac:dyDescent="0.2">
      <c r="A189" s="350" t="s">
        <v>997</v>
      </c>
      <c r="B189" s="165">
        <v>18025155</v>
      </c>
      <c r="C189" s="165">
        <v>411</v>
      </c>
      <c r="D189" s="165">
        <v>309</v>
      </c>
      <c r="E189" s="354">
        <f t="shared" si="2"/>
        <v>720</v>
      </c>
    </row>
    <row r="190" spans="1:5" x14ac:dyDescent="0.2">
      <c r="A190" s="350" t="s">
        <v>997</v>
      </c>
      <c r="B190" s="165">
        <v>20153438</v>
      </c>
      <c r="C190" s="165">
        <v>263</v>
      </c>
      <c r="D190" s="165">
        <v>261</v>
      </c>
      <c r="E190" s="354">
        <f t="shared" si="2"/>
        <v>524</v>
      </c>
    </row>
    <row r="191" spans="1:5" x14ac:dyDescent="0.2">
      <c r="A191" s="350" t="s">
        <v>997</v>
      </c>
      <c r="B191" s="165">
        <v>15123535</v>
      </c>
      <c r="C191" s="165">
        <v>486</v>
      </c>
      <c r="D191" s="165">
        <v>100</v>
      </c>
      <c r="E191" s="354">
        <f t="shared" si="2"/>
        <v>586</v>
      </c>
    </row>
    <row r="192" spans="1:5" x14ac:dyDescent="0.2">
      <c r="A192" s="350" t="s">
        <v>997</v>
      </c>
      <c r="B192" s="165">
        <v>6214545</v>
      </c>
      <c r="C192" s="165">
        <v>239</v>
      </c>
      <c r="D192" s="165">
        <v>114</v>
      </c>
      <c r="E192" s="354">
        <f t="shared" si="2"/>
        <v>353</v>
      </c>
    </row>
    <row r="193" spans="1:5" x14ac:dyDescent="0.2">
      <c r="A193" s="350" t="s">
        <v>997</v>
      </c>
      <c r="B193" s="165">
        <v>7054545</v>
      </c>
      <c r="C193" s="165">
        <v>384</v>
      </c>
      <c r="D193" s="165">
        <v>106</v>
      </c>
      <c r="E193" s="354">
        <f t="shared" si="2"/>
        <v>490</v>
      </c>
    </row>
    <row r="194" spans="1:5" x14ac:dyDescent="0.2">
      <c r="A194" s="350" t="s">
        <v>997</v>
      </c>
      <c r="B194" s="165">
        <v>11114650</v>
      </c>
      <c r="C194" s="165">
        <v>375</v>
      </c>
      <c r="D194" s="165">
        <v>348</v>
      </c>
      <c r="E194" s="354">
        <f t="shared" si="2"/>
        <v>723</v>
      </c>
    </row>
    <row r="195" spans="1:5" x14ac:dyDescent="0.2">
      <c r="A195" s="350" t="s">
        <v>997</v>
      </c>
      <c r="B195" s="165">
        <v>1133430</v>
      </c>
      <c r="C195" s="165">
        <v>640</v>
      </c>
      <c r="D195" s="165">
        <v>576</v>
      </c>
      <c r="E195" s="354">
        <f t="shared" si="2"/>
        <v>1216</v>
      </c>
    </row>
    <row r="196" spans="1:5" x14ac:dyDescent="0.2">
      <c r="A196" s="350" t="s">
        <v>997</v>
      </c>
      <c r="B196" s="165">
        <v>9164547</v>
      </c>
      <c r="C196" s="165">
        <v>220</v>
      </c>
      <c r="D196" s="165">
        <v>65</v>
      </c>
      <c r="E196" s="354">
        <f t="shared" ref="E196:E259" si="3">C196+D196</f>
        <v>285</v>
      </c>
    </row>
    <row r="197" spans="1:5" x14ac:dyDescent="0.2">
      <c r="A197" s="350" t="s">
        <v>997</v>
      </c>
      <c r="B197" s="165">
        <v>5404544</v>
      </c>
      <c r="C197" s="165">
        <v>648</v>
      </c>
      <c r="D197" s="165">
        <v>480</v>
      </c>
      <c r="E197" s="354">
        <f t="shared" si="3"/>
        <v>1128</v>
      </c>
    </row>
    <row r="198" spans="1:5" x14ac:dyDescent="0.2">
      <c r="A198" s="350" t="s">
        <v>997</v>
      </c>
      <c r="B198" s="165">
        <v>16123536</v>
      </c>
      <c r="C198" s="165">
        <v>923</v>
      </c>
      <c r="D198" s="165">
        <v>121</v>
      </c>
      <c r="E198" s="354">
        <f t="shared" si="3"/>
        <v>1044</v>
      </c>
    </row>
    <row r="199" spans="1:5" x14ac:dyDescent="0.2">
      <c r="A199" s="350" t="s">
        <v>997</v>
      </c>
      <c r="B199" s="165">
        <v>21355259</v>
      </c>
      <c r="C199" s="165">
        <v>239</v>
      </c>
      <c r="D199" s="165">
        <v>193</v>
      </c>
      <c r="E199" s="354">
        <f t="shared" si="3"/>
        <v>432</v>
      </c>
    </row>
    <row r="200" spans="1:5" x14ac:dyDescent="0.2">
      <c r="A200" s="350" t="s">
        <v>997</v>
      </c>
      <c r="B200" s="165">
        <v>12325150</v>
      </c>
      <c r="C200" s="165">
        <v>1307</v>
      </c>
      <c r="D200" s="165">
        <v>129</v>
      </c>
      <c r="E200" s="354">
        <f t="shared" si="3"/>
        <v>1436</v>
      </c>
    </row>
    <row r="201" spans="1:5" x14ac:dyDescent="0.2">
      <c r="A201" s="350" t="s">
        <v>997</v>
      </c>
      <c r="B201" s="165">
        <v>12014650</v>
      </c>
      <c r="C201" s="165">
        <v>342</v>
      </c>
      <c r="D201" s="165">
        <v>338</v>
      </c>
      <c r="E201" s="354">
        <f t="shared" si="3"/>
        <v>680</v>
      </c>
    </row>
    <row r="202" spans="1:5" x14ac:dyDescent="0.2">
      <c r="A202" s="350" t="s">
        <v>997</v>
      </c>
      <c r="B202" s="165">
        <v>5134544</v>
      </c>
      <c r="C202" s="165">
        <v>321</v>
      </c>
      <c r="D202" s="165">
        <v>276</v>
      </c>
      <c r="E202" s="354">
        <f t="shared" si="3"/>
        <v>597</v>
      </c>
    </row>
    <row r="203" spans="1:5" x14ac:dyDescent="0.2">
      <c r="A203" s="350" t="s">
        <v>997</v>
      </c>
      <c r="B203" s="165">
        <v>20133431</v>
      </c>
      <c r="C203" s="165">
        <v>630</v>
      </c>
      <c r="D203" s="165">
        <v>297</v>
      </c>
      <c r="E203" s="354">
        <f t="shared" si="3"/>
        <v>927</v>
      </c>
    </row>
    <row r="204" spans="1:5" x14ac:dyDescent="0.2">
      <c r="A204" s="350" t="s">
        <v>997</v>
      </c>
      <c r="B204" s="165">
        <v>15085153</v>
      </c>
      <c r="C204" s="165">
        <v>864</v>
      </c>
      <c r="D204" s="165">
        <v>133</v>
      </c>
      <c r="E204" s="354">
        <f t="shared" si="3"/>
        <v>997</v>
      </c>
    </row>
    <row r="205" spans="1:5" x14ac:dyDescent="0.2">
      <c r="A205" s="350" t="s">
        <v>997</v>
      </c>
      <c r="B205" s="165">
        <v>14173334</v>
      </c>
      <c r="C205" s="165">
        <v>257</v>
      </c>
      <c r="D205" s="165">
        <v>249</v>
      </c>
      <c r="E205" s="354">
        <f t="shared" si="3"/>
        <v>506</v>
      </c>
    </row>
    <row r="206" spans="1:5" x14ac:dyDescent="0.2">
      <c r="A206" s="350" t="s">
        <v>997</v>
      </c>
      <c r="B206" s="165">
        <v>18565155</v>
      </c>
      <c r="C206" s="165">
        <v>480</v>
      </c>
      <c r="D206" s="165">
        <v>289</v>
      </c>
      <c r="E206" s="354">
        <f t="shared" si="3"/>
        <v>769</v>
      </c>
    </row>
    <row r="207" spans="1:5" x14ac:dyDescent="0.2">
      <c r="A207" s="350" t="s">
        <v>997</v>
      </c>
      <c r="B207" s="165">
        <v>15155153</v>
      </c>
      <c r="C207" s="165">
        <v>312</v>
      </c>
      <c r="D207" s="165">
        <v>281</v>
      </c>
      <c r="E207" s="354">
        <f t="shared" si="3"/>
        <v>593</v>
      </c>
    </row>
    <row r="208" spans="1:5" x14ac:dyDescent="0.2">
      <c r="A208" s="350" t="s">
        <v>997</v>
      </c>
      <c r="B208" s="165">
        <v>14025139</v>
      </c>
      <c r="C208" s="165">
        <v>199</v>
      </c>
      <c r="D208" s="165">
        <v>185</v>
      </c>
      <c r="E208" s="354">
        <f t="shared" si="3"/>
        <v>384</v>
      </c>
    </row>
    <row r="209" spans="1:5" x14ac:dyDescent="0.2">
      <c r="A209" s="350" t="s">
        <v>997</v>
      </c>
      <c r="B209" s="165">
        <v>14064552</v>
      </c>
      <c r="C209" s="165">
        <v>474</v>
      </c>
      <c r="D209" s="165">
        <v>376</v>
      </c>
      <c r="E209" s="354">
        <f t="shared" si="3"/>
        <v>850</v>
      </c>
    </row>
    <row r="210" spans="1:5" x14ac:dyDescent="0.2">
      <c r="A210" s="350" t="s">
        <v>997</v>
      </c>
      <c r="B210" s="165">
        <v>19045155</v>
      </c>
      <c r="C210" s="165">
        <v>269</v>
      </c>
      <c r="D210" s="165">
        <v>264</v>
      </c>
      <c r="E210" s="354">
        <f t="shared" si="3"/>
        <v>533</v>
      </c>
    </row>
    <row r="211" spans="1:5" x14ac:dyDescent="0.2">
      <c r="A211" s="350" t="s">
        <v>997</v>
      </c>
      <c r="B211" s="165">
        <v>20435258</v>
      </c>
      <c r="C211" s="165">
        <v>433</v>
      </c>
      <c r="D211" s="165">
        <v>167</v>
      </c>
      <c r="E211" s="354">
        <f t="shared" si="3"/>
        <v>600</v>
      </c>
    </row>
    <row r="212" spans="1:5" x14ac:dyDescent="0.2">
      <c r="A212" s="350" t="s">
        <v>997</v>
      </c>
      <c r="B212" s="165">
        <v>15043535</v>
      </c>
      <c r="C212" s="165">
        <v>217</v>
      </c>
      <c r="D212" s="165">
        <v>133</v>
      </c>
      <c r="E212" s="354">
        <f t="shared" si="3"/>
        <v>350</v>
      </c>
    </row>
    <row r="213" spans="1:5" x14ac:dyDescent="0.2">
      <c r="A213" s="350" t="s">
        <v>997</v>
      </c>
      <c r="B213" s="165">
        <v>11154650</v>
      </c>
      <c r="C213" s="165">
        <v>837</v>
      </c>
      <c r="D213" s="165">
        <v>752</v>
      </c>
      <c r="E213" s="354">
        <f t="shared" si="3"/>
        <v>1589</v>
      </c>
    </row>
    <row r="214" spans="1:5" x14ac:dyDescent="0.2">
      <c r="A214" s="350" t="s">
        <v>997</v>
      </c>
      <c r="B214" s="165">
        <v>10123334</v>
      </c>
      <c r="C214" s="165">
        <v>251</v>
      </c>
      <c r="D214" s="165">
        <v>197</v>
      </c>
      <c r="E214" s="354">
        <f t="shared" si="3"/>
        <v>448</v>
      </c>
    </row>
    <row r="215" spans="1:5" x14ac:dyDescent="0.2">
      <c r="A215" s="350" t="s">
        <v>997</v>
      </c>
      <c r="B215" s="165">
        <v>1044440</v>
      </c>
      <c r="C215" s="165">
        <v>774</v>
      </c>
      <c r="D215" s="165">
        <v>150</v>
      </c>
      <c r="E215" s="354">
        <f t="shared" si="3"/>
        <v>924</v>
      </c>
    </row>
    <row r="216" spans="1:5" x14ac:dyDescent="0.2">
      <c r="A216" s="350" t="s">
        <v>997</v>
      </c>
      <c r="B216" s="165">
        <v>11094650</v>
      </c>
      <c r="C216" s="165">
        <v>923</v>
      </c>
      <c r="D216" s="165">
        <v>217</v>
      </c>
      <c r="E216" s="354">
        <f t="shared" si="3"/>
        <v>1140</v>
      </c>
    </row>
    <row r="217" spans="1:5" x14ac:dyDescent="0.2">
      <c r="A217" s="350" t="s">
        <v>997</v>
      </c>
      <c r="B217" s="165">
        <v>16063536</v>
      </c>
      <c r="C217" s="165">
        <v>476</v>
      </c>
      <c r="D217" s="165">
        <v>183</v>
      </c>
      <c r="E217" s="354">
        <f t="shared" si="3"/>
        <v>659</v>
      </c>
    </row>
    <row r="218" spans="1:5" x14ac:dyDescent="0.2">
      <c r="A218" s="350" t="s">
        <v>997</v>
      </c>
      <c r="B218" s="165">
        <v>1184440</v>
      </c>
      <c r="C218" s="165">
        <v>305</v>
      </c>
      <c r="D218" s="165">
        <v>4</v>
      </c>
      <c r="E218" s="354">
        <f t="shared" si="3"/>
        <v>309</v>
      </c>
    </row>
    <row r="219" spans="1:5" x14ac:dyDescent="0.2">
      <c r="A219" s="350" t="s">
        <v>997</v>
      </c>
      <c r="B219" s="165">
        <v>6044544</v>
      </c>
      <c r="C219" s="165">
        <v>284</v>
      </c>
      <c r="D219" s="165">
        <v>278</v>
      </c>
      <c r="E219" s="354">
        <f t="shared" si="3"/>
        <v>562</v>
      </c>
    </row>
    <row r="220" spans="1:5" x14ac:dyDescent="0.2">
      <c r="A220" s="350" t="s">
        <v>997</v>
      </c>
      <c r="B220" s="165">
        <v>11013233</v>
      </c>
      <c r="C220" s="165">
        <v>382</v>
      </c>
      <c r="D220" s="165">
        <v>325</v>
      </c>
      <c r="E220" s="354">
        <f t="shared" si="3"/>
        <v>707</v>
      </c>
    </row>
    <row r="221" spans="1:5" x14ac:dyDescent="0.2">
      <c r="A221" s="350" t="s">
        <v>997</v>
      </c>
      <c r="B221" s="165">
        <v>8053232</v>
      </c>
      <c r="C221" s="165">
        <v>405</v>
      </c>
      <c r="D221" s="165">
        <v>116</v>
      </c>
      <c r="E221" s="354">
        <f t="shared" si="3"/>
        <v>521</v>
      </c>
    </row>
    <row r="222" spans="1:5" x14ac:dyDescent="0.2">
      <c r="A222" s="350" t="s">
        <v>997</v>
      </c>
      <c r="B222" s="165">
        <v>6013232</v>
      </c>
      <c r="C222" s="165">
        <v>500</v>
      </c>
      <c r="D222" s="165">
        <v>51</v>
      </c>
      <c r="E222" s="354">
        <f t="shared" si="3"/>
        <v>551</v>
      </c>
    </row>
    <row r="223" spans="1:5" x14ac:dyDescent="0.2">
      <c r="A223" s="350" t="s">
        <v>997</v>
      </c>
      <c r="B223" s="165">
        <v>16043535</v>
      </c>
      <c r="C223" s="165">
        <v>251</v>
      </c>
      <c r="D223" s="165">
        <v>205</v>
      </c>
      <c r="E223" s="354">
        <f t="shared" si="3"/>
        <v>456</v>
      </c>
    </row>
    <row r="224" spans="1:5" x14ac:dyDescent="0.2">
      <c r="A224" s="350" t="s">
        <v>997</v>
      </c>
      <c r="B224" s="165">
        <v>16095153</v>
      </c>
      <c r="C224" s="165">
        <v>1763</v>
      </c>
      <c r="D224" s="165">
        <v>152</v>
      </c>
      <c r="E224" s="354">
        <f t="shared" si="3"/>
        <v>1915</v>
      </c>
    </row>
    <row r="225" spans="1:5" x14ac:dyDescent="0.2">
      <c r="A225" s="350" t="s">
        <v>997</v>
      </c>
      <c r="B225" s="165">
        <v>16023536</v>
      </c>
      <c r="C225" s="165">
        <v>317</v>
      </c>
      <c r="D225" s="165">
        <v>203</v>
      </c>
      <c r="E225" s="354">
        <f t="shared" si="3"/>
        <v>520</v>
      </c>
    </row>
    <row r="226" spans="1:5" x14ac:dyDescent="0.2">
      <c r="A226" s="350" t="s">
        <v>997</v>
      </c>
      <c r="B226" s="165">
        <v>14074552</v>
      </c>
      <c r="C226" s="165">
        <v>401</v>
      </c>
      <c r="D226" s="165">
        <v>350</v>
      </c>
      <c r="E226" s="354">
        <f t="shared" si="3"/>
        <v>751</v>
      </c>
    </row>
    <row r="227" spans="1:5" x14ac:dyDescent="0.2">
      <c r="A227" s="350" t="s">
        <v>997</v>
      </c>
      <c r="B227" s="165">
        <v>14073334</v>
      </c>
      <c r="C227" s="165">
        <v>556</v>
      </c>
      <c r="D227" s="165">
        <v>230</v>
      </c>
      <c r="E227" s="354">
        <f t="shared" si="3"/>
        <v>786</v>
      </c>
    </row>
    <row r="228" spans="1:5" x14ac:dyDescent="0.2">
      <c r="A228" s="350" t="s">
        <v>997</v>
      </c>
      <c r="B228" s="165">
        <v>15065153</v>
      </c>
      <c r="C228" s="165">
        <v>627</v>
      </c>
      <c r="D228" s="165">
        <v>205</v>
      </c>
      <c r="E228" s="354">
        <f t="shared" si="3"/>
        <v>832</v>
      </c>
    </row>
    <row r="229" spans="1:5" x14ac:dyDescent="0.2">
      <c r="A229" s="350" t="s">
        <v>997</v>
      </c>
      <c r="B229" s="165">
        <v>16013536</v>
      </c>
      <c r="C229" s="165">
        <v>356</v>
      </c>
      <c r="D229" s="165">
        <v>260</v>
      </c>
      <c r="E229" s="354">
        <f t="shared" si="3"/>
        <v>616</v>
      </c>
    </row>
    <row r="230" spans="1:5" x14ac:dyDescent="0.2">
      <c r="A230" s="350" t="s">
        <v>997</v>
      </c>
      <c r="B230" s="165">
        <v>13013334</v>
      </c>
      <c r="C230" s="165">
        <v>229</v>
      </c>
      <c r="D230" s="165">
        <v>185</v>
      </c>
      <c r="E230" s="354">
        <f t="shared" si="3"/>
        <v>414</v>
      </c>
    </row>
    <row r="231" spans="1:5" x14ac:dyDescent="0.2">
      <c r="A231" s="350" t="s">
        <v>997</v>
      </c>
      <c r="B231" s="165">
        <v>12063333</v>
      </c>
      <c r="C231" s="165">
        <v>361</v>
      </c>
      <c r="D231" s="165">
        <v>202</v>
      </c>
      <c r="E231" s="354">
        <f t="shared" si="3"/>
        <v>563</v>
      </c>
    </row>
    <row r="232" spans="1:5" x14ac:dyDescent="0.2">
      <c r="A232" s="350" t="s">
        <v>997</v>
      </c>
      <c r="B232" s="165">
        <v>11063233</v>
      </c>
      <c r="C232" s="165">
        <v>352</v>
      </c>
      <c r="D232" s="165">
        <v>291</v>
      </c>
      <c r="E232" s="354">
        <f t="shared" si="3"/>
        <v>643</v>
      </c>
    </row>
    <row r="233" spans="1:5" x14ac:dyDescent="0.2">
      <c r="A233" s="350" t="s">
        <v>997</v>
      </c>
      <c r="B233" s="165">
        <v>18245155</v>
      </c>
      <c r="C233" s="165">
        <v>429</v>
      </c>
      <c r="D233" s="165">
        <v>323</v>
      </c>
      <c r="E233" s="354">
        <f t="shared" si="3"/>
        <v>752</v>
      </c>
    </row>
    <row r="234" spans="1:5" x14ac:dyDescent="0.2">
      <c r="A234" s="350" t="s">
        <v>997</v>
      </c>
      <c r="B234" s="165">
        <v>6074544</v>
      </c>
      <c r="C234" s="165">
        <v>239</v>
      </c>
      <c r="D234" s="165">
        <v>233</v>
      </c>
      <c r="E234" s="354">
        <f t="shared" si="3"/>
        <v>472</v>
      </c>
    </row>
    <row r="235" spans="1:5" x14ac:dyDescent="0.2">
      <c r="A235" s="350" t="s">
        <v>997</v>
      </c>
      <c r="B235" s="165">
        <v>13154551</v>
      </c>
      <c r="C235" s="165">
        <v>1105</v>
      </c>
      <c r="D235" s="165">
        <v>127</v>
      </c>
      <c r="E235" s="354">
        <f t="shared" si="3"/>
        <v>1232</v>
      </c>
    </row>
    <row r="236" spans="1:5" x14ac:dyDescent="0.2">
      <c r="A236" s="350" t="s">
        <v>997</v>
      </c>
      <c r="B236" s="165">
        <v>19013438</v>
      </c>
      <c r="C236" s="165">
        <v>300</v>
      </c>
      <c r="D236" s="165">
        <v>258</v>
      </c>
      <c r="E236" s="354">
        <f t="shared" si="3"/>
        <v>558</v>
      </c>
    </row>
    <row r="237" spans="1:5" x14ac:dyDescent="0.2">
      <c r="A237" s="350" t="s">
        <v>997</v>
      </c>
      <c r="B237" s="165">
        <v>8083232</v>
      </c>
      <c r="C237" s="165">
        <v>276</v>
      </c>
      <c r="D237" s="165">
        <v>178</v>
      </c>
      <c r="E237" s="354">
        <f t="shared" si="3"/>
        <v>454</v>
      </c>
    </row>
    <row r="238" spans="1:5" x14ac:dyDescent="0.2">
      <c r="A238" s="350" t="s">
        <v>997</v>
      </c>
      <c r="B238" s="165">
        <v>3023127</v>
      </c>
      <c r="C238" s="165">
        <v>496</v>
      </c>
      <c r="D238" s="165">
        <v>391</v>
      </c>
      <c r="E238" s="354">
        <f t="shared" si="3"/>
        <v>887</v>
      </c>
    </row>
    <row r="239" spans="1:5" x14ac:dyDescent="0.2">
      <c r="A239" s="350" t="s">
        <v>997</v>
      </c>
      <c r="B239" s="165">
        <v>4114343</v>
      </c>
      <c r="C239" s="165">
        <v>565</v>
      </c>
      <c r="D239" s="165">
        <v>217</v>
      </c>
      <c r="E239" s="354">
        <f t="shared" si="3"/>
        <v>782</v>
      </c>
    </row>
    <row r="240" spans="1:5" x14ac:dyDescent="0.2">
      <c r="A240" s="350" t="s">
        <v>997</v>
      </c>
      <c r="B240" s="165">
        <v>14015139</v>
      </c>
      <c r="C240" s="165">
        <v>116</v>
      </c>
      <c r="D240" s="165">
        <v>99</v>
      </c>
      <c r="E240" s="354">
        <f t="shared" si="3"/>
        <v>215</v>
      </c>
    </row>
    <row r="241" spans="1:5" x14ac:dyDescent="0.2">
      <c r="A241" s="350" t="s">
        <v>997</v>
      </c>
      <c r="B241" s="165">
        <v>9013232</v>
      </c>
      <c r="C241" s="165">
        <v>400</v>
      </c>
      <c r="D241" s="165">
        <v>122</v>
      </c>
      <c r="E241" s="354">
        <f t="shared" si="3"/>
        <v>522</v>
      </c>
    </row>
    <row r="242" spans="1:5" x14ac:dyDescent="0.2">
      <c r="A242" s="350" t="s">
        <v>997</v>
      </c>
      <c r="B242" s="165">
        <v>14014552</v>
      </c>
      <c r="C242" s="165">
        <v>302</v>
      </c>
      <c r="D242" s="165">
        <v>284</v>
      </c>
      <c r="E242" s="354">
        <f t="shared" si="3"/>
        <v>586</v>
      </c>
    </row>
    <row r="243" spans="1:5" x14ac:dyDescent="0.2">
      <c r="A243" s="350" t="s">
        <v>997</v>
      </c>
      <c r="B243" s="165">
        <v>10164548</v>
      </c>
      <c r="C243" s="165">
        <v>252</v>
      </c>
      <c r="D243" s="165">
        <v>214</v>
      </c>
      <c r="E243" s="354">
        <f t="shared" si="3"/>
        <v>466</v>
      </c>
    </row>
    <row r="244" spans="1:5" x14ac:dyDescent="0.2">
      <c r="A244" s="350" t="s">
        <v>997</v>
      </c>
      <c r="B244" s="165">
        <v>19053438</v>
      </c>
      <c r="C244" s="165">
        <v>608</v>
      </c>
      <c r="D244" s="165">
        <v>422</v>
      </c>
      <c r="E244" s="354">
        <f t="shared" si="3"/>
        <v>1030</v>
      </c>
    </row>
    <row r="245" spans="1:5" x14ac:dyDescent="0.2">
      <c r="A245" s="350" t="s">
        <v>997</v>
      </c>
      <c r="B245" s="165">
        <v>16175153</v>
      </c>
      <c r="C245" s="165">
        <v>254</v>
      </c>
      <c r="D245" s="165">
        <v>208</v>
      </c>
      <c r="E245" s="354">
        <f t="shared" si="3"/>
        <v>462</v>
      </c>
    </row>
    <row r="246" spans="1:5" x14ac:dyDescent="0.2">
      <c r="A246" s="350" t="s">
        <v>997</v>
      </c>
      <c r="B246" s="165">
        <v>18355155</v>
      </c>
      <c r="C246" s="165">
        <v>248</v>
      </c>
      <c r="D246" s="165">
        <v>242</v>
      </c>
      <c r="E246" s="354">
        <f t="shared" si="3"/>
        <v>490</v>
      </c>
    </row>
    <row r="247" spans="1:5" x14ac:dyDescent="0.2">
      <c r="A247" s="350" t="s">
        <v>997</v>
      </c>
      <c r="B247" s="165">
        <v>4023231</v>
      </c>
      <c r="C247" s="165">
        <v>401</v>
      </c>
      <c r="D247" s="165">
        <v>109</v>
      </c>
      <c r="E247" s="354">
        <f t="shared" si="3"/>
        <v>510</v>
      </c>
    </row>
    <row r="248" spans="1:5" x14ac:dyDescent="0.2">
      <c r="A248" s="350" t="s">
        <v>997</v>
      </c>
      <c r="B248" s="165">
        <v>6284545</v>
      </c>
      <c r="C248" s="165">
        <v>328</v>
      </c>
      <c r="D248" s="165">
        <v>281</v>
      </c>
      <c r="E248" s="354">
        <f t="shared" si="3"/>
        <v>609</v>
      </c>
    </row>
    <row r="249" spans="1:5" x14ac:dyDescent="0.2">
      <c r="A249" s="350" t="s">
        <v>997</v>
      </c>
      <c r="B249" s="165">
        <v>11364650</v>
      </c>
      <c r="C249" s="165">
        <v>765</v>
      </c>
      <c r="D249" s="165">
        <v>549</v>
      </c>
      <c r="E249" s="354">
        <f t="shared" si="3"/>
        <v>1314</v>
      </c>
    </row>
    <row r="250" spans="1:5" x14ac:dyDescent="0.2">
      <c r="A250" s="350" t="s">
        <v>997</v>
      </c>
      <c r="B250" s="165">
        <v>2024341</v>
      </c>
      <c r="C250" s="165">
        <v>27</v>
      </c>
      <c r="D250" s="165">
        <v>8</v>
      </c>
      <c r="E250" s="354">
        <f t="shared" si="3"/>
        <v>35</v>
      </c>
    </row>
    <row r="251" spans="1:5" x14ac:dyDescent="0.2">
      <c r="A251" s="350" t="s">
        <v>997</v>
      </c>
      <c r="B251" s="165">
        <v>1053430</v>
      </c>
      <c r="C251" s="165">
        <v>233</v>
      </c>
      <c r="D251" s="165">
        <v>123</v>
      </c>
      <c r="E251" s="354">
        <f t="shared" si="3"/>
        <v>356</v>
      </c>
    </row>
    <row r="252" spans="1:5" x14ac:dyDescent="0.2">
      <c r="A252" s="350" t="s">
        <v>997</v>
      </c>
      <c r="B252" s="165">
        <v>2153126</v>
      </c>
      <c r="C252" s="165">
        <v>578</v>
      </c>
      <c r="D252" s="165">
        <v>433</v>
      </c>
      <c r="E252" s="354">
        <f t="shared" si="3"/>
        <v>1011</v>
      </c>
    </row>
    <row r="253" spans="1:5" x14ac:dyDescent="0.2">
      <c r="A253" s="350" t="s">
        <v>997</v>
      </c>
      <c r="B253" s="165">
        <v>19475156</v>
      </c>
      <c r="C253" s="165">
        <v>390</v>
      </c>
      <c r="D253" s="165">
        <v>372</v>
      </c>
      <c r="E253" s="354">
        <f t="shared" si="3"/>
        <v>762</v>
      </c>
    </row>
    <row r="254" spans="1:5" x14ac:dyDescent="0.2">
      <c r="A254" s="350" t="s">
        <v>997</v>
      </c>
      <c r="B254" s="165">
        <v>1244440</v>
      </c>
      <c r="C254" s="165">
        <v>195</v>
      </c>
      <c r="D254" s="165">
        <v>104</v>
      </c>
      <c r="E254" s="354">
        <f t="shared" si="3"/>
        <v>299</v>
      </c>
    </row>
    <row r="255" spans="1:5" x14ac:dyDescent="0.2">
      <c r="A255" s="350" t="s">
        <v>997</v>
      </c>
      <c r="B255" s="165">
        <v>8124546</v>
      </c>
      <c r="C255" s="165">
        <v>253</v>
      </c>
      <c r="D255" s="165">
        <v>65</v>
      </c>
      <c r="E255" s="354">
        <f t="shared" si="3"/>
        <v>318</v>
      </c>
    </row>
    <row r="256" spans="1:5" x14ac:dyDescent="0.2">
      <c r="A256" s="350" t="s">
        <v>997</v>
      </c>
      <c r="B256" s="165">
        <v>9124547</v>
      </c>
      <c r="C256" s="165">
        <v>224</v>
      </c>
      <c r="D256" s="165">
        <v>169</v>
      </c>
      <c r="E256" s="354">
        <f t="shared" si="3"/>
        <v>393</v>
      </c>
    </row>
    <row r="257" spans="1:5" x14ac:dyDescent="0.2">
      <c r="A257" s="350" t="s">
        <v>997</v>
      </c>
      <c r="B257" s="165">
        <v>20415258</v>
      </c>
      <c r="C257" s="165">
        <v>452</v>
      </c>
      <c r="D257" s="165">
        <v>224</v>
      </c>
      <c r="E257" s="354">
        <f t="shared" si="3"/>
        <v>676</v>
      </c>
    </row>
    <row r="258" spans="1:5" x14ac:dyDescent="0.2">
      <c r="A258" s="350" t="s">
        <v>997</v>
      </c>
      <c r="B258" s="165">
        <v>20365257</v>
      </c>
      <c r="C258" s="165">
        <v>643</v>
      </c>
      <c r="D258" s="165">
        <v>172</v>
      </c>
      <c r="E258" s="354">
        <f t="shared" si="3"/>
        <v>815</v>
      </c>
    </row>
    <row r="259" spans="1:5" x14ac:dyDescent="0.2">
      <c r="A259" s="350" t="s">
        <v>997</v>
      </c>
      <c r="B259" s="165">
        <v>1043430</v>
      </c>
      <c r="C259" s="165">
        <v>482</v>
      </c>
      <c r="D259" s="165">
        <v>239</v>
      </c>
      <c r="E259" s="354">
        <f t="shared" si="3"/>
        <v>721</v>
      </c>
    </row>
    <row r="260" spans="1:5" x14ac:dyDescent="0.2">
      <c r="A260" s="350" t="s">
        <v>997</v>
      </c>
      <c r="B260" s="165">
        <v>14214552</v>
      </c>
      <c r="C260" s="165">
        <v>249</v>
      </c>
      <c r="D260" s="165">
        <v>237</v>
      </c>
      <c r="E260" s="354">
        <f t="shared" ref="E260:E323" si="4">C260+D260</f>
        <v>486</v>
      </c>
    </row>
    <row r="261" spans="1:5" x14ac:dyDescent="0.2">
      <c r="A261" s="350" t="s">
        <v>997</v>
      </c>
      <c r="B261" s="165">
        <v>20003431</v>
      </c>
      <c r="C261" s="165">
        <v>295</v>
      </c>
      <c r="D261" s="165">
        <v>172</v>
      </c>
      <c r="E261" s="354">
        <f t="shared" si="4"/>
        <v>467</v>
      </c>
    </row>
    <row r="262" spans="1:5" x14ac:dyDescent="0.2">
      <c r="A262" s="350" t="s">
        <v>997</v>
      </c>
      <c r="B262" s="165">
        <v>15025153</v>
      </c>
      <c r="C262" s="165">
        <v>545</v>
      </c>
      <c r="D262" s="165">
        <v>245</v>
      </c>
      <c r="E262" s="354">
        <f t="shared" si="4"/>
        <v>790</v>
      </c>
    </row>
    <row r="263" spans="1:5" x14ac:dyDescent="0.2">
      <c r="A263" s="350" t="s">
        <v>997</v>
      </c>
      <c r="B263" s="165">
        <v>13103334</v>
      </c>
      <c r="C263" s="165">
        <v>597</v>
      </c>
      <c r="D263" s="165">
        <v>234</v>
      </c>
      <c r="E263" s="354">
        <f t="shared" si="4"/>
        <v>831</v>
      </c>
    </row>
    <row r="264" spans="1:5" x14ac:dyDescent="0.2">
      <c r="A264" s="350" t="s">
        <v>997</v>
      </c>
      <c r="B264" s="165">
        <v>12345150</v>
      </c>
      <c r="C264" s="165">
        <v>812</v>
      </c>
      <c r="D264" s="165">
        <v>89</v>
      </c>
      <c r="E264" s="354">
        <f t="shared" si="4"/>
        <v>901</v>
      </c>
    </row>
    <row r="265" spans="1:5" x14ac:dyDescent="0.2">
      <c r="A265" s="350" t="s">
        <v>997</v>
      </c>
      <c r="B265" s="165">
        <v>20485258</v>
      </c>
      <c r="C265" s="165">
        <v>281</v>
      </c>
      <c r="D265" s="165">
        <v>221</v>
      </c>
      <c r="E265" s="354">
        <f t="shared" si="4"/>
        <v>502</v>
      </c>
    </row>
    <row r="266" spans="1:5" x14ac:dyDescent="0.2">
      <c r="A266" s="350" t="s">
        <v>997</v>
      </c>
      <c r="B266" s="165">
        <v>21105238</v>
      </c>
      <c r="C266" s="165">
        <v>284</v>
      </c>
      <c r="D266" s="165">
        <v>273</v>
      </c>
      <c r="E266" s="354">
        <f t="shared" si="4"/>
        <v>557</v>
      </c>
    </row>
    <row r="267" spans="1:5" x14ac:dyDescent="0.2">
      <c r="A267" s="350" t="s">
        <v>997</v>
      </c>
      <c r="B267" s="165">
        <v>20005238</v>
      </c>
      <c r="C267" s="165">
        <v>605</v>
      </c>
      <c r="D267" s="165">
        <v>477</v>
      </c>
      <c r="E267" s="354">
        <f t="shared" si="4"/>
        <v>1082</v>
      </c>
    </row>
    <row r="268" spans="1:5" x14ac:dyDescent="0.2">
      <c r="A268" s="350" t="s">
        <v>997</v>
      </c>
      <c r="B268" s="165">
        <v>20165257</v>
      </c>
      <c r="C268" s="165">
        <v>331</v>
      </c>
      <c r="D268" s="165">
        <v>289</v>
      </c>
      <c r="E268" s="354">
        <f t="shared" si="4"/>
        <v>620</v>
      </c>
    </row>
    <row r="269" spans="1:5" x14ac:dyDescent="0.2">
      <c r="A269" s="350" t="s">
        <v>997</v>
      </c>
      <c r="B269" s="165">
        <v>19315156</v>
      </c>
      <c r="C269" s="165">
        <v>231</v>
      </c>
      <c r="D269" s="165">
        <v>213</v>
      </c>
      <c r="E269" s="354">
        <f t="shared" si="4"/>
        <v>444</v>
      </c>
    </row>
    <row r="270" spans="1:5" x14ac:dyDescent="0.2">
      <c r="A270" s="350" t="s">
        <v>997</v>
      </c>
      <c r="B270" s="165">
        <v>3074342</v>
      </c>
      <c r="C270" s="165">
        <v>233</v>
      </c>
      <c r="D270" s="165">
        <v>130</v>
      </c>
      <c r="E270" s="354">
        <f t="shared" si="4"/>
        <v>363</v>
      </c>
    </row>
    <row r="271" spans="1:5" x14ac:dyDescent="0.2">
      <c r="A271" s="350" t="s">
        <v>997</v>
      </c>
      <c r="B271" s="165">
        <v>20225257</v>
      </c>
      <c r="C271" s="165">
        <v>391</v>
      </c>
      <c r="D271" s="165">
        <v>360</v>
      </c>
      <c r="E271" s="354">
        <f t="shared" si="4"/>
        <v>751</v>
      </c>
    </row>
    <row r="272" spans="1:5" x14ac:dyDescent="0.2">
      <c r="A272" s="350" t="s">
        <v>997</v>
      </c>
      <c r="B272" s="165">
        <v>11134650</v>
      </c>
      <c r="C272" s="165">
        <v>586</v>
      </c>
      <c r="D272" s="165">
        <v>345</v>
      </c>
      <c r="E272" s="354">
        <f t="shared" si="4"/>
        <v>931</v>
      </c>
    </row>
    <row r="273" spans="1:5" x14ac:dyDescent="0.2">
      <c r="A273" s="350" t="s">
        <v>997</v>
      </c>
      <c r="B273" s="165">
        <v>5013128</v>
      </c>
      <c r="C273" s="165">
        <v>404</v>
      </c>
      <c r="D273" s="165">
        <v>179</v>
      </c>
      <c r="E273" s="354">
        <f t="shared" si="4"/>
        <v>583</v>
      </c>
    </row>
    <row r="274" spans="1:5" x14ac:dyDescent="0.2">
      <c r="A274" s="350" t="s">
        <v>997</v>
      </c>
      <c r="B274" s="165">
        <v>10033334</v>
      </c>
      <c r="C274" s="165">
        <v>352</v>
      </c>
      <c r="D274" s="165">
        <v>368</v>
      </c>
      <c r="E274" s="354">
        <f t="shared" si="4"/>
        <v>720</v>
      </c>
    </row>
    <row r="275" spans="1:5" x14ac:dyDescent="0.2">
      <c r="A275" s="350" t="s">
        <v>997</v>
      </c>
      <c r="B275" s="165">
        <v>4104343</v>
      </c>
      <c r="C275" s="165">
        <v>228</v>
      </c>
      <c r="D275" s="165">
        <v>84</v>
      </c>
      <c r="E275" s="354">
        <f t="shared" si="4"/>
        <v>312</v>
      </c>
    </row>
    <row r="276" spans="1:5" x14ac:dyDescent="0.2">
      <c r="A276" s="350" t="s">
        <v>997</v>
      </c>
      <c r="B276" s="165">
        <v>20063431</v>
      </c>
      <c r="C276" s="165">
        <v>701</v>
      </c>
      <c r="D276" s="165">
        <v>489</v>
      </c>
      <c r="E276" s="354">
        <f t="shared" si="4"/>
        <v>1190</v>
      </c>
    </row>
    <row r="277" spans="1:5" x14ac:dyDescent="0.2">
      <c r="A277" s="350" t="s">
        <v>997</v>
      </c>
      <c r="B277" s="165">
        <v>11023333</v>
      </c>
      <c r="C277" s="165">
        <v>426</v>
      </c>
      <c r="D277" s="165">
        <v>87</v>
      </c>
      <c r="E277" s="354">
        <f t="shared" si="4"/>
        <v>513</v>
      </c>
    </row>
    <row r="278" spans="1:5" x14ac:dyDescent="0.2">
      <c r="A278" s="350" t="s">
        <v>997</v>
      </c>
      <c r="B278" s="165">
        <v>20123438</v>
      </c>
      <c r="C278" s="165">
        <v>370</v>
      </c>
      <c r="D278" s="165">
        <v>297</v>
      </c>
      <c r="E278" s="354">
        <f t="shared" si="4"/>
        <v>667</v>
      </c>
    </row>
    <row r="279" spans="1:5" x14ac:dyDescent="0.2">
      <c r="A279" s="350" t="s">
        <v>997</v>
      </c>
      <c r="B279" s="165">
        <v>13385151</v>
      </c>
      <c r="C279" s="165">
        <v>323</v>
      </c>
      <c r="D279" s="165">
        <v>294</v>
      </c>
      <c r="E279" s="354">
        <f t="shared" si="4"/>
        <v>617</v>
      </c>
    </row>
    <row r="280" spans="1:5" x14ac:dyDescent="0.2">
      <c r="A280" s="350" t="s">
        <v>997</v>
      </c>
      <c r="B280" s="165">
        <v>16205153</v>
      </c>
      <c r="C280" s="165">
        <v>335</v>
      </c>
      <c r="D280" s="165">
        <v>301</v>
      </c>
      <c r="E280" s="354">
        <f t="shared" si="4"/>
        <v>636</v>
      </c>
    </row>
    <row r="281" spans="1:5" x14ac:dyDescent="0.2">
      <c r="A281" s="350" t="s">
        <v>997</v>
      </c>
      <c r="B281" s="165">
        <v>4003231</v>
      </c>
      <c r="C281" s="165">
        <v>475</v>
      </c>
      <c r="D281" s="165">
        <v>128</v>
      </c>
      <c r="E281" s="354">
        <f t="shared" si="4"/>
        <v>603</v>
      </c>
    </row>
    <row r="282" spans="1:5" x14ac:dyDescent="0.2">
      <c r="A282" s="350" t="s">
        <v>997</v>
      </c>
      <c r="B282" s="165">
        <v>5043128</v>
      </c>
      <c r="C282" s="165">
        <v>210</v>
      </c>
      <c r="D282" s="165">
        <v>62</v>
      </c>
      <c r="E282" s="354">
        <f t="shared" si="4"/>
        <v>272</v>
      </c>
    </row>
    <row r="283" spans="1:5" x14ac:dyDescent="0.2">
      <c r="A283" s="350" t="s">
        <v>997</v>
      </c>
      <c r="B283" s="165">
        <v>14305152</v>
      </c>
      <c r="C283" s="165">
        <v>210</v>
      </c>
      <c r="D283" s="165">
        <v>202</v>
      </c>
      <c r="E283" s="354">
        <f t="shared" si="4"/>
        <v>412</v>
      </c>
    </row>
    <row r="284" spans="1:5" x14ac:dyDescent="0.2">
      <c r="A284" s="350" t="s">
        <v>997</v>
      </c>
      <c r="B284" s="165">
        <v>1094440</v>
      </c>
      <c r="C284" s="165">
        <v>247</v>
      </c>
      <c r="D284" s="165">
        <v>236</v>
      </c>
      <c r="E284" s="354">
        <f t="shared" si="4"/>
        <v>483</v>
      </c>
    </row>
    <row r="285" spans="1:5" x14ac:dyDescent="0.2">
      <c r="A285" s="350" t="s">
        <v>997</v>
      </c>
      <c r="B285" s="165">
        <v>16243536</v>
      </c>
      <c r="C285" s="165">
        <v>305</v>
      </c>
      <c r="D285" s="165">
        <v>169</v>
      </c>
      <c r="E285" s="354">
        <f t="shared" si="4"/>
        <v>474</v>
      </c>
    </row>
    <row r="286" spans="1:5" x14ac:dyDescent="0.2">
      <c r="A286" s="350" t="s">
        <v>997</v>
      </c>
      <c r="B286" s="165">
        <v>7183232</v>
      </c>
      <c r="C286" s="165">
        <v>446</v>
      </c>
      <c r="D286" s="165">
        <v>157</v>
      </c>
      <c r="E286" s="354">
        <f t="shared" si="4"/>
        <v>603</v>
      </c>
    </row>
    <row r="287" spans="1:5" x14ac:dyDescent="0.2">
      <c r="A287" s="350" t="s">
        <v>997</v>
      </c>
      <c r="B287" s="165">
        <v>4183431</v>
      </c>
      <c r="C287" s="165">
        <v>664</v>
      </c>
      <c r="D287" s="165">
        <v>396</v>
      </c>
      <c r="E287" s="354">
        <f t="shared" si="4"/>
        <v>1060</v>
      </c>
    </row>
    <row r="288" spans="1:5" x14ac:dyDescent="0.2">
      <c r="A288" s="350" t="s">
        <v>997</v>
      </c>
      <c r="B288" s="165">
        <v>13033333</v>
      </c>
      <c r="C288" s="165">
        <v>330</v>
      </c>
      <c r="D288" s="165">
        <v>278</v>
      </c>
      <c r="E288" s="354">
        <f t="shared" si="4"/>
        <v>608</v>
      </c>
    </row>
    <row r="289" spans="1:5" x14ac:dyDescent="0.2">
      <c r="A289" s="350" t="s">
        <v>997</v>
      </c>
      <c r="B289" s="165">
        <v>20103438</v>
      </c>
      <c r="C289" s="165">
        <v>253</v>
      </c>
      <c r="D289" s="165">
        <v>200</v>
      </c>
      <c r="E289" s="354">
        <f t="shared" si="4"/>
        <v>453</v>
      </c>
    </row>
    <row r="290" spans="1:5" x14ac:dyDescent="0.2">
      <c r="A290" s="350" t="s">
        <v>997</v>
      </c>
      <c r="B290" s="165">
        <v>19023438</v>
      </c>
      <c r="C290" s="165">
        <v>315</v>
      </c>
      <c r="D290" s="165">
        <v>131</v>
      </c>
      <c r="E290" s="354">
        <f t="shared" si="4"/>
        <v>446</v>
      </c>
    </row>
    <row r="291" spans="1:5" x14ac:dyDescent="0.2">
      <c r="A291" s="350" t="s">
        <v>997</v>
      </c>
      <c r="B291" s="165">
        <v>1074440</v>
      </c>
      <c r="C291" s="165">
        <v>1492</v>
      </c>
      <c r="D291" s="165">
        <v>1311</v>
      </c>
      <c r="E291" s="354">
        <f t="shared" si="4"/>
        <v>2803</v>
      </c>
    </row>
    <row r="292" spans="1:5" x14ac:dyDescent="0.2">
      <c r="A292" s="350" t="s">
        <v>997</v>
      </c>
      <c r="B292" s="165">
        <v>12214650</v>
      </c>
      <c r="C292" s="165">
        <v>385</v>
      </c>
      <c r="D292" s="165">
        <v>334</v>
      </c>
      <c r="E292" s="354">
        <f t="shared" si="4"/>
        <v>719</v>
      </c>
    </row>
    <row r="293" spans="1:5" x14ac:dyDescent="0.2">
      <c r="A293" s="350" t="s">
        <v>997</v>
      </c>
      <c r="B293" s="165">
        <v>1123430</v>
      </c>
      <c r="C293" s="165">
        <v>551</v>
      </c>
      <c r="D293" s="165">
        <v>394</v>
      </c>
      <c r="E293" s="354">
        <f t="shared" si="4"/>
        <v>945</v>
      </c>
    </row>
    <row r="294" spans="1:5" x14ac:dyDescent="0.2">
      <c r="A294" s="350" t="s">
        <v>997</v>
      </c>
      <c r="B294" s="165">
        <v>9084547</v>
      </c>
      <c r="C294" s="165">
        <v>189</v>
      </c>
      <c r="D294" s="165">
        <v>133</v>
      </c>
      <c r="E294" s="354">
        <f t="shared" si="4"/>
        <v>322</v>
      </c>
    </row>
    <row r="295" spans="1:5" x14ac:dyDescent="0.2">
      <c r="A295" s="350" t="s">
        <v>997</v>
      </c>
      <c r="B295" s="165">
        <v>18285155</v>
      </c>
      <c r="C295" s="165">
        <v>252</v>
      </c>
      <c r="D295" s="165">
        <v>242</v>
      </c>
      <c r="E295" s="354">
        <f t="shared" si="4"/>
        <v>494</v>
      </c>
    </row>
    <row r="296" spans="1:5" x14ac:dyDescent="0.2">
      <c r="A296" s="350" t="s">
        <v>997</v>
      </c>
      <c r="B296" s="165">
        <v>15225153</v>
      </c>
      <c r="C296" s="165">
        <v>231</v>
      </c>
      <c r="D296" s="165">
        <v>220</v>
      </c>
      <c r="E296" s="354">
        <f t="shared" si="4"/>
        <v>451</v>
      </c>
    </row>
    <row r="297" spans="1:5" x14ac:dyDescent="0.2">
      <c r="A297" s="350" t="s">
        <v>997</v>
      </c>
      <c r="B297" s="165">
        <v>3213128</v>
      </c>
      <c r="C297" s="165">
        <v>195</v>
      </c>
      <c r="D297" s="165">
        <v>191</v>
      </c>
      <c r="E297" s="354">
        <f t="shared" si="4"/>
        <v>386</v>
      </c>
    </row>
    <row r="298" spans="1:5" x14ac:dyDescent="0.2">
      <c r="A298" s="350" t="s">
        <v>997</v>
      </c>
      <c r="B298" s="165">
        <v>14093335</v>
      </c>
      <c r="C298" s="165">
        <v>307</v>
      </c>
      <c r="D298" s="165">
        <v>243</v>
      </c>
      <c r="E298" s="354">
        <f t="shared" si="4"/>
        <v>550</v>
      </c>
    </row>
    <row r="299" spans="1:5" x14ac:dyDescent="0.2">
      <c r="A299" s="350" t="s">
        <v>997</v>
      </c>
      <c r="B299" s="165">
        <v>3053128</v>
      </c>
      <c r="C299" s="165">
        <v>474</v>
      </c>
      <c r="D299" s="165">
        <v>368</v>
      </c>
      <c r="E299" s="354">
        <f t="shared" si="4"/>
        <v>842</v>
      </c>
    </row>
    <row r="300" spans="1:5" x14ac:dyDescent="0.2">
      <c r="A300" s="350" t="s">
        <v>997</v>
      </c>
      <c r="B300" s="165">
        <v>16105153</v>
      </c>
      <c r="C300" s="165">
        <v>1054</v>
      </c>
      <c r="D300" s="165">
        <v>262</v>
      </c>
      <c r="E300" s="354">
        <f t="shared" si="4"/>
        <v>1316</v>
      </c>
    </row>
    <row r="301" spans="1:5" x14ac:dyDescent="0.2">
      <c r="A301" s="350" t="s">
        <v>997</v>
      </c>
      <c r="B301" s="165">
        <v>5244544</v>
      </c>
      <c r="C301" s="165">
        <v>453</v>
      </c>
      <c r="D301" s="165">
        <v>443</v>
      </c>
      <c r="E301" s="354">
        <f t="shared" si="4"/>
        <v>896</v>
      </c>
    </row>
    <row r="302" spans="1:5" x14ac:dyDescent="0.2">
      <c r="A302" s="350" t="s">
        <v>997</v>
      </c>
      <c r="B302" s="165">
        <v>1203430</v>
      </c>
      <c r="C302" s="165">
        <v>220</v>
      </c>
      <c r="D302" s="165">
        <v>59</v>
      </c>
      <c r="E302" s="354">
        <f t="shared" si="4"/>
        <v>279</v>
      </c>
    </row>
    <row r="303" spans="1:5" x14ac:dyDescent="0.2">
      <c r="A303" s="350" t="s">
        <v>997</v>
      </c>
      <c r="B303" s="165">
        <v>3153127</v>
      </c>
      <c r="C303" s="165">
        <v>289</v>
      </c>
      <c r="D303" s="165">
        <v>273</v>
      </c>
      <c r="E303" s="354">
        <f t="shared" si="4"/>
        <v>562</v>
      </c>
    </row>
    <row r="304" spans="1:5" x14ac:dyDescent="0.2">
      <c r="A304" s="350" t="s">
        <v>997</v>
      </c>
      <c r="B304" s="165">
        <v>13285151</v>
      </c>
      <c r="C304" s="165">
        <v>708</v>
      </c>
      <c r="D304" s="165">
        <v>666</v>
      </c>
      <c r="E304" s="354">
        <f t="shared" si="4"/>
        <v>1374</v>
      </c>
    </row>
    <row r="305" spans="1:5" x14ac:dyDescent="0.2">
      <c r="A305" s="350" t="s">
        <v>997</v>
      </c>
      <c r="B305" s="165">
        <v>18043537</v>
      </c>
      <c r="C305" s="165">
        <v>657</v>
      </c>
      <c r="D305" s="165">
        <v>148</v>
      </c>
      <c r="E305" s="354">
        <f t="shared" si="4"/>
        <v>805</v>
      </c>
    </row>
    <row r="306" spans="1:5" x14ac:dyDescent="0.2">
      <c r="A306" s="350" t="s">
        <v>997</v>
      </c>
      <c r="B306" s="165">
        <v>4043128</v>
      </c>
      <c r="C306" s="165">
        <v>247</v>
      </c>
      <c r="D306" s="165">
        <v>198</v>
      </c>
      <c r="E306" s="354">
        <f t="shared" si="4"/>
        <v>445</v>
      </c>
    </row>
    <row r="307" spans="1:5" x14ac:dyDescent="0.2">
      <c r="A307" s="350" t="s">
        <v>997</v>
      </c>
      <c r="B307" s="165">
        <v>10253334</v>
      </c>
      <c r="C307" s="165">
        <v>280</v>
      </c>
      <c r="D307" s="165">
        <v>178</v>
      </c>
      <c r="E307" s="354">
        <f t="shared" si="4"/>
        <v>458</v>
      </c>
    </row>
    <row r="308" spans="1:5" x14ac:dyDescent="0.2">
      <c r="A308" s="350" t="s">
        <v>997</v>
      </c>
      <c r="B308" s="165">
        <v>17023537</v>
      </c>
      <c r="C308" s="165">
        <v>269</v>
      </c>
      <c r="D308" s="165">
        <v>222</v>
      </c>
      <c r="E308" s="354">
        <f t="shared" si="4"/>
        <v>491</v>
      </c>
    </row>
    <row r="309" spans="1:5" x14ac:dyDescent="0.2">
      <c r="A309" s="350" t="s">
        <v>997</v>
      </c>
      <c r="B309" s="165">
        <v>19075155</v>
      </c>
      <c r="C309" s="165">
        <v>246</v>
      </c>
      <c r="D309" s="165">
        <v>216</v>
      </c>
      <c r="E309" s="354">
        <f t="shared" si="4"/>
        <v>462</v>
      </c>
    </row>
    <row r="310" spans="1:5" x14ac:dyDescent="0.2">
      <c r="A310" s="350" t="s">
        <v>997</v>
      </c>
      <c r="B310" s="165">
        <v>20235257</v>
      </c>
      <c r="C310" s="165">
        <v>926</v>
      </c>
      <c r="D310" s="165">
        <v>152</v>
      </c>
      <c r="E310" s="354">
        <f t="shared" si="4"/>
        <v>1078</v>
      </c>
    </row>
    <row r="311" spans="1:5" x14ac:dyDescent="0.2">
      <c r="A311" s="350" t="s">
        <v>997</v>
      </c>
      <c r="B311" s="165">
        <v>16113536</v>
      </c>
      <c r="C311" s="165">
        <v>402</v>
      </c>
      <c r="D311" s="165">
        <v>300</v>
      </c>
      <c r="E311" s="354">
        <f t="shared" si="4"/>
        <v>702</v>
      </c>
    </row>
    <row r="312" spans="1:5" x14ac:dyDescent="0.2">
      <c r="A312" s="350" t="s">
        <v>997</v>
      </c>
      <c r="B312" s="165">
        <v>20195257</v>
      </c>
      <c r="C312" s="165">
        <v>482</v>
      </c>
      <c r="D312" s="165">
        <v>261</v>
      </c>
      <c r="E312" s="354">
        <f t="shared" si="4"/>
        <v>743</v>
      </c>
    </row>
    <row r="313" spans="1:5" x14ac:dyDescent="0.2">
      <c r="A313" s="350" t="s">
        <v>997</v>
      </c>
      <c r="B313" s="165">
        <v>21055258</v>
      </c>
      <c r="C313" s="165">
        <v>540</v>
      </c>
      <c r="D313" s="165">
        <v>487</v>
      </c>
      <c r="E313" s="354">
        <f t="shared" si="4"/>
        <v>1027</v>
      </c>
    </row>
    <row r="314" spans="1:5" x14ac:dyDescent="0.2">
      <c r="A314" s="350" t="s">
        <v>997</v>
      </c>
      <c r="B314" s="165">
        <v>10394648</v>
      </c>
      <c r="C314" s="165">
        <v>432</v>
      </c>
      <c r="D314" s="165">
        <v>308</v>
      </c>
      <c r="E314" s="354">
        <f t="shared" si="4"/>
        <v>740</v>
      </c>
    </row>
    <row r="315" spans="1:5" x14ac:dyDescent="0.2">
      <c r="A315" s="350" t="s">
        <v>997</v>
      </c>
      <c r="B315" s="165">
        <v>13345151</v>
      </c>
      <c r="C315" s="165">
        <v>316</v>
      </c>
      <c r="D315" s="165">
        <v>294</v>
      </c>
      <c r="E315" s="354">
        <f t="shared" si="4"/>
        <v>610</v>
      </c>
    </row>
    <row r="316" spans="1:5" x14ac:dyDescent="0.2">
      <c r="A316" s="350" t="s">
        <v>997</v>
      </c>
      <c r="B316" s="165">
        <v>21475259</v>
      </c>
      <c r="C316" s="165">
        <v>289</v>
      </c>
      <c r="D316" s="165">
        <v>270</v>
      </c>
      <c r="E316" s="354">
        <f t="shared" si="4"/>
        <v>559</v>
      </c>
    </row>
    <row r="317" spans="1:5" x14ac:dyDescent="0.2">
      <c r="A317" s="350" t="s">
        <v>997</v>
      </c>
      <c r="B317" s="165">
        <v>12174650</v>
      </c>
      <c r="C317" s="165">
        <v>317</v>
      </c>
      <c r="D317" s="165">
        <v>284</v>
      </c>
      <c r="E317" s="354">
        <f t="shared" si="4"/>
        <v>601</v>
      </c>
    </row>
    <row r="318" spans="1:5" x14ac:dyDescent="0.2">
      <c r="A318" s="350" t="s">
        <v>997</v>
      </c>
      <c r="B318" s="165">
        <v>1023430</v>
      </c>
      <c r="C318" s="165">
        <v>683</v>
      </c>
      <c r="D318" s="165">
        <v>499</v>
      </c>
      <c r="E318" s="354">
        <f t="shared" si="4"/>
        <v>1182</v>
      </c>
    </row>
    <row r="319" spans="1:5" x14ac:dyDescent="0.2">
      <c r="A319" s="350" t="s">
        <v>997</v>
      </c>
      <c r="B319" s="165">
        <v>20053438</v>
      </c>
      <c r="C319" s="165">
        <v>406</v>
      </c>
      <c r="D319" s="165">
        <v>292</v>
      </c>
      <c r="E319" s="354">
        <f t="shared" si="4"/>
        <v>698</v>
      </c>
    </row>
    <row r="320" spans="1:5" x14ac:dyDescent="0.2">
      <c r="A320" s="350" t="s">
        <v>997</v>
      </c>
      <c r="B320" s="165">
        <v>6043232</v>
      </c>
      <c r="C320" s="165">
        <v>276</v>
      </c>
      <c r="D320" s="165">
        <v>273</v>
      </c>
      <c r="E320" s="354">
        <f t="shared" si="4"/>
        <v>549</v>
      </c>
    </row>
    <row r="321" spans="1:5" x14ac:dyDescent="0.2">
      <c r="A321" s="350" t="s">
        <v>997</v>
      </c>
      <c r="B321" s="165">
        <v>16003535</v>
      </c>
      <c r="C321" s="165">
        <v>402</v>
      </c>
      <c r="D321" s="165">
        <v>136</v>
      </c>
      <c r="E321" s="354">
        <f t="shared" si="4"/>
        <v>538</v>
      </c>
    </row>
    <row r="322" spans="1:5" x14ac:dyDescent="0.2">
      <c r="A322" s="350" t="s">
        <v>997</v>
      </c>
      <c r="B322" s="165">
        <v>13255151</v>
      </c>
      <c r="C322" s="165">
        <v>368</v>
      </c>
      <c r="D322" s="165">
        <v>329</v>
      </c>
      <c r="E322" s="354">
        <f t="shared" si="4"/>
        <v>697</v>
      </c>
    </row>
    <row r="323" spans="1:5" x14ac:dyDescent="0.2">
      <c r="A323" s="350" t="s">
        <v>997</v>
      </c>
      <c r="B323" s="165">
        <v>13275151</v>
      </c>
      <c r="C323" s="165">
        <v>899</v>
      </c>
      <c r="D323" s="165">
        <v>362</v>
      </c>
      <c r="E323" s="354">
        <f t="shared" si="4"/>
        <v>1261</v>
      </c>
    </row>
    <row r="324" spans="1:5" x14ac:dyDescent="0.2">
      <c r="A324" s="350" t="s">
        <v>997</v>
      </c>
      <c r="B324" s="165">
        <v>19215156</v>
      </c>
      <c r="C324" s="165">
        <v>428</v>
      </c>
      <c r="D324" s="165">
        <v>360</v>
      </c>
      <c r="E324" s="354">
        <f t="shared" ref="E324:E387" si="5">C324+D324</f>
        <v>788</v>
      </c>
    </row>
    <row r="325" spans="1:5" x14ac:dyDescent="0.2">
      <c r="A325" s="350" t="s">
        <v>997</v>
      </c>
      <c r="B325" s="165">
        <v>13093334</v>
      </c>
      <c r="C325" s="165">
        <v>274</v>
      </c>
      <c r="D325" s="165">
        <v>227</v>
      </c>
      <c r="E325" s="354">
        <f t="shared" si="5"/>
        <v>501</v>
      </c>
    </row>
    <row r="326" spans="1:5" x14ac:dyDescent="0.2">
      <c r="A326" s="350" t="s">
        <v>997</v>
      </c>
      <c r="B326" s="165">
        <v>9033437</v>
      </c>
      <c r="C326" s="165">
        <v>293</v>
      </c>
      <c r="D326" s="165">
        <v>147</v>
      </c>
      <c r="E326" s="354">
        <f t="shared" si="5"/>
        <v>440</v>
      </c>
    </row>
    <row r="327" spans="1:5" x14ac:dyDescent="0.2">
      <c r="A327" s="350" t="s">
        <v>997</v>
      </c>
      <c r="B327" s="165">
        <v>12104650</v>
      </c>
      <c r="C327" s="165">
        <v>314</v>
      </c>
      <c r="D327" s="165">
        <v>291</v>
      </c>
      <c r="E327" s="354">
        <f t="shared" si="5"/>
        <v>605</v>
      </c>
    </row>
    <row r="328" spans="1:5" x14ac:dyDescent="0.2">
      <c r="A328" s="350" t="s">
        <v>997</v>
      </c>
      <c r="B328" s="165">
        <v>6294545</v>
      </c>
      <c r="C328" s="165">
        <v>418</v>
      </c>
      <c r="D328" s="165">
        <v>333</v>
      </c>
      <c r="E328" s="354">
        <f t="shared" si="5"/>
        <v>751</v>
      </c>
    </row>
    <row r="329" spans="1:5" x14ac:dyDescent="0.2">
      <c r="A329" s="350" t="s">
        <v>997</v>
      </c>
      <c r="B329" s="165">
        <v>5224544</v>
      </c>
      <c r="C329" s="165">
        <v>1587</v>
      </c>
      <c r="D329" s="165">
        <v>1189</v>
      </c>
      <c r="E329" s="354">
        <f t="shared" si="5"/>
        <v>2776</v>
      </c>
    </row>
    <row r="330" spans="1:5" x14ac:dyDescent="0.2">
      <c r="A330" s="350" t="s">
        <v>997</v>
      </c>
      <c r="B330" s="165">
        <v>17003537</v>
      </c>
      <c r="C330" s="165">
        <v>329</v>
      </c>
      <c r="D330" s="165">
        <v>212</v>
      </c>
      <c r="E330" s="354">
        <f t="shared" si="5"/>
        <v>541</v>
      </c>
    </row>
    <row r="331" spans="1:5" x14ac:dyDescent="0.2">
      <c r="A331" s="350" t="s">
        <v>997</v>
      </c>
      <c r="B331" s="165">
        <v>10094548</v>
      </c>
      <c r="C331" s="165">
        <v>1198</v>
      </c>
      <c r="D331" s="165">
        <v>58</v>
      </c>
      <c r="E331" s="354">
        <f t="shared" si="5"/>
        <v>1256</v>
      </c>
    </row>
    <row r="332" spans="1:5" x14ac:dyDescent="0.2">
      <c r="A332" s="350" t="s">
        <v>997</v>
      </c>
      <c r="B332" s="165">
        <v>11324650</v>
      </c>
      <c r="C332" s="165">
        <v>414</v>
      </c>
      <c r="D332" s="165">
        <v>318</v>
      </c>
      <c r="E332" s="354">
        <f t="shared" si="5"/>
        <v>732</v>
      </c>
    </row>
    <row r="333" spans="1:5" x14ac:dyDescent="0.2">
      <c r="A333" s="350" t="s">
        <v>997</v>
      </c>
      <c r="B333" s="165">
        <v>11384650</v>
      </c>
      <c r="C333" s="165">
        <v>521</v>
      </c>
      <c r="D333" s="165">
        <v>388</v>
      </c>
      <c r="E333" s="354">
        <f t="shared" si="5"/>
        <v>909</v>
      </c>
    </row>
    <row r="334" spans="1:5" x14ac:dyDescent="0.2">
      <c r="A334" s="350" t="s">
        <v>997</v>
      </c>
      <c r="B334" s="165">
        <v>10143334</v>
      </c>
      <c r="C334" s="165">
        <v>440</v>
      </c>
      <c r="D334" s="165">
        <v>355</v>
      </c>
      <c r="E334" s="354">
        <f t="shared" si="5"/>
        <v>795</v>
      </c>
    </row>
    <row r="335" spans="1:5" x14ac:dyDescent="0.2">
      <c r="A335" s="350" t="s">
        <v>997</v>
      </c>
      <c r="B335" s="165">
        <v>18175155</v>
      </c>
      <c r="C335" s="165">
        <v>283</v>
      </c>
      <c r="D335" s="165">
        <v>276</v>
      </c>
      <c r="E335" s="354">
        <f t="shared" si="5"/>
        <v>559</v>
      </c>
    </row>
    <row r="336" spans="1:5" x14ac:dyDescent="0.2">
      <c r="A336" s="350" t="s">
        <v>997</v>
      </c>
      <c r="B336" s="165">
        <v>14375152</v>
      </c>
      <c r="C336" s="165">
        <v>345</v>
      </c>
      <c r="D336" s="165">
        <v>295</v>
      </c>
      <c r="E336" s="354">
        <f t="shared" si="5"/>
        <v>640</v>
      </c>
    </row>
    <row r="337" spans="1:5" x14ac:dyDescent="0.2">
      <c r="A337" s="350" t="s">
        <v>997</v>
      </c>
      <c r="B337" s="165">
        <v>19115156</v>
      </c>
      <c r="C337" s="165">
        <v>267</v>
      </c>
      <c r="D337" s="165">
        <v>188</v>
      </c>
      <c r="E337" s="354">
        <f t="shared" si="5"/>
        <v>455</v>
      </c>
    </row>
    <row r="338" spans="1:5" x14ac:dyDescent="0.2">
      <c r="A338" s="350" t="s">
        <v>997</v>
      </c>
      <c r="B338" s="165">
        <v>14133334</v>
      </c>
      <c r="C338" s="165">
        <v>235</v>
      </c>
      <c r="D338" s="165">
        <v>224</v>
      </c>
      <c r="E338" s="354">
        <f t="shared" si="5"/>
        <v>459</v>
      </c>
    </row>
    <row r="339" spans="1:5" x14ac:dyDescent="0.2">
      <c r="A339" s="350" t="s">
        <v>997</v>
      </c>
      <c r="B339" s="165">
        <v>14194552</v>
      </c>
      <c r="C339" s="165">
        <v>255</v>
      </c>
      <c r="D339" s="165">
        <v>254</v>
      </c>
      <c r="E339" s="354">
        <f t="shared" si="5"/>
        <v>509</v>
      </c>
    </row>
    <row r="340" spans="1:5" x14ac:dyDescent="0.2">
      <c r="A340" s="350" t="s">
        <v>997</v>
      </c>
      <c r="B340" s="165">
        <v>7033232</v>
      </c>
      <c r="C340" s="165">
        <v>817</v>
      </c>
      <c r="D340" s="165">
        <v>52</v>
      </c>
      <c r="E340" s="354">
        <f t="shared" si="5"/>
        <v>869</v>
      </c>
    </row>
    <row r="341" spans="1:5" x14ac:dyDescent="0.2">
      <c r="A341" s="350" t="s">
        <v>997</v>
      </c>
      <c r="B341" s="165">
        <v>15015139</v>
      </c>
      <c r="C341" s="165">
        <v>146</v>
      </c>
      <c r="D341" s="165">
        <v>137</v>
      </c>
      <c r="E341" s="354">
        <f t="shared" si="5"/>
        <v>283</v>
      </c>
    </row>
    <row r="342" spans="1:5" x14ac:dyDescent="0.2">
      <c r="A342" s="350" t="s">
        <v>997</v>
      </c>
      <c r="B342" s="165">
        <v>3133127</v>
      </c>
      <c r="C342" s="165">
        <v>323</v>
      </c>
      <c r="D342" s="165">
        <v>296</v>
      </c>
      <c r="E342" s="354">
        <f t="shared" si="5"/>
        <v>619</v>
      </c>
    </row>
    <row r="343" spans="1:5" x14ac:dyDescent="0.2">
      <c r="A343" s="350" t="s">
        <v>997</v>
      </c>
      <c r="B343" s="165">
        <v>1153430</v>
      </c>
      <c r="C343" s="165">
        <v>377</v>
      </c>
      <c r="D343" s="165">
        <v>218</v>
      </c>
      <c r="E343" s="354">
        <f t="shared" si="5"/>
        <v>595</v>
      </c>
    </row>
    <row r="344" spans="1:5" x14ac:dyDescent="0.2">
      <c r="A344" s="350" t="s">
        <v>997</v>
      </c>
      <c r="B344" s="165">
        <v>15035153</v>
      </c>
      <c r="C344" s="165">
        <v>410</v>
      </c>
      <c r="D344" s="165">
        <v>278</v>
      </c>
      <c r="E344" s="354">
        <f t="shared" si="5"/>
        <v>688</v>
      </c>
    </row>
    <row r="345" spans="1:5" x14ac:dyDescent="0.2">
      <c r="A345" s="350" t="s">
        <v>997</v>
      </c>
      <c r="B345" s="165">
        <v>17055154</v>
      </c>
      <c r="C345" s="165">
        <v>915</v>
      </c>
      <c r="D345" s="165">
        <v>829</v>
      </c>
      <c r="E345" s="354">
        <f t="shared" si="5"/>
        <v>1744</v>
      </c>
    </row>
    <row r="346" spans="1:5" x14ac:dyDescent="0.2">
      <c r="A346" s="350" t="s">
        <v>997</v>
      </c>
      <c r="B346" s="165">
        <v>12255150</v>
      </c>
      <c r="C346" s="165">
        <v>316</v>
      </c>
      <c r="D346" s="165">
        <v>301</v>
      </c>
      <c r="E346" s="354">
        <f t="shared" si="5"/>
        <v>617</v>
      </c>
    </row>
    <row r="347" spans="1:5" x14ac:dyDescent="0.2">
      <c r="A347" s="350" t="s">
        <v>997</v>
      </c>
      <c r="B347" s="165">
        <v>13043334</v>
      </c>
      <c r="C347" s="165">
        <v>707</v>
      </c>
      <c r="D347" s="165">
        <v>141</v>
      </c>
      <c r="E347" s="354">
        <f t="shared" si="5"/>
        <v>848</v>
      </c>
    </row>
    <row r="348" spans="1:5" x14ac:dyDescent="0.2">
      <c r="A348" s="350" t="s">
        <v>997</v>
      </c>
      <c r="B348" s="165">
        <v>11133233</v>
      </c>
      <c r="C348" s="165">
        <v>506</v>
      </c>
      <c r="D348" s="165">
        <v>335</v>
      </c>
      <c r="E348" s="354">
        <f t="shared" si="5"/>
        <v>841</v>
      </c>
    </row>
    <row r="349" spans="1:5" x14ac:dyDescent="0.2">
      <c r="A349" s="350" t="s">
        <v>997</v>
      </c>
      <c r="B349" s="165">
        <v>13265151</v>
      </c>
      <c r="C349" s="165">
        <v>313</v>
      </c>
      <c r="D349" s="165">
        <v>301</v>
      </c>
      <c r="E349" s="354">
        <f t="shared" si="5"/>
        <v>614</v>
      </c>
    </row>
    <row r="350" spans="1:5" x14ac:dyDescent="0.2">
      <c r="A350" s="350" t="s">
        <v>997</v>
      </c>
      <c r="B350" s="165">
        <v>16163536</v>
      </c>
      <c r="C350" s="165">
        <v>213</v>
      </c>
      <c r="D350" s="165">
        <v>191</v>
      </c>
      <c r="E350" s="354">
        <f t="shared" si="5"/>
        <v>404</v>
      </c>
    </row>
    <row r="351" spans="1:5" x14ac:dyDescent="0.2">
      <c r="A351" s="350" t="s">
        <v>997</v>
      </c>
      <c r="B351" s="165">
        <v>20525258</v>
      </c>
      <c r="C351" s="165">
        <v>680</v>
      </c>
      <c r="D351" s="165">
        <v>176</v>
      </c>
      <c r="E351" s="354">
        <f t="shared" si="5"/>
        <v>856</v>
      </c>
    </row>
    <row r="352" spans="1:5" x14ac:dyDescent="0.2">
      <c r="A352" s="350" t="s">
        <v>997</v>
      </c>
      <c r="B352" s="165">
        <v>7094546</v>
      </c>
      <c r="C352" s="165">
        <v>259</v>
      </c>
      <c r="D352" s="165">
        <v>64</v>
      </c>
      <c r="E352" s="354">
        <f t="shared" si="5"/>
        <v>323</v>
      </c>
    </row>
    <row r="353" spans="1:5" x14ac:dyDescent="0.2">
      <c r="A353" s="350" t="s">
        <v>997</v>
      </c>
      <c r="B353" s="165">
        <v>14264552</v>
      </c>
      <c r="C353" s="165">
        <v>288</v>
      </c>
      <c r="D353" s="165">
        <v>202</v>
      </c>
      <c r="E353" s="354">
        <f t="shared" si="5"/>
        <v>490</v>
      </c>
    </row>
    <row r="354" spans="1:5" x14ac:dyDescent="0.2">
      <c r="A354" s="350" t="s">
        <v>997</v>
      </c>
      <c r="B354" s="165">
        <v>18345155</v>
      </c>
      <c r="C354" s="165">
        <v>365</v>
      </c>
      <c r="D354" s="165">
        <v>243</v>
      </c>
      <c r="E354" s="354">
        <f t="shared" si="5"/>
        <v>608</v>
      </c>
    </row>
    <row r="355" spans="1:5" x14ac:dyDescent="0.2">
      <c r="A355" s="350" t="s">
        <v>997</v>
      </c>
      <c r="B355" s="165">
        <v>14013334</v>
      </c>
      <c r="C355" s="165">
        <v>284</v>
      </c>
      <c r="D355" s="165">
        <v>271</v>
      </c>
      <c r="E355" s="354">
        <f t="shared" si="5"/>
        <v>555</v>
      </c>
    </row>
    <row r="356" spans="1:5" x14ac:dyDescent="0.2">
      <c r="A356" s="350" t="s">
        <v>997</v>
      </c>
      <c r="B356" s="165">
        <v>12033333</v>
      </c>
      <c r="C356" s="165">
        <v>657</v>
      </c>
      <c r="D356" s="165">
        <v>217</v>
      </c>
      <c r="E356" s="354">
        <f t="shared" si="5"/>
        <v>874</v>
      </c>
    </row>
    <row r="357" spans="1:5" x14ac:dyDescent="0.2">
      <c r="A357" s="350" t="s">
        <v>997</v>
      </c>
      <c r="B357" s="165">
        <v>19255156</v>
      </c>
      <c r="C357" s="165">
        <v>333</v>
      </c>
      <c r="D357" s="165">
        <v>308</v>
      </c>
      <c r="E357" s="354">
        <f t="shared" si="5"/>
        <v>641</v>
      </c>
    </row>
    <row r="358" spans="1:5" x14ac:dyDescent="0.2">
      <c r="A358" s="350" t="s">
        <v>997</v>
      </c>
      <c r="B358" s="165">
        <v>19415156</v>
      </c>
      <c r="C358" s="165">
        <v>869</v>
      </c>
      <c r="D358" s="165">
        <v>614</v>
      </c>
      <c r="E358" s="354">
        <f t="shared" si="5"/>
        <v>1483</v>
      </c>
    </row>
    <row r="359" spans="1:5" x14ac:dyDescent="0.2">
      <c r="A359" s="350" t="s">
        <v>997</v>
      </c>
      <c r="B359" s="165">
        <v>8033232</v>
      </c>
      <c r="C359" s="165">
        <v>309</v>
      </c>
      <c r="D359" s="165">
        <v>222</v>
      </c>
      <c r="E359" s="354">
        <f t="shared" si="5"/>
        <v>531</v>
      </c>
    </row>
    <row r="360" spans="1:5" x14ac:dyDescent="0.2">
      <c r="A360" s="350" t="s">
        <v>997</v>
      </c>
      <c r="B360" s="165">
        <v>16015153</v>
      </c>
      <c r="C360" s="165">
        <v>2378</v>
      </c>
      <c r="D360" s="165">
        <v>69</v>
      </c>
      <c r="E360" s="354">
        <f t="shared" si="5"/>
        <v>2447</v>
      </c>
    </row>
    <row r="361" spans="1:5" x14ac:dyDescent="0.2">
      <c r="A361" s="350" t="s">
        <v>997</v>
      </c>
      <c r="B361" s="165">
        <v>12133333</v>
      </c>
      <c r="C361" s="165">
        <v>293</v>
      </c>
      <c r="D361" s="165">
        <v>263</v>
      </c>
      <c r="E361" s="354">
        <f t="shared" si="5"/>
        <v>556</v>
      </c>
    </row>
    <row r="362" spans="1:5" x14ac:dyDescent="0.2">
      <c r="A362" s="350" t="s">
        <v>997</v>
      </c>
      <c r="B362" s="165">
        <v>14385152</v>
      </c>
      <c r="C362" s="165">
        <v>381</v>
      </c>
      <c r="D362" s="165">
        <v>324</v>
      </c>
      <c r="E362" s="354">
        <f t="shared" si="5"/>
        <v>705</v>
      </c>
    </row>
    <row r="363" spans="1:5" x14ac:dyDescent="0.2">
      <c r="A363" s="350" t="s">
        <v>997</v>
      </c>
      <c r="B363" s="165">
        <v>19445156</v>
      </c>
      <c r="C363" s="165">
        <v>742</v>
      </c>
      <c r="D363" s="165">
        <v>267</v>
      </c>
      <c r="E363" s="354">
        <f t="shared" si="5"/>
        <v>1009</v>
      </c>
    </row>
    <row r="364" spans="1:5" x14ac:dyDescent="0.2">
      <c r="A364" s="350" t="s">
        <v>997</v>
      </c>
      <c r="B364" s="165">
        <v>16055153</v>
      </c>
      <c r="C364" s="165">
        <v>449</v>
      </c>
      <c r="D364" s="165">
        <v>215</v>
      </c>
      <c r="E364" s="354">
        <f t="shared" si="5"/>
        <v>664</v>
      </c>
    </row>
    <row r="365" spans="1:5" x14ac:dyDescent="0.2">
      <c r="A365" s="350" t="s">
        <v>997</v>
      </c>
      <c r="B365" s="165">
        <v>9214547</v>
      </c>
      <c r="C365" s="165">
        <v>233</v>
      </c>
      <c r="D365" s="165">
        <v>199</v>
      </c>
      <c r="E365" s="354">
        <f t="shared" si="5"/>
        <v>432</v>
      </c>
    </row>
    <row r="366" spans="1:5" x14ac:dyDescent="0.2">
      <c r="A366" s="350" t="s">
        <v>997</v>
      </c>
      <c r="B366" s="165">
        <v>10053334</v>
      </c>
      <c r="C366" s="165">
        <v>571</v>
      </c>
      <c r="D366" s="165">
        <v>122</v>
      </c>
      <c r="E366" s="354">
        <f t="shared" si="5"/>
        <v>693</v>
      </c>
    </row>
    <row r="367" spans="1:5" x14ac:dyDescent="0.2">
      <c r="A367" s="350" t="s">
        <v>997</v>
      </c>
      <c r="B367" s="165">
        <v>19405156</v>
      </c>
      <c r="C367" s="165">
        <v>402</v>
      </c>
      <c r="D367" s="165">
        <v>385</v>
      </c>
      <c r="E367" s="354">
        <f t="shared" si="5"/>
        <v>787</v>
      </c>
    </row>
    <row r="368" spans="1:5" x14ac:dyDescent="0.2">
      <c r="A368" s="350" t="s">
        <v>997</v>
      </c>
      <c r="B368" s="165">
        <v>8123232</v>
      </c>
      <c r="C368" s="165">
        <v>585</v>
      </c>
      <c r="D368" s="165">
        <v>363</v>
      </c>
      <c r="E368" s="354">
        <f t="shared" si="5"/>
        <v>948</v>
      </c>
    </row>
    <row r="369" spans="1:5" x14ac:dyDescent="0.2">
      <c r="A369" s="350" t="s">
        <v>997</v>
      </c>
      <c r="B369" s="165">
        <v>8034546</v>
      </c>
      <c r="C369" s="165">
        <v>320</v>
      </c>
      <c r="D369" s="165">
        <v>273</v>
      </c>
      <c r="E369" s="354">
        <f t="shared" si="5"/>
        <v>593</v>
      </c>
    </row>
    <row r="370" spans="1:5" x14ac:dyDescent="0.2">
      <c r="A370" s="350" t="s">
        <v>997</v>
      </c>
      <c r="B370" s="165">
        <v>19355156</v>
      </c>
      <c r="C370" s="165">
        <v>285</v>
      </c>
      <c r="D370" s="165">
        <v>274</v>
      </c>
      <c r="E370" s="354">
        <f t="shared" si="5"/>
        <v>559</v>
      </c>
    </row>
    <row r="371" spans="1:5" x14ac:dyDescent="0.2">
      <c r="A371" s="350" t="s">
        <v>997</v>
      </c>
      <c r="B371" s="165">
        <v>10234548</v>
      </c>
      <c r="C371" s="165">
        <v>303</v>
      </c>
      <c r="D371" s="165">
        <v>294</v>
      </c>
      <c r="E371" s="354">
        <f t="shared" si="5"/>
        <v>597</v>
      </c>
    </row>
    <row r="372" spans="1:5" x14ac:dyDescent="0.2">
      <c r="A372" s="350" t="s">
        <v>997</v>
      </c>
      <c r="B372" s="165">
        <v>17023536</v>
      </c>
      <c r="C372" s="165">
        <v>490</v>
      </c>
      <c r="D372" s="165">
        <v>180</v>
      </c>
      <c r="E372" s="354">
        <f t="shared" si="5"/>
        <v>670</v>
      </c>
    </row>
    <row r="373" spans="1:5" x14ac:dyDescent="0.2">
      <c r="A373" s="350" t="s">
        <v>997</v>
      </c>
      <c r="B373" s="165">
        <v>21155258</v>
      </c>
      <c r="C373" s="165">
        <v>297</v>
      </c>
      <c r="D373" s="165">
        <v>264</v>
      </c>
      <c r="E373" s="354">
        <f t="shared" si="5"/>
        <v>561</v>
      </c>
    </row>
    <row r="374" spans="1:5" x14ac:dyDescent="0.2">
      <c r="A374" s="350" t="s">
        <v>997</v>
      </c>
      <c r="B374" s="165">
        <v>2043126</v>
      </c>
      <c r="C374" s="165">
        <v>267</v>
      </c>
      <c r="D374" s="165">
        <v>222</v>
      </c>
      <c r="E374" s="354">
        <f t="shared" si="5"/>
        <v>489</v>
      </c>
    </row>
    <row r="375" spans="1:5" x14ac:dyDescent="0.2">
      <c r="A375" s="350" t="s">
        <v>997</v>
      </c>
      <c r="B375" s="165">
        <v>7043232</v>
      </c>
      <c r="C375" s="165">
        <v>382</v>
      </c>
      <c r="D375" s="165">
        <v>151</v>
      </c>
      <c r="E375" s="354">
        <f t="shared" si="5"/>
        <v>533</v>
      </c>
    </row>
    <row r="376" spans="1:5" x14ac:dyDescent="0.2">
      <c r="A376" s="350" t="s">
        <v>997</v>
      </c>
      <c r="B376" s="165">
        <v>14103334</v>
      </c>
      <c r="C376" s="165">
        <v>274</v>
      </c>
      <c r="D376" s="165">
        <v>239</v>
      </c>
      <c r="E376" s="354">
        <f t="shared" si="5"/>
        <v>513</v>
      </c>
    </row>
    <row r="377" spans="1:5" x14ac:dyDescent="0.2">
      <c r="A377" s="350" t="s">
        <v>997</v>
      </c>
      <c r="B377" s="165">
        <v>13003333</v>
      </c>
      <c r="C377" s="165">
        <v>275</v>
      </c>
      <c r="D377" s="165">
        <v>261</v>
      </c>
      <c r="E377" s="354">
        <f t="shared" si="5"/>
        <v>536</v>
      </c>
    </row>
    <row r="378" spans="1:5" x14ac:dyDescent="0.2">
      <c r="A378" s="350" t="s">
        <v>997</v>
      </c>
      <c r="B378" s="165">
        <v>8163232</v>
      </c>
      <c r="C378" s="165">
        <v>258</v>
      </c>
      <c r="D378" s="165">
        <v>203</v>
      </c>
      <c r="E378" s="354">
        <f t="shared" si="5"/>
        <v>461</v>
      </c>
    </row>
    <row r="379" spans="1:5" x14ac:dyDescent="0.2">
      <c r="A379" s="350" t="s">
        <v>997</v>
      </c>
      <c r="B379" s="165">
        <v>4023128</v>
      </c>
      <c r="C379" s="165">
        <v>222</v>
      </c>
      <c r="D379" s="165">
        <v>84</v>
      </c>
      <c r="E379" s="354">
        <f t="shared" si="5"/>
        <v>306</v>
      </c>
    </row>
    <row r="380" spans="1:5" x14ac:dyDescent="0.2">
      <c r="A380" s="350" t="s">
        <v>997</v>
      </c>
      <c r="B380" s="165">
        <v>3003127</v>
      </c>
      <c r="C380" s="165">
        <v>391</v>
      </c>
      <c r="D380" s="165">
        <v>320</v>
      </c>
      <c r="E380" s="354">
        <f t="shared" si="5"/>
        <v>711</v>
      </c>
    </row>
    <row r="381" spans="1:5" x14ac:dyDescent="0.2">
      <c r="A381" s="350" t="s">
        <v>997</v>
      </c>
      <c r="B381" s="165">
        <v>14183334</v>
      </c>
      <c r="C381" s="165">
        <v>249</v>
      </c>
      <c r="D381" s="165">
        <v>240</v>
      </c>
      <c r="E381" s="354">
        <f t="shared" si="5"/>
        <v>489</v>
      </c>
    </row>
    <row r="382" spans="1:5" x14ac:dyDescent="0.2">
      <c r="A382" s="350" t="s">
        <v>997</v>
      </c>
      <c r="B382" s="165">
        <v>20285257</v>
      </c>
      <c r="C382" s="165">
        <v>529</v>
      </c>
      <c r="D382" s="165">
        <v>381</v>
      </c>
      <c r="E382" s="354">
        <f t="shared" si="5"/>
        <v>910</v>
      </c>
    </row>
    <row r="383" spans="1:5" x14ac:dyDescent="0.2">
      <c r="A383" s="350" t="s">
        <v>997</v>
      </c>
      <c r="B383" s="165">
        <v>19515156</v>
      </c>
      <c r="C383" s="165">
        <v>386</v>
      </c>
      <c r="D383" s="165">
        <v>312</v>
      </c>
      <c r="E383" s="354">
        <f t="shared" si="5"/>
        <v>698</v>
      </c>
    </row>
    <row r="384" spans="1:5" x14ac:dyDescent="0.2">
      <c r="A384" s="350" t="s">
        <v>997</v>
      </c>
      <c r="B384" s="165">
        <v>14415152</v>
      </c>
      <c r="C384" s="165">
        <v>479</v>
      </c>
      <c r="D384" s="165">
        <v>302</v>
      </c>
      <c r="E384" s="354">
        <f t="shared" si="5"/>
        <v>781</v>
      </c>
    </row>
    <row r="385" spans="1:5" x14ac:dyDescent="0.2">
      <c r="A385" s="350" t="s">
        <v>997</v>
      </c>
      <c r="B385" s="165">
        <v>10264548</v>
      </c>
      <c r="C385" s="165">
        <v>257</v>
      </c>
      <c r="D385" s="165">
        <v>228</v>
      </c>
      <c r="E385" s="354">
        <f t="shared" si="5"/>
        <v>485</v>
      </c>
    </row>
    <row r="386" spans="1:5" x14ac:dyDescent="0.2">
      <c r="A386" s="350" t="s">
        <v>997</v>
      </c>
      <c r="B386" s="165">
        <v>10444648</v>
      </c>
      <c r="C386" s="165">
        <v>324</v>
      </c>
      <c r="D386" s="165">
        <v>284</v>
      </c>
      <c r="E386" s="354">
        <f t="shared" si="5"/>
        <v>608</v>
      </c>
    </row>
    <row r="387" spans="1:5" x14ac:dyDescent="0.2">
      <c r="A387" s="350" t="s">
        <v>997</v>
      </c>
      <c r="B387" s="165">
        <v>14183335</v>
      </c>
      <c r="C387" s="165">
        <v>284</v>
      </c>
      <c r="D387" s="165">
        <v>209</v>
      </c>
      <c r="E387" s="354">
        <f t="shared" si="5"/>
        <v>493</v>
      </c>
    </row>
    <row r="388" spans="1:5" x14ac:dyDescent="0.2">
      <c r="A388" s="350" t="s">
        <v>997</v>
      </c>
      <c r="B388" s="165">
        <v>18005723</v>
      </c>
      <c r="C388" s="165">
        <v>1</v>
      </c>
      <c r="D388" s="165">
        <v>1174</v>
      </c>
      <c r="E388" s="354">
        <f t="shared" ref="E388:E451" si="6">C388+D388</f>
        <v>1175</v>
      </c>
    </row>
    <row r="389" spans="1:5" x14ac:dyDescent="0.2">
      <c r="A389" s="350" t="s">
        <v>997</v>
      </c>
      <c r="B389" s="165">
        <v>11053333</v>
      </c>
      <c r="C389" s="165">
        <v>596</v>
      </c>
      <c r="D389" s="165">
        <v>230</v>
      </c>
      <c r="E389" s="354">
        <f t="shared" si="6"/>
        <v>826</v>
      </c>
    </row>
    <row r="390" spans="1:5" x14ac:dyDescent="0.2">
      <c r="A390" s="350" t="s">
        <v>997</v>
      </c>
      <c r="B390" s="165">
        <v>5184544</v>
      </c>
      <c r="C390" s="165">
        <v>671</v>
      </c>
      <c r="D390" s="165">
        <v>383</v>
      </c>
      <c r="E390" s="354">
        <f t="shared" si="6"/>
        <v>1054</v>
      </c>
    </row>
    <row r="391" spans="1:5" x14ac:dyDescent="0.2">
      <c r="A391" s="350" t="s">
        <v>997</v>
      </c>
      <c r="B391" s="165">
        <v>19065155</v>
      </c>
      <c r="C391" s="165">
        <v>330</v>
      </c>
      <c r="D391" s="165">
        <v>241</v>
      </c>
      <c r="E391" s="354">
        <f t="shared" si="6"/>
        <v>571</v>
      </c>
    </row>
    <row r="392" spans="1:5" x14ac:dyDescent="0.2">
      <c r="A392" s="350" t="s">
        <v>997</v>
      </c>
      <c r="B392" s="165">
        <v>13083334</v>
      </c>
      <c r="C392" s="165">
        <v>237</v>
      </c>
      <c r="D392" s="165">
        <v>164</v>
      </c>
      <c r="E392" s="354">
        <f t="shared" si="6"/>
        <v>401</v>
      </c>
    </row>
    <row r="393" spans="1:5" x14ac:dyDescent="0.2">
      <c r="A393" s="350" t="s">
        <v>997</v>
      </c>
      <c r="B393" s="165">
        <v>11053233</v>
      </c>
      <c r="C393" s="165">
        <v>305</v>
      </c>
      <c r="D393" s="165">
        <v>236</v>
      </c>
      <c r="E393" s="354">
        <f t="shared" si="6"/>
        <v>541</v>
      </c>
    </row>
    <row r="394" spans="1:5" x14ac:dyDescent="0.2">
      <c r="A394" s="350" t="s">
        <v>997</v>
      </c>
      <c r="B394" s="165">
        <v>12003415</v>
      </c>
      <c r="C394" s="165">
        <v>2</v>
      </c>
      <c r="D394" s="165">
        <v>2</v>
      </c>
      <c r="E394" s="354">
        <f t="shared" si="6"/>
        <v>4</v>
      </c>
    </row>
    <row r="395" spans="1:5" x14ac:dyDescent="0.2">
      <c r="A395" s="350" t="s">
        <v>997</v>
      </c>
      <c r="B395" s="165">
        <v>3093128</v>
      </c>
      <c r="C395" s="165">
        <v>397</v>
      </c>
      <c r="D395" s="165">
        <v>187</v>
      </c>
      <c r="E395" s="354">
        <f t="shared" si="6"/>
        <v>584</v>
      </c>
    </row>
    <row r="396" spans="1:5" x14ac:dyDescent="0.2">
      <c r="A396" s="350" t="s">
        <v>997</v>
      </c>
      <c r="B396" s="165">
        <v>20535258</v>
      </c>
      <c r="C396" s="165">
        <v>267</v>
      </c>
      <c r="D396" s="165">
        <v>202</v>
      </c>
      <c r="E396" s="354">
        <f t="shared" si="6"/>
        <v>469</v>
      </c>
    </row>
    <row r="397" spans="1:5" x14ac:dyDescent="0.2">
      <c r="A397" s="350" t="s">
        <v>997</v>
      </c>
      <c r="B397" s="165">
        <v>16093536</v>
      </c>
      <c r="C397" s="165">
        <v>182</v>
      </c>
      <c r="D397" s="165">
        <v>120</v>
      </c>
      <c r="E397" s="354">
        <f t="shared" si="6"/>
        <v>302</v>
      </c>
    </row>
    <row r="398" spans="1:5" x14ac:dyDescent="0.2">
      <c r="A398" s="350" t="s">
        <v>997</v>
      </c>
      <c r="B398" s="165">
        <v>14315152</v>
      </c>
      <c r="C398" s="165">
        <v>300</v>
      </c>
      <c r="D398" s="165">
        <v>154</v>
      </c>
      <c r="E398" s="354">
        <f t="shared" si="6"/>
        <v>454</v>
      </c>
    </row>
    <row r="399" spans="1:5" x14ac:dyDescent="0.2">
      <c r="A399" s="350" t="s">
        <v>997</v>
      </c>
      <c r="B399" s="165">
        <v>3094342</v>
      </c>
      <c r="C399" s="165">
        <v>307</v>
      </c>
      <c r="D399" s="165">
        <v>29</v>
      </c>
      <c r="E399" s="354">
        <f t="shared" si="6"/>
        <v>336</v>
      </c>
    </row>
    <row r="400" spans="1:5" x14ac:dyDescent="0.2">
      <c r="A400" s="350" t="s">
        <v>997</v>
      </c>
      <c r="B400" s="165">
        <v>21325259</v>
      </c>
      <c r="C400" s="165">
        <v>231</v>
      </c>
      <c r="D400" s="165">
        <v>220</v>
      </c>
      <c r="E400" s="354">
        <f t="shared" si="6"/>
        <v>451</v>
      </c>
    </row>
    <row r="401" spans="1:5" x14ac:dyDescent="0.2">
      <c r="A401" s="350" t="s">
        <v>997</v>
      </c>
      <c r="B401" s="165">
        <v>11374650</v>
      </c>
      <c r="C401" s="165">
        <v>556</v>
      </c>
      <c r="D401" s="165">
        <v>502</v>
      </c>
      <c r="E401" s="354">
        <f t="shared" si="6"/>
        <v>1058</v>
      </c>
    </row>
    <row r="402" spans="1:5" x14ac:dyDescent="0.2">
      <c r="A402" s="350" t="s">
        <v>997</v>
      </c>
      <c r="B402" s="165">
        <v>8003232</v>
      </c>
      <c r="C402" s="165">
        <v>470</v>
      </c>
      <c r="D402" s="165">
        <v>109</v>
      </c>
      <c r="E402" s="354">
        <f t="shared" si="6"/>
        <v>579</v>
      </c>
    </row>
    <row r="403" spans="1:5" x14ac:dyDescent="0.2">
      <c r="A403" s="350" t="s">
        <v>997</v>
      </c>
      <c r="B403" s="165">
        <v>20133438</v>
      </c>
      <c r="C403" s="165">
        <v>277</v>
      </c>
      <c r="D403" s="165">
        <v>255</v>
      </c>
      <c r="E403" s="354">
        <f t="shared" si="6"/>
        <v>532</v>
      </c>
    </row>
    <row r="404" spans="1:5" x14ac:dyDescent="0.2">
      <c r="A404" s="350" t="s">
        <v>997</v>
      </c>
      <c r="B404" s="165">
        <v>19455156</v>
      </c>
      <c r="C404" s="165">
        <v>342</v>
      </c>
      <c r="D404" s="165">
        <v>324</v>
      </c>
      <c r="E404" s="354">
        <f t="shared" si="6"/>
        <v>666</v>
      </c>
    </row>
    <row r="405" spans="1:5" x14ac:dyDescent="0.2">
      <c r="A405" s="350" t="s">
        <v>997</v>
      </c>
      <c r="B405" s="165">
        <v>11113233</v>
      </c>
      <c r="C405" s="165">
        <v>293</v>
      </c>
      <c r="D405" s="165">
        <v>172</v>
      </c>
      <c r="E405" s="354">
        <f t="shared" si="6"/>
        <v>465</v>
      </c>
    </row>
    <row r="406" spans="1:5" x14ac:dyDescent="0.2">
      <c r="A406" s="350" t="s">
        <v>997</v>
      </c>
      <c r="B406" s="165">
        <v>21015238</v>
      </c>
      <c r="C406" s="165">
        <v>258</v>
      </c>
      <c r="D406" s="165">
        <v>237</v>
      </c>
      <c r="E406" s="354">
        <f t="shared" si="6"/>
        <v>495</v>
      </c>
    </row>
    <row r="407" spans="1:5" x14ac:dyDescent="0.2">
      <c r="A407" s="350" t="s">
        <v>997</v>
      </c>
      <c r="B407" s="165">
        <v>11314650</v>
      </c>
      <c r="C407" s="165">
        <v>395</v>
      </c>
      <c r="D407" s="165">
        <v>329</v>
      </c>
      <c r="E407" s="354">
        <f t="shared" si="6"/>
        <v>724</v>
      </c>
    </row>
    <row r="408" spans="1:5" x14ac:dyDescent="0.2">
      <c r="A408" s="350" t="s">
        <v>997</v>
      </c>
      <c r="B408" s="165">
        <v>16015139</v>
      </c>
      <c r="C408" s="165">
        <v>153</v>
      </c>
      <c r="D408" s="165">
        <v>136</v>
      </c>
      <c r="E408" s="354">
        <f t="shared" si="6"/>
        <v>289</v>
      </c>
    </row>
    <row r="409" spans="1:5" x14ac:dyDescent="0.2">
      <c r="A409" s="350" t="s">
        <v>997</v>
      </c>
      <c r="B409" s="165">
        <v>10283334</v>
      </c>
      <c r="C409" s="165">
        <v>391</v>
      </c>
      <c r="D409" s="165">
        <v>110</v>
      </c>
      <c r="E409" s="354">
        <f t="shared" si="6"/>
        <v>501</v>
      </c>
    </row>
    <row r="410" spans="1:5" x14ac:dyDescent="0.2">
      <c r="A410" s="350" t="s">
        <v>997</v>
      </c>
      <c r="B410" s="165">
        <v>6033232</v>
      </c>
      <c r="C410" s="165">
        <v>534</v>
      </c>
      <c r="D410" s="165">
        <v>252</v>
      </c>
      <c r="E410" s="354">
        <f t="shared" si="6"/>
        <v>786</v>
      </c>
    </row>
    <row r="411" spans="1:5" x14ac:dyDescent="0.2">
      <c r="A411" s="350" t="s">
        <v>997</v>
      </c>
      <c r="B411" s="165">
        <v>21175258</v>
      </c>
      <c r="C411" s="165">
        <v>286</v>
      </c>
      <c r="D411" s="165">
        <v>278</v>
      </c>
      <c r="E411" s="354">
        <f t="shared" si="6"/>
        <v>564</v>
      </c>
    </row>
    <row r="412" spans="1:5" x14ac:dyDescent="0.2">
      <c r="A412" s="350" t="s">
        <v>997</v>
      </c>
      <c r="B412" s="165">
        <v>1164440</v>
      </c>
      <c r="C412" s="165">
        <v>206</v>
      </c>
      <c r="D412" s="165">
        <v>133</v>
      </c>
      <c r="E412" s="354">
        <f t="shared" si="6"/>
        <v>339</v>
      </c>
    </row>
    <row r="413" spans="1:5" x14ac:dyDescent="0.2">
      <c r="A413" s="350" t="s">
        <v>997</v>
      </c>
      <c r="B413" s="165">
        <v>21115258</v>
      </c>
      <c r="C413" s="165">
        <v>371</v>
      </c>
      <c r="D413" s="165">
        <v>233</v>
      </c>
      <c r="E413" s="354">
        <f t="shared" si="6"/>
        <v>604</v>
      </c>
    </row>
    <row r="414" spans="1:5" x14ac:dyDescent="0.2">
      <c r="A414" s="350" t="s">
        <v>997</v>
      </c>
      <c r="B414" s="165">
        <v>18295155</v>
      </c>
      <c r="C414" s="165">
        <v>285</v>
      </c>
      <c r="D414" s="165">
        <v>274</v>
      </c>
      <c r="E414" s="354">
        <f t="shared" si="6"/>
        <v>559</v>
      </c>
    </row>
    <row r="415" spans="1:5" x14ac:dyDescent="0.2">
      <c r="A415" s="350" t="s">
        <v>997</v>
      </c>
      <c r="B415" s="165">
        <v>12124650</v>
      </c>
      <c r="C415" s="165">
        <v>396</v>
      </c>
      <c r="D415" s="165">
        <v>364</v>
      </c>
      <c r="E415" s="354">
        <f t="shared" si="6"/>
        <v>760</v>
      </c>
    </row>
    <row r="416" spans="1:5" x14ac:dyDescent="0.2">
      <c r="A416" s="350" t="s">
        <v>997</v>
      </c>
      <c r="B416" s="165">
        <v>20135257</v>
      </c>
      <c r="C416" s="165">
        <v>400</v>
      </c>
      <c r="D416" s="165">
        <v>348</v>
      </c>
      <c r="E416" s="354">
        <f t="shared" si="6"/>
        <v>748</v>
      </c>
    </row>
    <row r="417" spans="1:5" x14ac:dyDescent="0.2">
      <c r="A417" s="350" t="s">
        <v>997</v>
      </c>
      <c r="B417" s="165">
        <v>18415155</v>
      </c>
      <c r="C417" s="165">
        <v>267</v>
      </c>
      <c r="D417" s="165">
        <v>133</v>
      </c>
      <c r="E417" s="354">
        <f t="shared" si="6"/>
        <v>400</v>
      </c>
    </row>
    <row r="418" spans="1:5" x14ac:dyDescent="0.2">
      <c r="A418" s="350" t="s">
        <v>997</v>
      </c>
      <c r="B418" s="165">
        <v>19073438</v>
      </c>
      <c r="C418" s="165">
        <v>300</v>
      </c>
      <c r="D418" s="165">
        <v>271</v>
      </c>
      <c r="E418" s="354">
        <f t="shared" si="6"/>
        <v>571</v>
      </c>
    </row>
    <row r="419" spans="1:5" x14ac:dyDescent="0.2">
      <c r="A419" s="350" t="s">
        <v>997</v>
      </c>
      <c r="B419" s="165">
        <v>17043536</v>
      </c>
      <c r="C419" s="165">
        <v>1286</v>
      </c>
      <c r="D419" s="165">
        <v>387</v>
      </c>
      <c r="E419" s="354">
        <f t="shared" si="6"/>
        <v>1673</v>
      </c>
    </row>
    <row r="420" spans="1:5" x14ac:dyDescent="0.2">
      <c r="A420" s="350" t="s">
        <v>997</v>
      </c>
      <c r="B420" s="165">
        <v>11073233</v>
      </c>
      <c r="C420" s="165">
        <v>544</v>
      </c>
      <c r="D420" s="165">
        <v>411</v>
      </c>
      <c r="E420" s="354">
        <f t="shared" si="6"/>
        <v>955</v>
      </c>
    </row>
    <row r="421" spans="1:5" x14ac:dyDescent="0.2">
      <c r="A421" s="350" t="s">
        <v>997</v>
      </c>
      <c r="B421" s="165">
        <v>17053536</v>
      </c>
      <c r="C421" s="165">
        <v>482</v>
      </c>
      <c r="D421" s="165">
        <v>221</v>
      </c>
      <c r="E421" s="354">
        <f t="shared" si="6"/>
        <v>703</v>
      </c>
    </row>
    <row r="422" spans="1:5" x14ac:dyDescent="0.2">
      <c r="A422" s="350" t="s">
        <v>997</v>
      </c>
      <c r="B422" s="165">
        <v>11033333</v>
      </c>
      <c r="C422" s="165">
        <v>606</v>
      </c>
      <c r="D422" s="165">
        <v>100</v>
      </c>
      <c r="E422" s="354">
        <f t="shared" si="6"/>
        <v>706</v>
      </c>
    </row>
    <row r="423" spans="1:5" x14ac:dyDescent="0.2">
      <c r="A423" s="350" t="s">
        <v>997</v>
      </c>
      <c r="B423" s="165">
        <v>19485156</v>
      </c>
      <c r="C423" s="165">
        <v>314</v>
      </c>
      <c r="D423" s="165">
        <v>301</v>
      </c>
      <c r="E423" s="354">
        <f t="shared" si="6"/>
        <v>615</v>
      </c>
    </row>
    <row r="424" spans="1:5" x14ac:dyDescent="0.2">
      <c r="A424" s="350" t="s">
        <v>997</v>
      </c>
      <c r="B424" s="165">
        <v>2093126</v>
      </c>
      <c r="C424" s="165">
        <v>460</v>
      </c>
      <c r="D424" s="165">
        <v>145</v>
      </c>
      <c r="E424" s="354">
        <f t="shared" si="6"/>
        <v>605</v>
      </c>
    </row>
    <row r="425" spans="1:5" x14ac:dyDescent="0.2">
      <c r="A425" s="350" t="s">
        <v>997</v>
      </c>
      <c r="B425" s="165">
        <v>14143334</v>
      </c>
      <c r="C425" s="165">
        <v>257</v>
      </c>
      <c r="D425" s="165">
        <v>219</v>
      </c>
      <c r="E425" s="354">
        <f t="shared" si="6"/>
        <v>476</v>
      </c>
    </row>
    <row r="426" spans="1:5" x14ac:dyDescent="0.2">
      <c r="A426" s="350" t="s">
        <v>997</v>
      </c>
      <c r="B426" s="165">
        <v>1183430</v>
      </c>
      <c r="C426" s="165">
        <v>392</v>
      </c>
      <c r="D426" s="165">
        <v>295</v>
      </c>
      <c r="E426" s="354">
        <f t="shared" si="6"/>
        <v>687</v>
      </c>
    </row>
    <row r="427" spans="1:5" x14ac:dyDescent="0.2">
      <c r="A427" s="350" t="s">
        <v>997</v>
      </c>
      <c r="B427" s="165">
        <v>21085258</v>
      </c>
      <c r="C427" s="165">
        <v>658</v>
      </c>
      <c r="D427" s="165">
        <v>225</v>
      </c>
      <c r="E427" s="354">
        <f t="shared" si="6"/>
        <v>883</v>
      </c>
    </row>
    <row r="428" spans="1:5" x14ac:dyDescent="0.2">
      <c r="A428" s="350" t="s">
        <v>997</v>
      </c>
      <c r="B428" s="165">
        <v>12074650</v>
      </c>
      <c r="C428" s="165">
        <v>668</v>
      </c>
      <c r="D428" s="165">
        <v>249</v>
      </c>
      <c r="E428" s="354">
        <f t="shared" si="6"/>
        <v>917</v>
      </c>
    </row>
    <row r="429" spans="1:5" x14ac:dyDescent="0.2">
      <c r="A429" s="350" t="s">
        <v>997</v>
      </c>
      <c r="B429" s="165">
        <v>12144650</v>
      </c>
      <c r="C429" s="165">
        <v>456</v>
      </c>
      <c r="D429" s="165">
        <v>426</v>
      </c>
      <c r="E429" s="354">
        <f t="shared" si="6"/>
        <v>882</v>
      </c>
    </row>
    <row r="430" spans="1:5" x14ac:dyDescent="0.2">
      <c r="A430" s="350" t="s">
        <v>997</v>
      </c>
      <c r="B430" s="165">
        <v>17003536</v>
      </c>
      <c r="C430" s="165">
        <v>335</v>
      </c>
      <c r="D430" s="165">
        <v>225</v>
      </c>
      <c r="E430" s="354">
        <f t="shared" si="6"/>
        <v>560</v>
      </c>
    </row>
    <row r="431" spans="1:5" x14ac:dyDescent="0.2">
      <c r="A431" s="350" t="s">
        <v>997</v>
      </c>
      <c r="B431" s="165">
        <v>14123334</v>
      </c>
      <c r="C431" s="165">
        <v>233</v>
      </c>
      <c r="D431" s="165">
        <v>208</v>
      </c>
      <c r="E431" s="354">
        <f t="shared" si="6"/>
        <v>441</v>
      </c>
    </row>
    <row r="432" spans="1:5" x14ac:dyDescent="0.2">
      <c r="A432" s="350" t="s">
        <v>997</v>
      </c>
      <c r="B432" s="165">
        <v>15245153</v>
      </c>
      <c r="C432" s="165">
        <v>326</v>
      </c>
      <c r="D432" s="165">
        <v>292</v>
      </c>
      <c r="E432" s="354">
        <f t="shared" si="6"/>
        <v>618</v>
      </c>
    </row>
    <row r="433" spans="1:5" x14ac:dyDescent="0.2">
      <c r="A433" s="350" t="s">
        <v>997</v>
      </c>
      <c r="B433" s="165">
        <v>5234544</v>
      </c>
      <c r="C433" s="165">
        <v>471</v>
      </c>
      <c r="D433" s="165">
        <v>440</v>
      </c>
      <c r="E433" s="354">
        <f t="shared" si="6"/>
        <v>911</v>
      </c>
    </row>
    <row r="434" spans="1:5" x14ac:dyDescent="0.2">
      <c r="A434" s="350" t="s">
        <v>997</v>
      </c>
      <c r="B434" s="165">
        <v>1073430</v>
      </c>
      <c r="C434" s="165">
        <v>227</v>
      </c>
      <c r="D434" s="165">
        <v>82</v>
      </c>
      <c r="E434" s="354">
        <f t="shared" si="6"/>
        <v>309</v>
      </c>
    </row>
    <row r="435" spans="1:5" x14ac:dyDescent="0.2">
      <c r="A435" s="350" t="s">
        <v>997</v>
      </c>
      <c r="B435" s="165">
        <v>20465258</v>
      </c>
      <c r="C435" s="165">
        <v>590</v>
      </c>
      <c r="D435" s="165">
        <v>160</v>
      </c>
      <c r="E435" s="354">
        <f t="shared" si="6"/>
        <v>750</v>
      </c>
    </row>
    <row r="436" spans="1:5" x14ac:dyDescent="0.2">
      <c r="A436" s="350" t="s">
        <v>997</v>
      </c>
      <c r="B436" s="165">
        <v>15103535</v>
      </c>
      <c r="C436" s="165">
        <v>296</v>
      </c>
      <c r="D436" s="165">
        <v>189</v>
      </c>
      <c r="E436" s="354">
        <f t="shared" si="6"/>
        <v>485</v>
      </c>
    </row>
    <row r="437" spans="1:5" x14ac:dyDescent="0.2">
      <c r="A437" s="350" t="s">
        <v>997</v>
      </c>
      <c r="B437" s="165">
        <v>17015154</v>
      </c>
      <c r="C437" s="165">
        <v>493</v>
      </c>
      <c r="D437" s="165">
        <v>207</v>
      </c>
      <c r="E437" s="354">
        <f t="shared" si="6"/>
        <v>700</v>
      </c>
    </row>
    <row r="438" spans="1:5" x14ac:dyDescent="0.2">
      <c r="A438" s="350" t="s">
        <v>997</v>
      </c>
      <c r="B438" s="165">
        <v>7163232</v>
      </c>
      <c r="C438" s="165">
        <v>318</v>
      </c>
      <c r="D438" s="165">
        <v>288</v>
      </c>
      <c r="E438" s="354">
        <f t="shared" si="6"/>
        <v>606</v>
      </c>
    </row>
    <row r="439" spans="1:5" x14ac:dyDescent="0.2">
      <c r="A439" s="350" t="s">
        <v>997</v>
      </c>
      <c r="B439" s="165">
        <v>15023437</v>
      </c>
      <c r="C439" s="165">
        <v>901</v>
      </c>
      <c r="D439" s="165">
        <v>43</v>
      </c>
      <c r="E439" s="354">
        <f t="shared" si="6"/>
        <v>944</v>
      </c>
    </row>
    <row r="440" spans="1:5" x14ac:dyDescent="0.2">
      <c r="A440" s="350" t="s">
        <v>997</v>
      </c>
      <c r="B440" s="165">
        <v>15135153</v>
      </c>
      <c r="C440" s="165">
        <v>688</v>
      </c>
      <c r="D440" s="165">
        <v>168</v>
      </c>
      <c r="E440" s="354">
        <f t="shared" si="6"/>
        <v>856</v>
      </c>
    </row>
    <row r="441" spans="1:5" x14ac:dyDescent="0.2">
      <c r="A441" s="350" t="s">
        <v>997</v>
      </c>
      <c r="B441" s="165">
        <v>13014551</v>
      </c>
      <c r="C441" s="165">
        <v>316</v>
      </c>
      <c r="D441" s="165">
        <v>113</v>
      </c>
      <c r="E441" s="354">
        <f t="shared" si="6"/>
        <v>429</v>
      </c>
    </row>
    <row r="442" spans="1:5" x14ac:dyDescent="0.2">
      <c r="A442" s="350" t="s">
        <v>997</v>
      </c>
      <c r="B442" s="165">
        <v>10233334</v>
      </c>
      <c r="C442" s="165">
        <v>425</v>
      </c>
      <c r="D442" s="165">
        <v>396</v>
      </c>
      <c r="E442" s="354">
        <f t="shared" si="6"/>
        <v>821</v>
      </c>
    </row>
    <row r="443" spans="1:5" x14ac:dyDescent="0.2">
      <c r="A443" s="350" t="s">
        <v>997</v>
      </c>
      <c r="B443" s="165">
        <v>2163126</v>
      </c>
      <c r="C443" s="165">
        <v>400</v>
      </c>
      <c r="D443" s="165">
        <v>297</v>
      </c>
      <c r="E443" s="354">
        <f t="shared" si="6"/>
        <v>697</v>
      </c>
    </row>
    <row r="444" spans="1:5" x14ac:dyDescent="0.2">
      <c r="A444" s="350" t="s">
        <v>997</v>
      </c>
      <c r="B444" s="165">
        <v>11144650</v>
      </c>
      <c r="C444" s="165">
        <v>854</v>
      </c>
      <c r="D444" s="165">
        <v>343</v>
      </c>
      <c r="E444" s="354">
        <f t="shared" si="6"/>
        <v>1197</v>
      </c>
    </row>
    <row r="445" spans="1:5" x14ac:dyDescent="0.2">
      <c r="A445" s="350" t="s">
        <v>997</v>
      </c>
      <c r="B445" s="165">
        <v>19425156</v>
      </c>
      <c r="C445" s="165">
        <v>659</v>
      </c>
      <c r="D445" s="165">
        <v>618</v>
      </c>
      <c r="E445" s="354">
        <f t="shared" si="6"/>
        <v>1277</v>
      </c>
    </row>
    <row r="446" spans="1:5" x14ac:dyDescent="0.2">
      <c r="A446" s="350" t="s">
        <v>997</v>
      </c>
      <c r="B446" s="165">
        <v>10034548</v>
      </c>
      <c r="C446" s="165">
        <v>228</v>
      </c>
      <c r="D446" s="165">
        <v>176</v>
      </c>
      <c r="E446" s="354">
        <f t="shared" si="6"/>
        <v>404</v>
      </c>
    </row>
    <row r="447" spans="1:5" x14ac:dyDescent="0.2">
      <c r="A447" s="350" t="s">
        <v>997</v>
      </c>
      <c r="B447" s="165">
        <v>6034544</v>
      </c>
      <c r="C447" s="165">
        <v>694</v>
      </c>
      <c r="D447" s="165">
        <v>678</v>
      </c>
      <c r="E447" s="354">
        <f t="shared" si="6"/>
        <v>1372</v>
      </c>
    </row>
    <row r="448" spans="1:5" x14ac:dyDescent="0.2">
      <c r="A448" s="350" t="s">
        <v>997</v>
      </c>
      <c r="B448" s="165">
        <v>7133232</v>
      </c>
      <c r="C448" s="165">
        <v>450</v>
      </c>
      <c r="D448" s="165">
        <v>159</v>
      </c>
      <c r="E448" s="354">
        <f t="shared" si="6"/>
        <v>609</v>
      </c>
    </row>
    <row r="449" spans="1:5" x14ac:dyDescent="0.2">
      <c r="A449" s="350" t="s">
        <v>997</v>
      </c>
      <c r="B449" s="165">
        <v>4113431</v>
      </c>
      <c r="C449" s="165">
        <v>671</v>
      </c>
      <c r="D449" s="165">
        <v>547</v>
      </c>
      <c r="E449" s="354">
        <f t="shared" si="6"/>
        <v>1218</v>
      </c>
    </row>
    <row r="450" spans="1:5" x14ac:dyDescent="0.2">
      <c r="A450" s="350" t="s">
        <v>997</v>
      </c>
      <c r="B450" s="165">
        <v>18555155</v>
      </c>
      <c r="C450" s="165">
        <v>426</v>
      </c>
      <c r="D450" s="165">
        <v>374</v>
      </c>
      <c r="E450" s="354">
        <f t="shared" si="6"/>
        <v>800</v>
      </c>
    </row>
    <row r="451" spans="1:5" x14ac:dyDescent="0.2">
      <c r="A451" s="350" t="s">
        <v>997</v>
      </c>
      <c r="B451" s="165">
        <v>21035258</v>
      </c>
      <c r="C451" s="165">
        <v>1096</v>
      </c>
      <c r="D451" s="165">
        <v>50</v>
      </c>
      <c r="E451" s="354">
        <f t="shared" si="6"/>
        <v>1146</v>
      </c>
    </row>
    <row r="452" spans="1:5" x14ac:dyDescent="0.2">
      <c r="A452" s="350" t="s">
        <v>997</v>
      </c>
      <c r="B452" s="165">
        <v>9063232</v>
      </c>
      <c r="C452" s="165">
        <v>205</v>
      </c>
      <c r="D452" s="165">
        <v>95</v>
      </c>
      <c r="E452" s="354">
        <f t="shared" ref="E452:E515" si="7">C452+D452</f>
        <v>300</v>
      </c>
    </row>
    <row r="453" spans="1:5" x14ac:dyDescent="0.2">
      <c r="A453" s="350" t="s">
        <v>997</v>
      </c>
      <c r="B453" s="165">
        <v>1324440</v>
      </c>
      <c r="C453" s="165">
        <v>530</v>
      </c>
      <c r="D453" s="165">
        <v>253</v>
      </c>
      <c r="E453" s="354">
        <f t="shared" si="7"/>
        <v>783</v>
      </c>
    </row>
    <row r="454" spans="1:5" x14ac:dyDescent="0.2">
      <c r="A454" s="350" t="s">
        <v>997</v>
      </c>
      <c r="B454" s="165">
        <v>10374648</v>
      </c>
      <c r="C454" s="165">
        <v>577</v>
      </c>
      <c r="D454" s="165">
        <v>535</v>
      </c>
      <c r="E454" s="354">
        <f t="shared" si="7"/>
        <v>1112</v>
      </c>
    </row>
    <row r="455" spans="1:5" x14ac:dyDescent="0.2">
      <c r="A455" s="350" t="s">
        <v>997</v>
      </c>
      <c r="B455" s="165">
        <v>9053437</v>
      </c>
      <c r="C455" s="165">
        <v>271</v>
      </c>
      <c r="D455" s="165">
        <v>227</v>
      </c>
      <c r="E455" s="354">
        <f t="shared" si="7"/>
        <v>498</v>
      </c>
    </row>
    <row r="456" spans="1:5" x14ac:dyDescent="0.2">
      <c r="A456" s="350" t="s">
        <v>997</v>
      </c>
      <c r="B456" s="165">
        <v>8073232</v>
      </c>
      <c r="C456" s="165">
        <v>183</v>
      </c>
      <c r="D456" s="165">
        <v>125</v>
      </c>
      <c r="E456" s="354">
        <f t="shared" si="7"/>
        <v>308</v>
      </c>
    </row>
    <row r="457" spans="1:5" x14ac:dyDescent="0.2">
      <c r="A457" s="350" t="s">
        <v>997</v>
      </c>
      <c r="B457" s="165">
        <v>10013334</v>
      </c>
      <c r="C457" s="165">
        <v>1074</v>
      </c>
      <c r="D457" s="165">
        <v>13</v>
      </c>
      <c r="E457" s="354">
        <f t="shared" si="7"/>
        <v>1087</v>
      </c>
    </row>
    <row r="458" spans="1:5" x14ac:dyDescent="0.2">
      <c r="A458" s="350" t="s">
        <v>997</v>
      </c>
      <c r="B458" s="165">
        <v>1034440</v>
      </c>
      <c r="C458" s="165">
        <v>659</v>
      </c>
      <c r="D458" s="165">
        <v>392</v>
      </c>
      <c r="E458" s="354">
        <f t="shared" si="7"/>
        <v>1051</v>
      </c>
    </row>
    <row r="459" spans="1:5" x14ac:dyDescent="0.2">
      <c r="A459" s="350" t="s">
        <v>997</v>
      </c>
      <c r="B459" s="165">
        <v>6114544</v>
      </c>
      <c r="C459" s="165">
        <v>312</v>
      </c>
      <c r="D459" s="165">
        <v>305</v>
      </c>
      <c r="E459" s="354">
        <f t="shared" si="7"/>
        <v>617</v>
      </c>
    </row>
    <row r="460" spans="1:5" x14ac:dyDescent="0.2">
      <c r="A460" s="350" t="s">
        <v>997</v>
      </c>
      <c r="B460" s="165">
        <v>20063438</v>
      </c>
      <c r="C460" s="165">
        <v>865</v>
      </c>
      <c r="D460" s="165">
        <v>172</v>
      </c>
      <c r="E460" s="354">
        <f t="shared" si="7"/>
        <v>1037</v>
      </c>
    </row>
    <row r="461" spans="1:5" x14ac:dyDescent="0.2">
      <c r="A461" s="350" t="s">
        <v>997</v>
      </c>
      <c r="B461" s="165">
        <v>3064342</v>
      </c>
      <c r="C461" s="165">
        <v>211</v>
      </c>
      <c r="D461" s="165">
        <v>159</v>
      </c>
      <c r="E461" s="354">
        <f t="shared" si="7"/>
        <v>370</v>
      </c>
    </row>
    <row r="462" spans="1:5" x14ac:dyDescent="0.2">
      <c r="A462" s="350" t="s">
        <v>997</v>
      </c>
      <c r="B462" s="165">
        <v>10364648</v>
      </c>
      <c r="C462" s="165">
        <v>590</v>
      </c>
      <c r="D462" s="165">
        <v>502</v>
      </c>
      <c r="E462" s="354">
        <f t="shared" si="7"/>
        <v>1092</v>
      </c>
    </row>
    <row r="463" spans="1:5" x14ac:dyDescent="0.2">
      <c r="A463" s="350" t="s">
        <v>997</v>
      </c>
      <c r="B463" s="165">
        <v>21045258</v>
      </c>
      <c r="C463" s="165">
        <v>379</v>
      </c>
      <c r="D463" s="165">
        <v>284</v>
      </c>
      <c r="E463" s="354">
        <f t="shared" si="7"/>
        <v>663</v>
      </c>
    </row>
    <row r="464" spans="1:5" x14ac:dyDescent="0.2">
      <c r="A464" s="350" t="s">
        <v>997</v>
      </c>
      <c r="B464" s="165">
        <v>1284440</v>
      </c>
      <c r="C464" s="165">
        <v>133</v>
      </c>
      <c r="D464" s="165">
        <v>92</v>
      </c>
      <c r="E464" s="354">
        <f t="shared" si="7"/>
        <v>225</v>
      </c>
    </row>
    <row r="465" spans="1:5" x14ac:dyDescent="0.2">
      <c r="A465" s="350" t="s">
        <v>997</v>
      </c>
      <c r="B465" s="165">
        <v>18315155</v>
      </c>
      <c r="C465" s="165">
        <v>350</v>
      </c>
      <c r="D465" s="165">
        <v>228</v>
      </c>
      <c r="E465" s="354">
        <f t="shared" si="7"/>
        <v>578</v>
      </c>
    </row>
    <row r="466" spans="1:5" x14ac:dyDescent="0.2">
      <c r="A466" s="350" t="s">
        <v>997</v>
      </c>
      <c r="B466" s="165">
        <v>5194544</v>
      </c>
      <c r="C466" s="165">
        <v>398</v>
      </c>
      <c r="D466" s="165">
        <v>325</v>
      </c>
      <c r="E466" s="354">
        <f t="shared" si="7"/>
        <v>723</v>
      </c>
    </row>
    <row r="467" spans="1:5" x14ac:dyDescent="0.2">
      <c r="A467" s="350" t="s">
        <v>997</v>
      </c>
      <c r="B467" s="165">
        <v>3083127</v>
      </c>
      <c r="C467" s="165">
        <v>375</v>
      </c>
      <c r="D467" s="165">
        <v>280</v>
      </c>
      <c r="E467" s="354">
        <f t="shared" si="7"/>
        <v>655</v>
      </c>
    </row>
    <row r="468" spans="1:5" x14ac:dyDescent="0.2">
      <c r="A468" s="350" t="s">
        <v>997</v>
      </c>
      <c r="B468" s="165">
        <v>11074650</v>
      </c>
      <c r="C468" s="165">
        <v>424</v>
      </c>
      <c r="D468" s="165">
        <v>334</v>
      </c>
      <c r="E468" s="354">
        <f t="shared" si="7"/>
        <v>758</v>
      </c>
    </row>
    <row r="469" spans="1:5" x14ac:dyDescent="0.2">
      <c r="A469" s="350" t="s">
        <v>997</v>
      </c>
      <c r="B469" s="165">
        <v>20515258</v>
      </c>
      <c r="C469" s="165">
        <v>472</v>
      </c>
      <c r="D469" s="165">
        <v>190</v>
      </c>
      <c r="E469" s="354">
        <f t="shared" si="7"/>
        <v>662</v>
      </c>
    </row>
    <row r="470" spans="1:5" x14ac:dyDescent="0.2">
      <c r="A470" s="350" t="s">
        <v>997</v>
      </c>
      <c r="B470" s="165">
        <v>21085238</v>
      </c>
      <c r="C470" s="165">
        <v>354</v>
      </c>
      <c r="D470" s="165">
        <v>292</v>
      </c>
      <c r="E470" s="354">
        <f t="shared" si="7"/>
        <v>646</v>
      </c>
    </row>
    <row r="471" spans="1:5" x14ac:dyDescent="0.2">
      <c r="A471" s="350" t="s">
        <v>997</v>
      </c>
      <c r="B471" s="165">
        <v>1174440</v>
      </c>
      <c r="C471" s="165">
        <v>226</v>
      </c>
      <c r="D471" s="165">
        <v>116</v>
      </c>
      <c r="E471" s="354">
        <f t="shared" si="7"/>
        <v>342</v>
      </c>
    </row>
    <row r="472" spans="1:5" x14ac:dyDescent="0.2">
      <c r="A472" s="350" t="s">
        <v>997</v>
      </c>
      <c r="B472" s="165">
        <v>18033537</v>
      </c>
      <c r="C472" s="165">
        <v>1073</v>
      </c>
      <c r="D472" s="165">
        <v>12</v>
      </c>
      <c r="E472" s="354">
        <f t="shared" si="7"/>
        <v>1085</v>
      </c>
    </row>
    <row r="473" spans="1:5" x14ac:dyDescent="0.2">
      <c r="A473" s="350" t="s">
        <v>997</v>
      </c>
      <c r="B473" s="165">
        <v>15053437</v>
      </c>
      <c r="C473" s="165">
        <v>786</v>
      </c>
      <c r="D473" s="165">
        <v>43</v>
      </c>
      <c r="E473" s="354">
        <f t="shared" si="7"/>
        <v>829</v>
      </c>
    </row>
    <row r="474" spans="1:5" x14ac:dyDescent="0.2">
      <c r="A474" s="350" t="s">
        <v>997</v>
      </c>
      <c r="B474" s="165">
        <v>18505155</v>
      </c>
      <c r="C474" s="165">
        <v>223</v>
      </c>
      <c r="D474" s="165">
        <v>203</v>
      </c>
      <c r="E474" s="354">
        <f t="shared" si="7"/>
        <v>426</v>
      </c>
    </row>
    <row r="475" spans="1:5" x14ac:dyDescent="0.2">
      <c r="A475" s="350" t="s">
        <v>997</v>
      </c>
      <c r="B475" s="165">
        <v>18465155</v>
      </c>
      <c r="C475" s="165">
        <v>525</v>
      </c>
      <c r="D475" s="165">
        <v>205</v>
      </c>
      <c r="E475" s="354">
        <f t="shared" si="7"/>
        <v>730</v>
      </c>
    </row>
    <row r="476" spans="1:5" x14ac:dyDescent="0.2">
      <c r="A476" s="350" t="s">
        <v>997</v>
      </c>
      <c r="B476" s="165">
        <v>15275153</v>
      </c>
      <c r="C476" s="165">
        <v>305</v>
      </c>
      <c r="D476" s="165">
        <v>225</v>
      </c>
      <c r="E476" s="354">
        <f t="shared" si="7"/>
        <v>530</v>
      </c>
    </row>
    <row r="477" spans="1:5" x14ac:dyDescent="0.2">
      <c r="A477" s="350" t="s">
        <v>997</v>
      </c>
      <c r="B477" s="165">
        <v>5374544</v>
      </c>
      <c r="C477" s="165">
        <v>430</v>
      </c>
      <c r="D477" s="165">
        <v>399</v>
      </c>
      <c r="E477" s="354">
        <f t="shared" si="7"/>
        <v>829</v>
      </c>
    </row>
    <row r="478" spans="1:5" x14ac:dyDescent="0.2">
      <c r="A478" s="350" t="s">
        <v>997</v>
      </c>
      <c r="B478" s="165">
        <v>11024650</v>
      </c>
      <c r="C478" s="165">
        <v>643</v>
      </c>
      <c r="D478" s="165">
        <v>367</v>
      </c>
      <c r="E478" s="354">
        <f t="shared" si="7"/>
        <v>1010</v>
      </c>
    </row>
    <row r="479" spans="1:5" x14ac:dyDescent="0.2">
      <c r="A479" s="350" t="s">
        <v>997</v>
      </c>
      <c r="B479" s="165">
        <v>14355152</v>
      </c>
      <c r="C479" s="165">
        <v>251</v>
      </c>
      <c r="D479" s="165">
        <v>216</v>
      </c>
      <c r="E479" s="354">
        <f t="shared" si="7"/>
        <v>467</v>
      </c>
    </row>
    <row r="480" spans="1:5" x14ac:dyDescent="0.2">
      <c r="A480" s="350" t="s">
        <v>997</v>
      </c>
      <c r="B480" s="165">
        <v>14053335</v>
      </c>
      <c r="C480" s="165">
        <v>577</v>
      </c>
      <c r="D480" s="165">
        <v>501</v>
      </c>
      <c r="E480" s="354">
        <f t="shared" si="7"/>
        <v>1078</v>
      </c>
    </row>
    <row r="481" spans="1:5" x14ac:dyDescent="0.2">
      <c r="A481" s="350" t="s">
        <v>997</v>
      </c>
      <c r="B481" s="165">
        <v>18475155</v>
      </c>
      <c r="C481" s="165">
        <v>273</v>
      </c>
      <c r="D481" s="165">
        <v>240</v>
      </c>
      <c r="E481" s="354">
        <f t="shared" si="7"/>
        <v>513</v>
      </c>
    </row>
    <row r="482" spans="1:5" x14ac:dyDescent="0.2">
      <c r="A482" s="350" t="s">
        <v>997</v>
      </c>
      <c r="B482" s="165">
        <v>11083233</v>
      </c>
      <c r="C482" s="165">
        <v>111</v>
      </c>
      <c r="D482" s="165">
        <v>25</v>
      </c>
      <c r="E482" s="354">
        <f t="shared" si="7"/>
        <v>136</v>
      </c>
    </row>
    <row r="483" spans="1:5" x14ac:dyDescent="0.2">
      <c r="A483" s="350" t="s">
        <v>997</v>
      </c>
      <c r="B483" s="165">
        <v>2023126</v>
      </c>
      <c r="C483" s="165">
        <v>284</v>
      </c>
      <c r="D483" s="165">
        <v>189</v>
      </c>
      <c r="E483" s="354">
        <f t="shared" si="7"/>
        <v>473</v>
      </c>
    </row>
    <row r="484" spans="1:5" x14ac:dyDescent="0.2">
      <c r="A484" s="350" t="s">
        <v>997</v>
      </c>
      <c r="B484" s="165">
        <v>14084552</v>
      </c>
      <c r="C484" s="165">
        <v>330</v>
      </c>
      <c r="D484" s="165">
        <v>317</v>
      </c>
      <c r="E484" s="354">
        <f t="shared" si="7"/>
        <v>647</v>
      </c>
    </row>
    <row r="485" spans="1:5" x14ac:dyDescent="0.2">
      <c r="A485" s="350" t="s">
        <v>997</v>
      </c>
      <c r="B485" s="165">
        <v>10133334</v>
      </c>
      <c r="C485" s="165">
        <v>402</v>
      </c>
      <c r="D485" s="165">
        <v>343</v>
      </c>
      <c r="E485" s="354">
        <f t="shared" si="7"/>
        <v>745</v>
      </c>
    </row>
    <row r="486" spans="1:5" x14ac:dyDescent="0.2">
      <c r="A486" s="350" t="s">
        <v>997</v>
      </c>
      <c r="B486" s="165">
        <v>7084546</v>
      </c>
      <c r="C486" s="165">
        <v>242</v>
      </c>
      <c r="D486" s="165">
        <v>162</v>
      </c>
      <c r="E486" s="354">
        <f t="shared" si="7"/>
        <v>404</v>
      </c>
    </row>
    <row r="487" spans="1:5" x14ac:dyDescent="0.2">
      <c r="A487" s="350" t="s">
        <v>997</v>
      </c>
      <c r="B487" s="165">
        <v>19435156</v>
      </c>
      <c r="C487" s="165">
        <v>323</v>
      </c>
      <c r="D487" s="165">
        <v>317</v>
      </c>
      <c r="E487" s="354">
        <f t="shared" si="7"/>
        <v>640</v>
      </c>
    </row>
    <row r="488" spans="1:5" x14ac:dyDescent="0.2">
      <c r="A488" s="350" t="s">
        <v>997</v>
      </c>
      <c r="B488" s="165">
        <v>11104650</v>
      </c>
      <c r="C488" s="165">
        <v>672</v>
      </c>
      <c r="D488" s="165">
        <v>179</v>
      </c>
      <c r="E488" s="354">
        <f t="shared" si="7"/>
        <v>851</v>
      </c>
    </row>
    <row r="489" spans="1:5" x14ac:dyDescent="0.2">
      <c r="A489" s="350" t="s">
        <v>997</v>
      </c>
      <c r="B489" s="165">
        <v>3113127</v>
      </c>
      <c r="C489" s="165">
        <v>344</v>
      </c>
      <c r="D489" s="165">
        <v>317</v>
      </c>
      <c r="E489" s="354">
        <f t="shared" si="7"/>
        <v>661</v>
      </c>
    </row>
    <row r="490" spans="1:5" x14ac:dyDescent="0.2">
      <c r="A490" s="350" t="s">
        <v>997</v>
      </c>
      <c r="B490" s="165">
        <v>20145257</v>
      </c>
      <c r="C490" s="165">
        <v>411</v>
      </c>
      <c r="D490" s="165">
        <v>359</v>
      </c>
      <c r="E490" s="354">
        <f t="shared" si="7"/>
        <v>770</v>
      </c>
    </row>
    <row r="491" spans="1:5" x14ac:dyDescent="0.2">
      <c r="A491" s="350" t="s">
        <v>997</v>
      </c>
      <c r="B491" s="165">
        <v>19015155</v>
      </c>
      <c r="C491" s="165">
        <v>467</v>
      </c>
      <c r="D491" s="165">
        <v>226</v>
      </c>
      <c r="E491" s="354">
        <f t="shared" si="7"/>
        <v>693</v>
      </c>
    </row>
    <row r="492" spans="1:5" x14ac:dyDescent="0.2">
      <c r="A492" s="350" t="s">
        <v>997</v>
      </c>
      <c r="B492" s="165">
        <v>18035155</v>
      </c>
      <c r="C492" s="165">
        <v>332</v>
      </c>
      <c r="D492" s="165">
        <v>265</v>
      </c>
      <c r="E492" s="354">
        <f t="shared" si="7"/>
        <v>597</v>
      </c>
    </row>
    <row r="493" spans="1:5" x14ac:dyDescent="0.2">
      <c r="A493" s="350" t="s">
        <v>997</v>
      </c>
      <c r="B493" s="165">
        <v>20143438</v>
      </c>
      <c r="C493" s="165">
        <v>476</v>
      </c>
      <c r="D493" s="165">
        <v>411</v>
      </c>
      <c r="E493" s="354">
        <f t="shared" si="7"/>
        <v>887</v>
      </c>
    </row>
    <row r="494" spans="1:5" x14ac:dyDescent="0.2">
      <c r="A494" s="350" t="s">
        <v>997</v>
      </c>
      <c r="B494" s="165">
        <v>15133535</v>
      </c>
      <c r="C494" s="165">
        <v>408</v>
      </c>
      <c r="D494" s="165">
        <v>119</v>
      </c>
      <c r="E494" s="354">
        <f t="shared" si="7"/>
        <v>527</v>
      </c>
    </row>
    <row r="495" spans="1:5" x14ac:dyDescent="0.2">
      <c r="A495" s="350" t="s">
        <v>997</v>
      </c>
      <c r="B495" s="165">
        <v>14094552</v>
      </c>
      <c r="C495" s="165">
        <v>322</v>
      </c>
      <c r="D495" s="165">
        <v>311</v>
      </c>
      <c r="E495" s="354">
        <f t="shared" si="7"/>
        <v>633</v>
      </c>
    </row>
    <row r="496" spans="1:5" x14ac:dyDescent="0.2">
      <c r="A496" s="350" t="s">
        <v>997</v>
      </c>
      <c r="B496" s="165">
        <v>11214650</v>
      </c>
      <c r="C496" s="165">
        <v>330</v>
      </c>
      <c r="D496" s="165">
        <v>199</v>
      </c>
      <c r="E496" s="354">
        <f t="shared" si="7"/>
        <v>529</v>
      </c>
    </row>
    <row r="497" spans="1:5" x14ac:dyDescent="0.2">
      <c r="A497" s="350" t="s">
        <v>997</v>
      </c>
      <c r="B497" s="165">
        <v>16165153</v>
      </c>
      <c r="C497" s="165">
        <v>296</v>
      </c>
      <c r="D497" s="165">
        <v>259</v>
      </c>
      <c r="E497" s="354">
        <f t="shared" si="7"/>
        <v>555</v>
      </c>
    </row>
    <row r="498" spans="1:5" x14ac:dyDescent="0.2">
      <c r="A498" s="350" t="s">
        <v>997</v>
      </c>
      <c r="B498" s="165">
        <v>1103430</v>
      </c>
      <c r="C498" s="165">
        <v>235</v>
      </c>
      <c r="D498" s="165">
        <v>26</v>
      </c>
      <c r="E498" s="354">
        <f t="shared" si="7"/>
        <v>261</v>
      </c>
    </row>
    <row r="499" spans="1:5" x14ac:dyDescent="0.2">
      <c r="A499" s="350" t="s">
        <v>997</v>
      </c>
      <c r="B499" s="165">
        <v>9204547</v>
      </c>
      <c r="C499" s="165">
        <v>235</v>
      </c>
      <c r="D499" s="165">
        <v>155</v>
      </c>
      <c r="E499" s="354">
        <f t="shared" si="7"/>
        <v>390</v>
      </c>
    </row>
    <row r="500" spans="1:5" x14ac:dyDescent="0.2">
      <c r="A500" s="350" t="s">
        <v>997</v>
      </c>
      <c r="B500" s="165">
        <v>9024547</v>
      </c>
      <c r="C500" s="165">
        <v>1933</v>
      </c>
      <c r="D500" s="165">
        <v>1474</v>
      </c>
      <c r="E500" s="354">
        <f t="shared" si="7"/>
        <v>3407</v>
      </c>
    </row>
    <row r="501" spans="1:5" x14ac:dyDescent="0.2">
      <c r="A501" s="350" t="s">
        <v>997</v>
      </c>
      <c r="B501" s="165">
        <v>9063437</v>
      </c>
      <c r="C501" s="165">
        <v>276</v>
      </c>
      <c r="D501" s="165">
        <v>250</v>
      </c>
      <c r="E501" s="354">
        <f t="shared" si="7"/>
        <v>526</v>
      </c>
    </row>
    <row r="502" spans="1:5" x14ac:dyDescent="0.2">
      <c r="A502" s="350" t="s">
        <v>997</v>
      </c>
      <c r="B502" s="165">
        <v>9093232</v>
      </c>
      <c r="C502" s="165">
        <v>1132</v>
      </c>
      <c r="D502" s="165">
        <v>622</v>
      </c>
      <c r="E502" s="354">
        <f t="shared" si="7"/>
        <v>1754</v>
      </c>
    </row>
    <row r="503" spans="1:5" x14ac:dyDescent="0.2">
      <c r="A503" s="350" t="s">
        <v>997</v>
      </c>
      <c r="B503" s="165">
        <v>14345152</v>
      </c>
      <c r="C503" s="165">
        <v>236</v>
      </c>
      <c r="D503" s="165">
        <v>125</v>
      </c>
      <c r="E503" s="354">
        <f t="shared" si="7"/>
        <v>361</v>
      </c>
    </row>
    <row r="504" spans="1:5" x14ac:dyDescent="0.2">
      <c r="A504" s="350" t="s">
        <v>997</v>
      </c>
      <c r="B504" s="165">
        <v>18115155</v>
      </c>
      <c r="C504" s="165">
        <v>1073</v>
      </c>
      <c r="D504" s="165">
        <v>147</v>
      </c>
      <c r="E504" s="354">
        <f t="shared" si="7"/>
        <v>1220</v>
      </c>
    </row>
    <row r="505" spans="1:5" x14ac:dyDescent="0.2">
      <c r="A505" s="350" t="s">
        <v>997</v>
      </c>
      <c r="B505" s="165">
        <v>14003335</v>
      </c>
      <c r="C505" s="165">
        <v>288</v>
      </c>
      <c r="D505" s="165">
        <v>218</v>
      </c>
      <c r="E505" s="354">
        <f t="shared" si="7"/>
        <v>506</v>
      </c>
    </row>
    <row r="506" spans="1:5" x14ac:dyDescent="0.2">
      <c r="A506" s="350" t="s">
        <v>997</v>
      </c>
      <c r="B506" s="165">
        <v>1214440</v>
      </c>
      <c r="C506" s="165">
        <v>269</v>
      </c>
      <c r="D506" s="165">
        <v>155</v>
      </c>
      <c r="E506" s="354">
        <f t="shared" si="7"/>
        <v>424</v>
      </c>
    </row>
    <row r="507" spans="1:5" x14ac:dyDescent="0.2">
      <c r="A507" s="350" t="s">
        <v>997</v>
      </c>
      <c r="B507" s="165">
        <v>10015507</v>
      </c>
      <c r="C507" s="165">
        <v>8</v>
      </c>
      <c r="D507" s="165">
        <v>413</v>
      </c>
      <c r="E507" s="354">
        <f t="shared" si="7"/>
        <v>421</v>
      </c>
    </row>
    <row r="508" spans="1:5" x14ac:dyDescent="0.2">
      <c r="A508" s="350" t="s">
        <v>997</v>
      </c>
      <c r="B508" s="165">
        <v>1173430</v>
      </c>
      <c r="C508" s="165">
        <v>285</v>
      </c>
      <c r="D508" s="165">
        <v>270</v>
      </c>
      <c r="E508" s="354">
        <f t="shared" si="7"/>
        <v>555</v>
      </c>
    </row>
    <row r="509" spans="1:5" x14ac:dyDescent="0.2">
      <c r="A509" s="350" t="s">
        <v>997</v>
      </c>
      <c r="B509" s="165">
        <v>20295257</v>
      </c>
      <c r="C509" s="165">
        <v>772</v>
      </c>
      <c r="D509" s="165">
        <v>637</v>
      </c>
      <c r="E509" s="354">
        <f t="shared" si="7"/>
        <v>1409</v>
      </c>
    </row>
    <row r="510" spans="1:5" x14ac:dyDescent="0.2">
      <c r="A510" s="350" t="s">
        <v>997</v>
      </c>
      <c r="B510" s="165">
        <v>10284548</v>
      </c>
      <c r="C510" s="165">
        <v>228</v>
      </c>
      <c r="D510" s="165">
        <v>207</v>
      </c>
      <c r="E510" s="354">
        <f t="shared" si="7"/>
        <v>435</v>
      </c>
    </row>
    <row r="511" spans="1:5" x14ac:dyDescent="0.2">
      <c r="A511" s="350" t="s">
        <v>997</v>
      </c>
      <c r="B511" s="165">
        <v>18495155</v>
      </c>
      <c r="C511" s="165">
        <v>478</v>
      </c>
      <c r="D511" s="165">
        <v>258</v>
      </c>
      <c r="E511" s="354">
        <f t="shared" si="7"/>
        <v>736</v>
      </c>
    </row>
    <row r="512" spans="1:5" x14ac:dyDescent="0.2">
      <c r="A512" s="350" t="s">
        <v>997</v>
      </c>
      <c r="B512" s="165">
        <v>14184552</v>
      </c>
      <c r="C512" s="165">
        <v>433</v>
      </c>
      <c r="D512" s="165">
        <v>354</v>
      </c>
      <c r="E512" s="354">
        <f t="shared" si="7"/>
        <v>787</v>
      </c>
    </row>
    <row r="513" spans="1:5" x14ac:dyDescent="0.2">
      <c r="A513" s="350" t="s">
        <v>997</v>
      </c>
      <c r="B513" s="165">
        <v>11304650</v>
      </c>
      <c r="C513" s="165">
        <v>273</v>
      </c>
      <c r="D513" s="165">
        <v>240</v>
      </c>
      <c r="E513" s="354">
        <f t="shared" si="7"/>
        <v>513</v>
      </c>
    </row>
    <row r="514" spans="1:5" x14ac:dyDescent="0.2">
      <c r="A514" s="350" t="s">
        <v>997</v>
      </c>
      <c r="B514" s="165">
        <v>10454648</v>
      </c>
      <c r="C514" s="165">
        <v>937</v>
      </c>
      <c r="D514" s="165">
        <v>674</v>
      </c>
      <c r="E514" s="354">
        <f t="shared" si="7"/>
        <v>1611</v>
      </c>
    </row>
    <row r="515" spans="1:5" x14ac:dyDescent="0.2">
      <c r="A515" s="350" t="s">
        <v>997</v>
      </c>
      <c r="B515" s="165">
        <v>21255259</v>
      </c>
      <c r="C515" s="165">
        <v>225</v>
      </c>
      <c r="D515" s="165">
        <v>12</v>
      </c>
      <c r="E515" s="354">
        <f t="shared" si="7"/>
        <v>237</v>
      </c>
    </row>
    <row r="516" spans="1:5" x14ac:dyDescent="0.2">
      <c r="A516" s="350" t="s">
        <v>997</v>
      </c>
      <c r="B516" s="165">
        <v>20013438</v>
      </c>
      <c r="C516" s="165">
        <v>290</v>
      </c>
      <c r="D516" s="165">
        <v>287</v>
      </c>
      <c r="E516" s="354">
        <f t="shared" ref="E516:E579" si="8">C516+D516</f>
        <v>577</v>
      </c>
    </row>
    <row r="517" spans="1:5" x14ac:dyDescent="0.2">
      <c r="A517" s="350" t="s">
        <v>997</v>
      </c>
      <c r="B517" s="165">
        <v>15045153</v>
      </c>
      <c r="C517" s="165">
        <v>390</v>
      </c>
      <c r="D517" s="165">
        <v>341</v>
      </c>
      <c r="E517" s="354">
        <f t="shared" si="8"/>
        <v>731</v>
      </c>
    </row>
    <row r="518" spans="1:5" x14ac:dyDescent="0.2">
      <c r="A518" s="350" t="s">
        <v>997</v>
      </c>
      <c r="B518" s="165">
        <v>18053537</v>
      </c>
      <c r="C518" s="165">
        <v>465</v>
      </c>
      <c r="D518" s="165">
        <v>317</v>
      </c>
      <c r="E518" s="354">
        <f t="shared" si="8"/>
        <v>782</v>
      </c>
    </row>
    <row r="519" spans="1:5" x14ac:dyDescent="0.2">
      <c r="A519" s="350" t="s">
        <v>997</v>
      </c>
      <c r="B519" s="165">
        <v>1033430</v>
      </c>
      <c r="C519" s="165">
        <v>234</v>
      </c>
      <c r="D519" s="165">
        <v>187</v>
      </c>
      <c r="E519" s="354">
        <f t="shared" si="8"/>
        <v>421</v>
      </c>
    </row>
    <row r="520" spans="1:5" x14ac:dyDescent="0.2">
      <c r="A520" s="350" t="s">
        <v>997</v>
      </c>
      <c r="B520" s="165">
        <v>10174548</v>
      </c>
      <c r="C520" s="165">
        <v>240</v>
      </c>
      <c r="D520" s="165">
        <v>173</v>
      </c>
      <c r="E520" s="354">
        <f t="shared" si="8"/>
        <v>413</v>
      </c>
    </row>
    <row r="521" spans="1:5" x14ac:dyDescent="0.2">
      <c r="A521" s="350" t="s">
        <v>997</v>
      </c>
      <c r="B521" s="165">
        <v>20175257</v>
      </c>
      <c r="C521" s="165">
        <v>323</v>
      </c>
      <c r="D521" s="165">
        <v>240</v>
      </c>
      <c r="E521" s="354">
        <f t="shared" si="8"/>
        <v>563</v>
      </c>
    </row>
    <row r="522" spans="1:5" x14ac:dyDescent="0.2">
      <c r="A522" s="350" t="s">
        <v>997</v>
      </c>
      <c r="B522" s="165">
        <v>11254650</v>
      </c>
      <c r="C522" s="165">
        <v>849</v>
      </c>
      <c r="D522" s="165">
        <v>131</v>
      </c>
      <c r="E522" s="354">
        <f t="shared" si="8"/>
        <v>980</v>
      </c>
    </row>
    <row r="523" spans="1:5" x14ac:dyDescent="0.2">
      <c r="A523" s="350" t="s">
        <v>997</v>
      </c>
      <c r="B523" s="165">
        <v>15063437</v>
      </c>
      <c r="C523" s="165">
        <v>717</v>
      </c>
      <c r="D523" s="165">
        <v>76</v>
      </c>
      <c r="E523" s="354">
        <f t="shared" si="8"/>
        <v>793</v>
      </c>
    </row>
    <row r="524" spans="1:5" x14ac:dyDescent="0.2">
      <c r="A524" s="350" t="s">
        <v>997</v>
      </c>
      <c r="B524" s="165">
        <v>16183536</v>
      </c>
      <c r="C524" s="165">
        <v>564</v>
      </c>
      <c r="D524" s="165">
        <v>91</v>
      </c>
      <c r="E524" s="354">
        <f t="shared" si="8"/>
        <v>655</v>
      </c>
    </row>
    <row r="525" spans="1:5" x14ac:dyDescent="0.2">
      <c r="A525" s="350" t="s">
        <v>997</v>
      </c>
      <c r="B525" s="165">
        <v>17033536</v>
      </c>
      <c r="C525" s="165">
        <v>381</v>
      </c>
      <c r="D525" s="165">
        <v>219</v>
      </c>
      <c r="E525" s="354">
        <f t="shared" si="8"/>
        <v>600</v>
      </c>
    </row>
    <row r="526" spans="1:5" x14ac:dyDescent="0.2">
      <c r="A526" s="350" t="s">
        <v>997</v>
      </c>
      <c r="B526" s="165">
        <v>13023334</v>
      </c>
      <c r="C526" s="165">
        <v>627</v>
      </c>
      <c r="D526" s="165">
        <v>155</v>
      </c>
      <c r="E526" s="354">
        <f t="shared" si="8"/>
        <v>782</v>
      </c>
    </row>
    <row r="527" spans="1:5" x14ac:dyDescent="0.2">
      <c r="A527" s="350" t="s">
        <v>997</v>
      </c>
      <c r="B527" s="165">
        <v>2064341</v>
      </c>
      <c r="C527" s="165">
        <v>203</v>
      </c>
      <c r="D527" s="165">
        <v>161</v>
      </c>
      <c r="E527" s="354">
        <f t="shared" si="8"/>
        <v>364</v>
      </c>
    </row>
    <row r="528" spans="1:5" x14ac:dyDescent="0.2">
      <c r="A528" s="350" t="s">
        <v>997</v>
      </c>
      <c r="B528" s="165">
        <v>19125156</v>
      </c>
      <c r="C528" s="165">
        <v>424</v>
      </c>
      <c r="D528" s="165">
        <v>271</v>
      </c>
      <c r="E528" s="354">
        <f t="shared" si="8"/>
        <v>695</v>
      </c>
    </row>
    <row r="529" spans="1:5" x14ac:dyDescent="0.2">
      <c r="A529" s="350" t="s">
        <v>997</v>
      </c>
      <c r="B529" s="165">
        <v>13033334</v>
      </c>
      <c r="C529" s="165">
        <v>278</v>
      </c>
      <c r="D529" s="165">
        <v>255</v>
      </c>
      <c r="E529" s="354">
        <f t="shared" si="8"/>
        <v>533</v>
      </c>
    </row>
    <row r="530" spans="1:5" x14ac:dyDescent="0.2">
      <c r="A530" s="350" t="s">
        <v>997</v>
      </c>
      <c r="B530" s="165">
        <v>11354650</v>
      </c>
      <c r="C530" s="165">
        <v>579</v>
      </c>
      <c r="D530" s="165">
        <v>500</v>
      </c>
      <c r="E530" s="354">
        <f t="shared" si="8"/>
        <v>1079</v>
      </c>
    </row>
    <row r="531" spans="1:5" x14ac:dyDescent="0.2">
      <c r="A531" s="350" t="s">
        <v>997</v>
      </c>
      <c r="B531" s="165">
        <v>13093333</v>
      </c>
      <c r="C531" s="165">
        <v>242</v>
      </c>
      <c r="D531" s="165">
        <v>236</v>
      </c>
      <c r="E531" s="354">
        <f t="shared" si="8"/>
        <v>478</v>
      </c>
    </row>
    <row r="532" spans="1:5" x14ac:dyDescent="0.2">
      <c r="A532" s="350" t="s">
        <v>997</v>
      </c>
      <c r="B532" s="165">
        <v>21075258</v>
      </c>
      <c r="C532" s="165">
        <v>1038</v>
      </c>
      <c r="D532" s="165">
        <v>206</v>
      </c>
      <c r="E532" s="354">
        <f t="shared" si="8"/>
        <v>1244</v>
      </c>
    </row>
    <row r="533" spans="1:5" x14ac:dyDescent="0.2">
      <c r="A533" s="350" t="s">
        <v>997</v>
      </c>
      <c r="B533" s="165">
        <v>13113334</v>
      </c>
      <c r="C533" s="165">
        <v>211</v>
      </c>
      <c r="D533" s="165">
        <v>139</v>
      </c>
      <c r="E533" s="354">
        <f t="shared" si="8"/>
        <v>350</v>
      </c>
    </row>
    <row r="534" spans="1:5" x14ac:dyDescent="0.2">
      <c r="A534" s="350" t="s">
        <v>997</v>
      </c>
      <c r="B534" s="165">
        <v>4033128</v>
      </c>
      <c r="C534" s="165">
        <v>245</v>
      </c>
      <c r="D534" s="165">
        <v>88</v>
      </c>
      <c r="E534" s="354">
        <f t="shared" si="8"/>
        <v>333</v>
      </c>
    </row>
    <row r="535" spans="1:5" x14ac:dyDescent="0.2">
      <c r="A535" s="350" t="s">
        <v>997</v>
      </c>
      <c r="B535" s="165">
        <v>12355150</v>
      </c>
      <c r="C535" s="165">
        <v>889</v>
      </c>
      <c r="D535" s="165">
        <v>23</v>
      </c>
      <c r="E535" s="354">
        <f t="shared" si="8"/>
        <v>912</v>
      </c>
    </row>
    <row r="536" spans="1:5" x14ac:dyDescent="0.2">
      <c r="A536" s="350" t="s">
        <v>997</v>
      </c>
      <c r="B536" s="165">
        <v>8103232</v>
      </c>
      <c r="C536" s="165">
        <v>442</v>
      </c>
      <c r="D536" s="165">
        <v>189</v>
      </c>
      <c r="E536" s="354">
        <f t="shared" si="8"/>
        <v>631</v>
      </c>
    </row>
    <row r="537" spans="1:5" x14ac:dyDescent="0.2">
      <c r="A537" s="350" t="s">
        <v>997</v>
      </c>
      <c r="B537" s="165">
        <v>20043438</v>
      </c>
      <c r="C537" s="165">
        <v>418</v>
      </c>
      <c r="D537" s="165">
        <v>228</v>
      </c>
      <c r="E537" s="354">
        <f t="shared" si="8"/>
        <v>646</v>
      </c>
    </row>
    <row r="538" spans="1:5" x14ac:dyDescent="0.2">
      <c r="A538" s="350" t="s">
        <v>997</v>
      </c>
      <c r="B538" s="165">
        <v>15043437</v>
      </c>
      <c r="C538" s="165">
        <v>1036</v>
      </c>
      <c r="D538" s="165">
        <v>55</v>
      </c>
      <c r="E538" s="354">
        <f t="shared" si="8"/>
        <v>1091</v>
      </c>
    </row>
    <row r="539" spans="1:5" x14ac:dyDescent="0.2">
      <c r="A539" s="350" t="s">
        <v>997</v>
      </c>
      <c r="B539" s="165">
        <v>12164650</v>
      </c>
      <c r="C539" s="165">
        <v>579</v>
      </c>
      <c r="D539" s="165">
        <v>196</v>
      </c>
      <c r="E539" s="354">
        <f t="shared" si="8"/>
        <v>775</v>
      </c>
    </row>
    <row r="540" spans="1:5" x14ac:dyDescent="0.2">
      <c r="A540" s="350" t="s">
        <v>997</v>
      </c>
      <c r="B540" s="165">
        <v>5044544</v>
      </c>
      <c r="C540" s="165">
        <v>378</v>
      </c>
      <c r="D540" s="165">
        <v>352</v>
      </c>
      <c r="E540" s="354">
        <f t="shared" si="8"/>
        <v>730</v>
      </c>
    </row>
    <row r="541" spans="1:5" x14ac:dyDescent="0.2">
      <c r="A541" s="350" t="s">
        <v>997</v>
      </c>
      <c r="B541" s="165">
        <v>20173438</v>
      </c>
      <c r="C541" s="165">
        <v>376</v>
      </c>
      <c r="D541" s="165">
        <v>344</v>
      </c>
      <c r="E541" s="354">
        <f t="shared" si="8"/>
        <v>720</v>
      </c>
    </row>
    <row r="542" spans="1:5" x14ac:dyDescent="0.2">
      <c r="A542" s="350" t="s">
        <v>997</v>
      </c>
      <c r="B542" s="165">
        <v>20035238</v>
      </c>
      <c r="C542" s="165">
        <v>1320</v>
      </c>
      <c r="D542" s="165">
        <v>255</v>
      </c>
      <c r="E542" s="354">
        <f t="shared" si="8"/>
        <v>1575</v>
      </c>
    </row>
    <row r="543" spans="1:5" x14ac:dyDescent="0.2">
      <c r="A543" s="350" t="s">
        <v>997</v>
      </c>
      <c r="B543" s="165">
        <v>4054343</v>
      </c>
      <c r="C543" s="165">
        <v>376</v>
      </c>
      <c r="D543" s="165">
        <v>196</v>
      </c>
      <c r="E543" s="354">
        <f t="shared" si="8"/>
        <v>572</v>
      </c>
    </row>
    <row r="544" spans="1:5" x14ac:dyDescent="0.2">
      <c r="A544" s="350" t="s">
        <v>997</v>
      </c>
      <c r="B544" s="165">
        <v>5334544</v>
      </c>
      <c r="C544" s="165">
        <v>1458</v>
      </c>
      <c r="D544" s="165">
        <v>1381</v>
      </c>
      <c r="E544" s="354">
        <f t="shared" si="8"/>
        <v>2839</v>
      </c>
    </row>
    <row r="545" spans="1:5" x14ac:dyDescent="0.2">
      <c r="A545" s="350" t="s">
        <v>997</v>
      </c>
      <c r="B545" s="165">
        <v>14103335</v>
      </c>
      <c r="C545" s="165">
        <v>361</v>
      </c>
      <c r="D545" s="165">
        <v>265</v>
      </c>
      <c r="E545" s="354">
        <f t="shared" si="8"/>
        <v>626</v>
      </c>
    </row>
    <row r="546" spans="1:5" x14ac:dyDescent="0.2">
      <c r="A546" s="350" t="s">
        <v>997</v>
      </c>
      <c r="B546" s="165">
        <v>17073536</v>
      </c>
      <c r="C546" s="165">
        <v>288</v>
      </c>
      <c r="D546" s="165">
        <v>152</v>
      </c>
      <c r="E546" s="354">
        <f t="shared" si="8"/>
        <v>440</v>
      </c>
    </row>
    <row r="547" spans="1:5" x14ac:dyDescent="0.2">
      <c r="A547" s="350" t="s">
        <v>997</v>
      </c>
      <c r="B547" s="165">
        <v>1063126</v>
      </c>
      <c r="C547" s="165">
        <v>160</v>
      </c>
      <c r="D547" s="165">
        <v>40</v>
      </c>
      <c r="E547" s="354">
        <f t="shared" si="8"/>
        <v>200</v>
      </c>
    </row>
    <row r="548" spans="1:5" x14ac:dyDescent="0.2">
      <c r="A548" s="350" t="s">
        <v>997</v>
      </c>
      <c r="B548" s="165">
        <v>14254552</v>
      </c>
      <c r="C548" s="165">
        <v>1411</v>
      </c>
      <c r="D548" s="165">
        <v>8</v>
      </c>
      <c r="E548" s="354">
        <f t="shared" si="8"/>
        <v>1419</v>
      </c>
    </row>
    <row r="549" spans="1:5" x14ac:dyDescent="0.2">
      <c r="A549" s="350" t="s">
        <v>997</v>
      </c>
      <c r="B549" s="165">
        <v>18275155</v>
      </c>
      <c r="C549" s="165">
        <v>247</v>
      </c>
      <c r="D549" s="165">
        <v>229</v>
      </c>
      <c r="E549" s="354">
        <f t="shared" si="8"/>
        <v>476</v>
      </c>
    </row>
    <row r="550" spans="1:5" x14ac:dyDescent="0.2">
      <c r="A550" s="350" t="s">
        <v>997</v>
      </c>
      <c r="B550" s="165">
        <v>20425258</v>
      </c>
      <c r="C550" s="165">
        <v>2059</v>
      </c>
      <c r="D550" s="165">
        <v>247</v>
      </c>
      <c r="E550" s="354">
        <f t="shared" si="8"/>
        <v>2306</v>
      </c>
    </row>
    <row r="551" spans="1:5" x14ac:dyDescent="0.2">
      <c r="A551" s="350" t="s">
        <v>997</v>
      </c>
      <c r="B551" s="165">
        <v>13074551</v>
      </c>
      <c r="C551" s="165">
        <v>463</v>
      </c>
      <c r="D551" s="165">
        <v>320</v>
      </c>
      <c r="E551" s="354">
        <f t="shared" si="8"/>
        <v>783</v>
      </c>
    </row>
    <row r="552" spans="1:5" x14ac:dyDescent="0.2">
      <c r="A552" s="350" t="s">
        <v>997</v>
      </c>
      <c r="B552" s="165">
        <v>11014650</v>
      </c>
      <c r="C552" s="165">
        <v>599</v>
      </c>
      <c r="D552" s="165">
        <v>559</v>
      </c>
      <c r="E552" s="354">
        <f t="shared" si="8"/>
        <v>1158</v>
      </c>
    </row>
    <row r="553" spans="1:5" x14ac:dyDescent="0.2">
      <c r="A553" s="350" t="s">
        <v>997</v>
      </c>
      <c r="B553" s="165">
        <v>15075153</v>
      </c>
      <c r="C553" s="165">
        <v>391</v>
      </c>
      <c r="D553" s="165">
        <v>267</v>
      </c>
      <c r="E553" s="354">
        <f t="shared" si="8"/>
        <v>658</v>
      </c>
    </row>
    <row r="554" spans="1:5" x14ac:dyDescent="0.2">
      <c r="A554" s="350" t="s">
        <v>997</v>
      </c>
      <c r="B554" s="165">
        <v>18335155</v>
      </c>
      <c r="C554" s="165">
        <v>339</v>
      </c>
      <c r="D554" s="165">
        <v>293</v>
      </c>
      <c r="E554" s="354">
        <f t="shared" si="8"/>
        <v>632</v>
      </c>
    </row>
    <row r="555" spans="1:5" x14ac:dyDescent="0.2">
      <c r="A555" s="350" t="s">
        <v>997</v>
      </c>
      <c r="B555" s="165">
        <v>10334648</v>
      </c>
      <c r="C555" s="165">
        <v>448</v>
      </c>
      <c r="D555" s="165">
        <v>263</v>
      </c>
      <c r="E555" s="354">
        <f t="shared" si="8"/>
        <v>711</v>
      </c>
    </row>
    <row r="556" spans="1:5" x14ac:dyDescent="0.2">
      <c r="A556" s="350" t="s">
        <v>997</v>
      </c>
      <c r="B556" s="165">
        <v>4033431</v>
      </c>
      <c r="C556" s="165">
        <v>566</v>
      </c>
      <c r="D556" s="165">
        <v>188</v>
      </c>
      <c r="E556" s="354">
        <f t="shared" si="8"/>
        <v>754</v>
      </c>
    </row>
    <row r="557" spans="1:5" x14ac:dyDescent="0.2">
      <c r="A557" s="350" t="s">
        <v>997</v>
      </c>
      <c r="B557" s="165">
        <v>5074544</v>
      </c>
      <c r="C557" s="165">
        <v>358</v>
      </c>
      <c r="D557" s="165">
        <v>331</v>
      </c>
      <c r="E557" s="354">
        <f t="shared" si="8"/>
        <v>689</v>
      </c>
    </row>
    <row r="558" spans="1:5" x14ac:dyDescent="0.2">
      <c r="A558" s="350" t="s">
        <v>997</v>
      </c>
      <c r="B558" s="165">
        <v>19033437</v>
      </c>
      <c r="C558" s="165">
        <v>614</v>
      </c>
      <c r="D558" s="165">
        <v>204</v>
      </c>
      <c r="E558" s="354">
        <f t="shared" si="8"/>
        <v>818</v>
      </c>
    </row>
    <row r="559" spans="1:5" x14ac:dyDescent="0.2">
      <c r="A559" s="350" t="s">
        <v>997</v>
      </c>
      <c r="B559" s="165">
        <v>1304440</v>
      </c>
      <c r="C559" s="165">
        <v>355</v>
      </c>
      <c r="D559" s="165">
        <v>352</v>
      </c>
      <c r="E559" s="354">
        <f t="shared" si="8"/>
        <v>707</v>
      </c>
    </row>
    <row r="560" spans="1:5" x14ac:dyDescent="0.2">
      <c r="A560" s="350" t="s">
        <v>997</v>
      </c>
      <c r="B560" s="165">
        <v>12285150</v>
      </c>
      <c r="C560" s="165">
        <v>696</v>
      </c>
      <c r="D560" s="165">
        <v>178</v>
      </c>
      <c r="E560" s="354">
        <f t="shared" si="8"/>
        <v>874</v>
      </c>
    </row>
    <row r="561" spans="1:5" x14ac:dyDescent="0.2">
      <c r="A561" s="350" t="s">
        <v>997</v>
      </c>
      <c r="B561" s="165">
        <v>11013333</v>
      </c>
      <c r="C561" s="165">
        <v>589</v>
      </c>
      <c r="D561" s="165">
        <v>131</v>
      </c>
      <c r="E561" s="354">
        <f t="shared" si="8"/>
        <v>720</v>
      </c>
    </row>
    <row r="562" spans="1:5" x14ac:dyDescent="0.2">
      <c r="A562" s="350" t="s">
        <v>997</v>
      </c>
      <c r="B562" s="165">
        <v>4044343</v>
      </c>
      <c r="C562" s="165">
        <v>345</v>
      </c>
      <c r="D562" s="165">
        <v>1</v>
      </c>
      <c r="E562" s="354">
        <f t="shared" si="8"/>
        <v>346</v>
      </c>
    </row>
    <row r="563" spans="1:5" x14ac:dyDescent="0.2">
      <c r="A563" s="350" t="s">
        <v>997</v>
      </c>
      <c r="B563" s="165">
        <v>20125257</v>
      </c>
      <c r="C563" s="165">
        <v>1056</v>
      </c>
      <c r="D563" s="165">
        <v>389</v>
      </c>
      <c r="E563" s="354">
        <f t="shared" si="8"/>
        <v>1445</v>
      </c>
    </row>
    <row r="564" spans="1:5" x14ac:dyDescent="0.2">
      <c r="A564" s="350" t="s">
        <v>997</v>
      </c>
      <c r="B564" s="165">
        <v>9073232</v>
      </c>
      <c r="C564" s="165">
        <v>435</v>
      </c>
      <c r="D564" s="165">
        <v>310</v>
      </c>
      <c r="E564" s="354">
        <f t="shared" si="8"/>
        <v>745</v>
      </c>
    </row>
    <row r="565" spans="1:5" x14ac:dyDescent="0.2">
      <c r="A565" s="350" t="s">
        <v>997</v>
      </c>
      <c r="B565" s="165">
        <v>21225259</v>
      </c>
      <c r="C565" s="165">
        <v>341</v>
      </c>
      <c r="D565" s="165">
        <v>130</v>
      </c>
      <c r="E565" s="354">
        <f t="shared" si="8"/>
        <v>471</v>
      </c>
    </row>
    <row r="566" spans="1:5" x14ac:dyDescent="0.2">
      <c r="A566" s="350" t="s">
        <v>997</v>
      </c>
      <c r="B566" s="165">
        <v>17065154</v>
      </c>
      <c r="C566" s="165">
        <v>997</v>
      </c>
      <c r="D566" s="165">
        <v>878</v>
      </c>
      <c r="E566" s="354">
        <f t="shared" si="8"/>
        <v>1875</v>
      </c>
    </row>
    <row r="567" spans="1:5" x14ac:dyDescent="0.2">
      <c r="A567" s="350" t="s">
        <v>997</v>
      </c>
      <c r="B567" s="165">
        <v>18435155</v>
      </c>
      <c r="C567" s="165">
        <v>539</v>
      </c>
      <c r="D567" s="165">
        <v>169</v>
      </c>
      <c r="E567" s="354">
        <f t="shared" si="8"/>
        <v>708</v>
      </c>
    </row>
    <row r="568" spans="1:5" x14ac:dyDescent="0.2">
      <c r="A568" s="350" t="s">
        <v>997</v>
      </c>
      <c r="B568" s="165">
        <v>16215153</v>
      </c>
      <c r="C568" s="165">
        <v>210</v>
      </c>
      <c r="D568" s="165">
        <v>201</v>
      </c>
      <c r="E568" s="354">
        <f t="shared" si="8"/>
        <v>411</v>
      </c>
    </row>
    <row r="569" spans="1:5" x14ac:dyDescent="0.2">
      <c r="A569" s="350" t="s">
        <v>997</v>
      </c>
      <c r="B569" s="165">
        <v>20355257</v>
      </c>
      <c r="C569" s="165">
        <v>384</v>
      </c>
      <c r="D569" s="165">
        <v>280</v>
      </c>
      <c r="E569" s="354">
        <f t="shared" si="8"/>
        <v>664</v>
      </c>
    </row>
    <row r="570" spans="1:5" x14ac:dyDescent="0.2">
      <c r="A570" s="350" t="s">
        <v>997</v>
      </c>
      <c r="B570" s="165">
        <v>20015238</v>
      </c>
      <c r="C570" s="165">
        <v>390</v>
      </c>
      <c r="D570" s="165">
        <v>282</v>
      </c>
      <c r="E570" s="354">
        <f t="shared" si="8"/>
        <v>672</v>
      </c>
    </row>
    <row r="571" spans="1:5" x14ac:dyDescent="0.2">
      <c r="A571" s="350" t="s">
        <v>997</v>
      </c>
      <c r="B571" s="165">
        <v>19165156</v>
      </c>
      <c r="C571" s="165">
        <v>770</v>
      </c>
      <c r="D571" s="165">
        <v>128</v>
      </c>
      <c r="E571" s="354">
        <f t="shared" si="8"/>
        <v>898</v>
      </c>
    </row>
    <row r="572" spans="1:5" x14ac:dyDescent="0.2">
      <c r="A572" s="350" t="s">
        <v>997</v>
      </c>
      <c r="B572" s="165">
        <v>11043333</v>
      </c>
      <c r="C572" s="165">
        <v>762</v>
      </c>
      <c r="D572" s="165">
        <v>107</v>
      </c>
      <c r="E572" s="354">
        <f t="shared" si="8"/>
        <v>869</v>
      </c>
    </row>
    <row r="573" spans="1:5" x14ac:dyDescent="0.2">
      <c r="A573" s="350" t="s">
        <v>997</v>
      </c>
      <c r="B573" s="165">
        <v>14233335</v>
      </c>
      <c r="C573" s="165">
        <v>1471</v>
      </c>
      <c r="D573" s="165">
        <v>901</v>
      </c>
      <c r="E573" s="354">
        <f t="shared" si="8"/>
        <v>2372</v>
      </c>
    </row>
    <row r="574" spans="1:5" x14ac:dyDescent="0.2">
      <c r="A574" s="350" t="s">
        <v>997</v>
      </c>
      <c r="B574" s="165">
        <v>13003334</v>
      </c>
      <c r="C574" s="165">
        <v>229</v>
      </c>
      <c r="D574" s="165">
        <v>203</v>
      </c>
      <c r="E574" s="354">
        <f t="shared" si="8"/>
        <v>432</v>
      </c>
    </row>
    <row r="575" spans="1:5" x14ac:dyDescent="0.2">
      <c r="A575" s="350" t="s">
        <v>997</v>
      </c>
      <c r="B575" s="165">
        <v>4093431</v>
      </c>
      <c r="C575" s="165">
        <v>326</v>
      </c>
      <c r="D575" s="165">
        <v>273</v>
      </c>
      <c r="E575" s="354">
        <f t="shared" si="8"/>
        <v>599</v>
      </c>
    </row>
    <row r="576" spans="1:5" x14ac:dyDescent="0.2">
      <c r="A576" s="350" t="s">
        <v>997</v>
      </c>
      <c r="B576" s="165">
        <v>1294440</v>
      </c>
      <c r="C576" s="165">
        <v>161</v>
      </c>
      <c r="D576" s="165">
        <v>121</v>
      </c>
      <c r="E576" s="354">
        <f t="shared" si="8"/>
        <v>282</v>
      </c>
    </row>
    <row r="577" spans="1:5" x14ac:dyDescent="0.2">
      <c r="A577" s="350" t="s">
        <v>997</v>
      </c>
      <c r="B577" s="165">
        <v>9034547</v>
      </c>
      <c r="C577" s="165">
        <v>296</v>
      </c>
      <c r="D577" s="165">
        <v>114</v>
      </c>
      <c r="E577" s="354">
        <f t="shared" si="8"/>
        <v>410</v>
      </c>
    </row>
    <row r="578" spans="1:5" x14ac:dyDescent="0.2">
      <c r="A578" s="350" t="s">
        <v>997</v>
      </c>
      <c r="B578" s="165">
        <v>2113126</v>
      </c>
      <c r="C578" s="165">
        <v>379</v>
      </c>
      <c r="D578" s="165">
        <v>342</v>
      </c>
      <c r="E578" s="354">
        <f t="shared" si="8"/>
        <v>721</v>
      </c>
    </row>
    <row r="579" spans="1:5" x14ac:dyDescent="0.2">
      <c r="A579" s="350" t="s">
        <v>997</v>
      </c>
      <c r="B579" s="165">
        <v>9053232</v>
      </c>
      <c r="C579" s="165">
        <v>437</v>
      </c>
      <c r="D579" s="165">
        <v>340</v>
      </c>
      <c r="E579" s="354">
        <f t="shared" si="8"/>
        <v>777</v>
      </c>
    </row>
    <row r="580" spans="1:5" x14ac:dyDescent="0.2">
      <c r="A580" s="350" t="s">
        <v>997</v>
      </c>
      <c r="B580" s="165">
        <v>3023128</v>
      </c>
      <c r="C580" s="165">
        <v>190</v>
      </c>
      <c r="D580" s="165">
        <v>135</v>
      </c>
      <c r="E580" s="354">
        <f t="shared" ref="E580:E643" si="9">C580+D580</f>
        <v>325</v>
      </c>
    </row>
    <row r="581" spans="1:5" x14ac:dyDescent="0.2">
      <c r="A581" s="350" t="s">
        <v>997</v>
      </c>
      <c r="B581" s="165">
        <v>10063334</v>
      </c>
      <c r="C581" s="165">
        <v>230</v>
      </c>
      <c r="D581" s="165">
        <v>224</v>
      </c>
      <c r="E581" s="354">
        <f t="shared" si="9"/>
        <v>454</v>
      </c>
    </row>
    <row r="582" spans="1:5" x14ac:dyDescent="0.2">
      <c r="A582" s="350" t="s">
        <v>997</v>
      </c>
      <c r="B582" s="165">
        <v>11143233</v>
      </c>
      <c r="C582" s="165">
        <v>261</v>
      </c>
      <c r="D582" s="165">
        <v>206</v>
      </c>
      <c r="E582" s="354">
        <f t="shared" si="9"/>
        <v>467</v>
      </c>
    </row>
    <row r="583" spans="1:5" x14ac:dyDescent="0.2">
      <c r="A583" s="350" t="s">
        <v>997</v>
      </c>
      <c r="B583" s="165">
        <v>18085155</v>
      </c>
      <c r="C583" s="165">
        <v>445</v>
      </c>
      <c r="D583" s="165">
        <v>242</v>
      </c>
      <c r="E583" s="354">
        <f t="shared" si="9"/>
        <v>687</v>
      </c>
    </row>
    <row r="584" spans="1:5" x14ac:dyDescent="0.2">
      <c r="A584" s="350" t="s">
        <v>997</v>
      </c>
      <c r="B584" s="165">
        <v>15205153</v>
      </c>
      <c r="C584" s="165">
        <v>19</v>
      </c>
      <c r="D584" s="165">
        <v>13</v>
      </c>
      <c r="E584" s="354">
        <f t="shared" si="9"/>
        <v>32</v>
      </c>
    </row>
    <row r="585" spans="1:5" x14ac:dyDescent="0.2">
      <c r="A585" s="350" t="s">
        <v>997</v>
      </c>
      <c r="B585" s="165">
        <v>4124343</v>
      </c>
      <c r="C585" s="165">
        <v>169</v>
      </c>
      <c r="D585" s="165">
        <v>102</v>
      </c>
      <c r="E585" s="354">
        <f t="shared" si="9"/>
        <v>271</v>
      </c>
    </row>
    <row r="586" spans="1:5" x14ac:dyDescent="0.2">
      <c r="A586" s="350" t="s">
        <v>997</v>
      </c>
      <c r="B586" s="165">
        <v>15003535</v>
      </c>
      <c r="C586" s="165">
        <v>922</v>
      </c>
      <c r="D586" s="165">
        <v>177</v>
      </c>
      <c r="E586" s="354">
        <f t="shared" si="9"/>
        <v>1099</v>
      </c>
    </row>
    <row r="587" spans="1:5" x14ac:dyDescent="0.2">
      <c r="A587" s="350" t="s">
        <v>997</v>
      </c>
      <c r="B587" s="165">
        <v>19063437</v>
      </c>
      <c r="C587" s="165">
        <v>294</v>
      </c>
      <c r="D587" s="165">
        <v>214</v>
      </c>
      <c r="E587" s="354">
        <f t="shared" si="9"/>
        <v>508</v>
      </c>
    </row>
    <row r="588" spans="1:5" x14ac:dyDescent="0.2">
      <c r="A588" s="350" t="s">
        <v>997</v>
      </c>
      <c r="B588" s="165">
        <v>10014548</v>
      </c>
      <c r="C588" s="165">
        <v>263</v>
      </c>
      <c r="D588" s="165">
        <v>261</v>
      </c>
      <c r="E588" s="354">
        <f t="shared" si="9"/>
        <v>524</v>
      </c>
    </row>
    <row r="589" spans="1:5" x14ac:dyDescent="0.2">
      <c r="A589" s="350" t="s">
        <v>997</v>
      </c>
      <c r="B589" s="165">
        <v>5294544</v>
      </c>
      <c r="C589" s="165">
        <v>539</v>
      </c>
      <c r="D589" s="165">
        <v>444</v>
      </c>
      <c r="E589" s="354">
        <f t="shared" si="9"/>
        <v>983</v>
      </c>
    </row>
    <row r="590" spans="1:5" x14ac:dyDescent="0.2">
      <c r="A590" s="350" t="s">
        <v>997</v>
      </c>
      <c r="B590" s="165">
        <v>1264440</v>
      </c>
      <c r="C590" s="165">
        <v>220</v>
      </c>
      <c r="D590" s="165">
        <v>3</v>
      </c>
      <c r="E590" s="354">
        <f t="shared" si="9"/>
        <v>223</v>
      </c>
    </row>
    <row r="591" spans="1:5" x14ac:dyDescent="0.2">
      <c r="A591" s="350" t="s">
        <v>997</v>
      </c>
      <c r="B591" s="165">
        <v>11023233</v>
      </c>
      <c r="C591" s="165">
        <v>561</v>
      </c>
      <c r="D591" s="165">
        <v>178</v>
      </c>
      <c r="E591" s="354">
        <f t="shared" si="9"/>
        <v>739</v>
      </c>
    </row>
    <row r="592" spans="1:5" x14ac:dyDescent="0.2">
      <c r="A592" s="350" t="s">
        <v>997</v>
      </c>
      <c r="B592" s="165">
        <v>12044650</v>
      </c>
      <c r="C592" s="165">
        <v>379</v>
      </c>
      <c r="D592" s="165">
        <v>299</v>
      </c>
      <c r="E592" s="354">
        <f t="shared" si="9"/>
        <v>678</v>
      </c>
    </row>
    <row r="593" spans="1:5" x14ac:dyDescent="0.2">
      <c r="A593" s="350" t="s">
        <v>997</v>
      </c>
      <c r="B593" s="165">
        <v>13063334</v>
      </c>
      <c r="C593" s="165">
        <v>426</v>
      </c>
      <c r="D593" s="165">
        <v>198</v>
      </c>
      <c r="E593" s="354">
        <f t="shared" si="9"/>
        <v>624</v>
      </c>
    </row>
    <row r="594" spans="1:5" x14ac:dyDescent="0.2">
      <c r="A594" s="350" t="s">
        <v>997</v>
      </c>
      <c r="B594" s="165">
        <v>21045238</v>
      </c>
      <c r="C594" s="165">
        <v>363</v>
      </c>
      <c r="D594" s="165">
        <v>294</v>
      </c>
      <c r="E594" s="354">
        <f t="shared" si="9"/>
        <v>657</v>
      </c>
    </row>
    <row r="595" spans="1:5" x14ac:dyDescent="0.2">
      <c r="A595" s="350" t="s">
        <v>997</v>
      </c>
      <c r="B595" s="165">
        <v>18165155</v>
      </c>
      <c r="C595" s="165">
        <v>328</v>
      </c>
      <c r="D595" s="165">
        <v>282</v>
      </c>
      <c r="E595" s="354">
        <f t="shared" si="9"/>
        <v>610</v>
      </c>
    </row>
    <row r="596" spans="1:5" x14ac:dyDescent="0.2">
      <c r="A596" s="350" t="s">
        <v>997</v>
      </c>
      <c r="B596" s="165">
        <v>14244552</v>
      </c>
      <c r="C596" s="165">
        <v>1229</v>
      </c>
      <c r="D596" s="165">
        <v>9</v>
      </c>
      <c r="E596" s="354">
        <f t="shared" si="9"/>
        <v>1238</v>
      </c>
    </row>
    <row r="597" spans="1:5" x14ac:dyDescent="0.2">
      <c r="A597" s="350" t="s">
        <v>997</v>
      </c>
      <c r="B597" s="165">
        <v>19275156</v>
      </c>
      <c r="C597" s="165">
        <v>248</v>
      </c>
      <c r="D597" s="165">
        <v>243</v>
      </c>
      <c r="E597" s="354">
        <f t="shared" si="9"/>
        <v>491</v>
      </c>
    </row>
    <row r="598" spans="1:5" x14ac:dyDescent="0.2">
      <c r="A598" s="350" t="s">
        <v>997</v>
      </c>
      <c r="B598" s="165">
        <v>10354648</v>
      </c>
      <c r="C598" s="165">
        <v>547</v>
      </c>
      <c r="D598" s="165">
        <v>479</v>
      </c>
      <c r="E598" s="354">
        <f t="shared" si="9"/>
        <v>1026</v>
      </c>
    </row>
    <row r="599" spans="1:5" x14ac:dyDescent="0.2">
      <c r="A599" s="350" t="s">
        <v>997</v>
      </c>
      <c r="B599" s="165">
        <v>2043128</v>
      </c>
      <c r="C599" s="165">
        <v>139</v>
      </c>
      <c r="D599" s="165">
        <v>1</v>
      </c>
      <c r="E599" s="354">
        <f t="shared" si="9"/>
        <v>140</v>
      </c>
    </row>
    <row r="600" spans="1:5" x14ac:dyDescent="0.2">
      <c r="A600" s="350" t="s">
        <v>997</v>
      </c>
      <c r="B600" s="165">
        <v>21465259</v>
      </c>
      <c r="C600" s="165">
        <v>286</v>
      </c>
      <c r="D600" s="165">
        <v>255</v>
      </c>
      <c r="E600" s="354">
        <f t="shared" si="9"/>
        <v>541</v>
      </c>
    </row>
    <row r="601" spans="1:5" x14ac:dyDescent="0.2">
      <c r="A601" s="350" t="s">
        <v>997</v>
      </c>
      <c r="B601" s="165">
        <v>3183127</v>
      </c>
      <c r="C601" s="165">
        <v>233</v>
      </c>
      <c r="D601" s="165">
        <v>173</v>
      </c>
      <c r="E601" s="354">
        <f t="shared" si="9"/>
        <v>406</v>
      </c>
    </row>
    <row r="602" spans="1:5" x14ac:dyDescent="0.2">
      <c r="A602" s="350" t="s">
        <v>997</v>
      </c>
      <c r="B602" s="165">
        <v>10054548</v>
      </c>
      <c r="C602" s="165">
        <v>255</v>
      </c>
      <c r="D602" s="165">
        <v>241</v>
      </c>
      <c r="E602" s="354">
        <f t="shared" si="9"/>
        <v>496</v>
      </c>
    </row>
    <row r="603" spans="1:5" x14ac:dyDescent="0.2">
      <c r="A603" s="350" t="s">
        <v>997</v>
      </c>
      <c r="B603" s="165">
        <v>14365152</v>
      </c>
      <c r="C603" s="165">
        <v>344</v>
      </c>
      <c r="D603" s="165">
        <v>322</v>
      </c>
      <c r="E603" s="354">
        <f t="shared" si="9"/>
        <v>666</v>
      </c>
    </row>
    <row r="604" spans="1:5" x14ac:dyDescent="0.2">
      <c r="A604" s="350" t="s">
        <v>997</v>
      </c>
      <c r="B604" s="165">
        <v>12183333</v>
      </c>
      <c r="C604" s="165">
        <v>551</v>
      </c>
      <c r="D604" s="165">
        <v>107</v>
      </c>
      <c r="E604" s="354">
        <f t="shared" si="9"/>
        <v>658</v>
      </c>
    </row>
    <row r="605" spans="1:5" x14ac:dyDescent="0.2">
      <c r="A605" s="350" t="s">
        <v>997</v>
      </c>
      <c r="B605" s="165">
        <v>5064544</v>
      </c>
      <c r="C605" s="165">
        <v>788</v>
      </c>
      <c r="D605" s="165">
        <v>552</v>
      </c>
      <c r="E605" s="354">
        <f t="shared" si="9"/>
        <v>1340</v>
      </c>
    </row>
    <row r="606" spans="1:5" x14ac:dyDescent="0.2">
      <c r="A606" s="350" t="s">
        <v>997</v>
      </c>
      <c r="B606" s="165">
        <v>14243335</v>
      </c>
      <c r="C606" s="165">
        <v>271</v>
      </c>
      <c r="D606" s="165">
        <v>268</v>
      </c>
      <c r="E606" s="354">
        <f t="shared" si="9"/>
        <v>539</v>
      </c>
    </row>
    <row r="607" spans="1:5" x14ac:dyDescent="0.2">
      <c r="A607" s="350" t="s">
        <v>997</v>
      </c>
      <c r="B607" s="165">
        <v>3063127</v>
      </c>
      <c r="C607" s="165">
        <v>310</v>
      </c>
      <c r="D607" s="165">
        <v>244</v>
      </c>
      <c r="E607" s="354">
        <f t="shared" si="9"/>
        <v>554</v>
      </c>
    </row>
    <row r="608" spans="1:5" x14ac:dyDescent="0.2">
      <c r="A608" s="350" t="s">
        <v>997</v>
      </c>
      <c r="B608" s="165">
        <v>12163333</v>
      </c>
      <c r="C608" s="165">
        <v>286</v>
      </c>
      <c r="D608" s="165">
        <v>277</v>
      </c>
      <c r="E608" s="354">
        <f t="shared" si="9"/>
        <v>563</v>
      </c>
    </row>
    <row r="609" spans="1:5" x14ac:dyDescent="0.2">
      <c r="A609" s="350" t="s">
        <v>997</v>
      </c>
      <c r="B609" s="165">
        <v>19335156</v>
      </c>
      <c r="C609" s="165">
        <v>263</v>
      </c>
      <c r="D609" s="165">
        <v>229</v>
      </c>
      <c r="E609" s="354">
        <f t="shared" si="9"/>
        <v>492</v>
      </c>
    </row>
    <row r="610" spans="1:5" x14ac:dyDescent="0.2">
      <c r="A610" s="350" t="s">
        <v>997</v>
      </c>
      <c r="B610" s="165">
        <v>14013335</v>
      </c>
      <c r="C610" s="165">
        <v>338</v>
      </c>
      <c r="D610" s="165">
        <v>194</v>
      </c>
      <c r="E610" s="354">
        <f t="shared" si="9"/>
        <v>532</v>
      </c>
    </row>
    <row r="611" spans="1:5" x14ac:dyDescent="0.2">
      <c r="A611" s="350" t="s">
        <v>997</v>
      </c>
      <c r="B611" s="165">
        <v>10313334</v>
      </c>
      <c r="C611" s="165">
        <v>668</v>
      </c>
      <c r="D611" s="165">
        <v>53</v>
      </c>
      <c r="E611" s="354">
        <f t="shared" si="9"/>
        <v>721</v>
      </c>
    </row>
    <row r="612" spans="1:5" x14ac:dyDescent="0.2">
      <c r="A612" s="350" t="s">
        <v>997</v>
      </c>
      <c r="B612" s="165">
        <v>5384544</v>
      </c>
      <c r="C612" s="165">
        <v>338</v>
      </c>
      <c r="D612" s="165">
        <v>313</v>
      </c>
      <c r="E612" s="354">
        <f t="shared" si="9"/>
        <v>651</v>
      </c>
    </row>
    <row r="613" spans="1:5" x14ac:dyDescent="0.2">
      <c r="A613" s="350" t="s">
        <v>997</v>
      </c>
      <c r="B613" s="165">
        <v>3003128</v>
      </c>
      <c r="C613" s="165">
        <v>190</v>
      </c>
      <c r="D613" s="165">
        <v>145</v>
      </c>
      <c r="E613" s="354">
        <f t="shared" si="9"/>
        <v>335</v>
      </c>
    </row>
    <row r="614" spans="1:5" x14ac:dyDescent="0.2">
      <c r="A614" s="350" t="s">
        <v>997</v>
      </c>
      <c r="B614" s="165">
        <v>12083333</v>
      </c>
      <c r="C614" s="165">
        <v>403</v>
      </c>
      <c r="D614" s="165">
        <v>300</v>
      </c>
      <c r="E614" s="354">
        <f t="shared" si="9"/>
        <v>703</v>
      </c>
    </row>
    <row r="615" spans="1:5" x14ac:dyDescent="0.2">
      <c r="A615" s="350" t="s">
        <v>997</v>
      </c>
      <c r="B615" s="165">
        <v>20213438</v>
      </c>
      <c r="C615" s="165">
        <v>570</v>
      </c>
      <c r="D615" s="165">
        <v>509</v>
      </c>
      <c r="E615" s="354">
        <f t="shared" si="9"/>
        <v>1079</v>
      </c>
    </row>
    <row r="616" spans="1:5" x14ac:dyDescent="0.2">
      <c r="A616" s="350" t="s">
        <v>997</v>
      </c>
      <c r="B616" s="165">
        <v>20445258</v>
      </c>
      <c r="C616" s="165">
        <v>699</v>
      </c>
      <c r="D616" s="165">
        <v>106</v>
      </c>
      <c r="E616" s="354">
        <f t="shared" si="9"/>
        <v>805</v>
      </c>
    </row>
    <row r="617" spans="1:5" x14ac:dyDescent="0.2">
      <c r="A617" s="350" t="s">
        <v>997</v>
      </c>
      <c r="B617" s="165">
        <v>20023431</v>
      </c>
      <c r="C617" s="165">
        <v>953</v>
      </c>
      <c r="D617" s="165">
        <v>416</v>
      </c>
      <c r="E617" s="354">
        <f t="shared" si="9"/>
        <v>1369</v>
      </c>
    </row>
    <row r="618" spans="1:5" x14ac:dyDescent="0.2">
      <c r="A618" s="350" t="s">
        <v>997</v>
      </c>
      <c r="B618" s="165">
        <v>5003232</v>
      </c>
      <c r="C618" s="165">
        <v>408</v>
      </c>
      <c r="D618" s="165">
        <v>200</v>
      </c>
      <c r="E618" s="354">
        <f t="shared" si="9"/>
        <v>608</v>
      </c>
    </row>
    <row r="619" spans="1:5" x14ac:dyDescent="0.2">
      <c r="A619" s="350" t="s">
        <v>997</v>
      </c>
      <c r="B619" s="165">
        <v>19175156</v>
      </c>
      <c r="C619" s="165">
        <v>138</v>
      </c>
      <c r="D619" s="165">
        <v>109</v>
      </c>
      <c r="E619" s="354">
        <f t="shared" si="9"/>
        <v>247</v>
      </c>
    </row>
    <row r="620" spans="1:5" x14ac:dyDescent="0.2">
      <c r="A620" s="350" t="s">
        <v>997</v>
      </c>
      <c r="B620" s="165">
        <v>16133536</v>
      </c>
      <c r="C620" s="165">
        <v>404</v>
      </c>
      <c r="D620" s="165">
        <v>172</v>
      </c>
      <c r="E620" s="354">
        <f t="shared" si="9"/>
        <v>576</v>
      </c>
    </row>
    <row r="621" spans="1:5" x14ac:dyDescent="0.2">
      <c r="A621" s="350" t="s">
        <v>997</v>
      </c>
      <c r="B621" s="165">
        <v>18455155</v>
      </c>
      <c r="C621" s="165">
        <v>850</v>
      </c>
      <c r="D621" s="165">
        <v>316</v>
      </c>
      <c r="E621" s="354">
        <f t="shared" si="9"/>
        <v>1166</v>
      </c>
    </row>
    <row r="622" spans="1:5" x14ac:dyDescent="0.2">
      <c r="A622" s="350" t="s">
        <v>997</v>
      </c>
      <c r="B622" s="165">
        <v>20185257</v>
      </c>
      <c r="C622" s="165">
        <v>934</v>
      </c>
      <c r="D622" s="165">
        <v>122</v>
      </c>
      <c r="E622" s="354">
        <f t="shared" si="9"/>
        <v>1056</v>
      </c>
    </row>
    <row r="623" spans="1:5" x14ac:dyDescent="0.2">
      <c r="A623" s="350" t="s">
        <v>997</v>
      </c>
      <c r="B623" s="165">
        <v>13164551</v>
      </c>
      <c r="C623" s="165">
        <v>538</v>
      </c>
      <c r="D623" s="165">
        <v>248</v>
      </c>
      <c r="E623" s="354">
        <f t="shared" si="9"/>
        <v>786</v>
      </c>
    </row>
    <row r="624" spans="1:5" x14ac:dyDescent="0.2">
      <c r="A624" s="350" t="s">
        <v>997</v>
      </c>
      <c r="B624" s="165">
        <v>20183438</v>
      </c>
      <c r="C624" s="165">
        <v>387</v>
      </c>
      <c r="D624" s="165">
        <v>349</v>
      </c>
      <c r="E624" s="354">
        <f t="shared" si="9"/>
        <v>736</v>
      </c>
    </row>
    <row r="625" spans="1:5" x14ac:dyDescent="0.2">
      <c r="A625" s="350" t="s">
        <v>997</v>
      </c>
      <c r="B625" s="165">
        <v>14234552</v>
      </c>
      <c r="C625" s="165">
        <v>1081</v>
      </c>
      <c r="D625" s="165">
        <v>134</v>
      </c>
      <c r="E625" s="354">
        <f t="shared" si="9"/>
        <v>1215</v>
      </c>
    </row>
    <row r="626" spans="1:5" x14ac:dyDescent="0.2">
      <c r="A626" s="350" t="s">
        <v>997</v>
      </c>
      <c r="B626" s="165">
        <v>11003333</v>
      </c>
      <c r="C626" s="165">
        <v>1077</v>
      </c>
      <c r="D626" s="165">
        <v>425</v>
      </c>
      <c r="E626" s="354">
        <f t="shared" si="9"/>
        <v>1502</v>
      </c>
    </row>
    <row r="627" spans="1:5" x14ac:dyDescent="0.2">
      <c r="A627" s="350" t="s">
        <v>997</v>
      </c>
      <c r="B627" s="165">
        <v>8063232</v>
      </c>
      <c r="C627" s="165">
        <v>840</v>
      </c>
      <c r="D627" s="165">
        <v>163</v>
      </c>
      <c r="E627" s="354">
        <f t="shared" si="9"/>
        <v>1003</v>
      </c>
    </row>
    <row r="628" spans="1:5" x14ac:dyDescent="0.2">
      <c r="A628" s="350" t="s">
        <v>997</v>
      </c>
      <c r="B628" s="165">
        <v>20505258</v>
      </c>
      <c r="C628" s="165">
        <v>207</v>
      </c>
      <c r="D628" s="165">
        <v>127</v>
      </c>
      <c r="E628" s="354">
        <f t="shared" si="9"/>
        <v>334</v>
      </c>
    </row>
    <row r="629" spans="1:5" x14ac:dyDescent="0.2">
      <c r="A629" s="350" t="s">
        <v>997</v>
      </c>
      <c r="B629" s="165">
        <v>10193334</v>
      </c>
      <c r="C629" s="165">
        <v>242</v>
      </c>
      <c r="D629" s="165">
        <v>230</v>
      </c>
      <c r="E629" s="354">
        <f t="shared" si="9"/>
        <v>472</v>
      </c>
    </row>
    <row r="630" spans="1:5" x14ac:dyDescent="0.2">
      <c r="A630" s="350" t="s">
        <v>997</v>
      </c>
      <c r="B630" s="165">
        <v>3054342</v>
      </c>
      <c r="C630" s="165">
        <v>301</v>
      </c>
      <c r="D630" s="165">
        <v>163</v>
      </c>
      <c r="E630" s="354">
        <f t="shared" si="9"/>
        <v>464</v>
      </c>
    </row>
    <row r="631" spans="1:5" x14ac:dyDescent="0.2">
      <c r="A631" s="350" t="s">
        <v>997</v>
      </c>
      <c r="B631" s="165">
        <v>7113232</v>
      </c>
      <c r="C631" s="165">
        <v>542</v>
      </c>
      <c r="D631" s="165">
        <v>415</v>
      </c>
      <c r="E631" s="354">
        <f t="shared" si="9"/>
        <v>957</v>
      </c>
    </row>
    <row r="632" spans="1:5" x14ac:dyDescent="0.2">
      <c r="A632" s="350" t="s">
        <v>997</v>
      </c>
      <c r="B632" s="165">
        <v>15105153</v>
      </c>
      <c r="C632" s="165">
        <v>1046</v>
      </c>
      <c r="D632" s="165">
        <v>352</v>
      </c>
      <c r="E632" s="354">
        <f t="shared" si="9"/>
        <v>1398</v>
      </c>
    </row>
    <row r="633" spans="1:5" x14ac:dyDescent="0.2">
      <c r="A633" s="350" t="s">
        <v>997</v>
      </c>
      <c r="B633" s="165">
        <v>15115153</v>
      </c>
      <c r="C633" s="165">
        <v>692</v>
      </c>
      <c r="D633" s="165">
        <v>160</v>
      </c>
      <c r="E633" s="354">
        <f t="shared" si="9"/>
        <v>852</v>
      </c>
    </row>
    <row r="634" spans="1:5" x14ac:dyDescent="0.2">
      <c r="A634" s="350" t="s">
        <v>997</v>
      </c>
      <c r="B634" s="165">
        <v>5284544</v>
      </c>
      <c r="C634" s="165">
        <v>381</v>
      </c>
      <c r="D634" s="165">
        <v>370</v>
      </c>
      <c r="E634" s="354">
        <f t="shared" si="9"/>
        <v>751</v>
      </c>
    </row>
    <row r="635" spans="1:5" x14ac:dyDescent="0.2">
      <c r="A635" s="350" t="s">
        <v>997</v>
      </c>
      <c r="B635" s="165">
        <v>2033126</v>
      </c>
      <c r="C635" s="165">
        <v>208</v>
      </c>
      <c r="D635" s="165">
        <v>97</v>
      </c>
      <c r="E635" s="354">
        <f t="shared" si="9"/>
        <v>305</v>
      </c>
    </row>
    <row r="636" spans="1:5" x14ac:dyDescent="0.2">
      <c r="A636" s="350" t="s">
        <v>997</v>
      </c>
      <c r="B636" s="165">
        <v>21145238</v>
      </c>
      <c r="C636" s="165">
        <v>1394</v>
      </c>
      <c r="D636" s="165">
        <v>259</v>
      </c>
      <c r="E636" s="354">
        <f t="shared" si="9"/>
        <v>1653</v>
      </c>
    </row>
    <row r="637" spans="1:5" x14ac:dyDescent="0.2">
      <c r="A637" s="350" t="s">
        <v>997</v>
      </c>
      <c r="B637" s="165">
        <v>2063126</v>
      </c>
      <c r="C637" s="165">
        <v>169</v>
      </c>
      <c r="D637" s="165">
        <v>1</v>
      </c>
      <c r="E637" s="354">
        <f t="shared" si="9"/>
        <v>170</v>
      </c>
    </row>
    <row r="638" spans="1:5" x14ac:dyDescent="0.2">
      <c r="A638" s="350" t="s">
        <v>997</v>
      </c>
      <c r="B638" s="165">
        <v>7093232</v>
      </c>
      <c r="C638" s="165">
        <v>2657</v>
      </c>
      <c r="D638" s="165">
        <v>1926</v>
      </c>
      <c r="E638" s="354">
        <f t="shared" si="9"/>
        <v>4583</v>
      </c>
    </row>
    <row r="639" spans="1:5" x14ac:dyDescent="0.2">
      <c r="A639" s="350" t="s">
        <v>997</v>
      </c>
      <c r="B639" s="165">
        <v>2073126</v>
      </c>
      <c r="C639" s="165">
        <v>613</v>
      </c>
      <c r="D639" s="165">
        <v>560</v>
      </c>
      <c r="E639" s="354">
        <f t="shared" si="9"/>
        <v>1173</v>
      </c>
    </row>
    <row r="640" spans="1:5" x14ac:dyDescent="0.2">
      <c r="A640" s="350" t="s">
        <v>997</v>
      </c>
      <c r="B640" s="165">
        <v>5264544</v>
      </c>
      <c r="C640" s="165">
        <v>472</v>
      </c>
      <c r="D640" s="165">
        <v>462</v>
      </c>
      <c r="E640" s="354">
        <f t="shared" si="9"/>
        <v>934</v>
      </c>
    </row>
    <row r="641" spans="1:5" x14ac:dyDescent="0.2">
      <c r="A641" s="350" t="s">
        <v>997</v>
      </c>
      <c r="B641" s="165">
        <v>4123431</v>
      </c>
      <c r="C641" s="165">
        <v>1275</v>
      </c>
      <c r="D641" s="165">
        <v>1223</v>
      </c>
      <c r="E641" s="354">
        <f t="shared" si="9"/>
        <v>2498</v>
      </c>
    </row>
    <row r="642" spans="1:5" x14ac:dyDescent="0.2">
      <c r="A642" s="350" t="s">
        <v>997</v>
      </c>
      <c r="B642" s="165">
        <v>18255155</v>
      </c>
      <c r="C642" s="165">
        <v>258</v>
      </c>
      <c r="D642" s="165">
        <v>259</v>
      </c>
      <c r="E642" s="354">
        <f t="shared" si="9"/>
        <v>517</v>
      </c>
    </row>
    <row r="643" spans="1:5" x14ac:dyDescent="0.2">
      <c r="A643" s="350" t="s">
        <v>997</v>
      </c>
      <c r="B643" s="165">
        <v>15013437</v>
      </c>
      <c r="C643" s="165">
        <v>1692</v>
      </c>
      <c r="D643" s="165">
        <v>276</v>
      </c>
      <c r="E643" s="354">
        <f t="shared" si="9"/>
        <v>1968</v>
      </c>
    </row>
    <row r="644" spans="1:5" x14ac:dyDescent="0.2">
      <c r="A644" s="350" t="s">
        <v>997</v>
      </c>
      <c r="B644" s="165">
        <v>21445259</v>
      </c>
      <c r="C644" s="165">
        <v>286</v>
      </c>
      <c r="D644" s="165">
        <v>212</v>
      </c>
      <c r="E644" s="354">
        <f t="shared" ref="E644:E707" si="10">C644+D644</f>
        <v>498</v>
      </c>
    </row>
    <row r="645" spans="1:5" x14ac:dyDescent="0.2">
      <c r="A645" s="350" t="s">
        <v>997</v>
      </c>
      <c r="B645" s="165">
        <v>17045154</v>
      </c>
      <c r="C645" s="165">
        <v>1210</v>
      </c>
      <c r="D645" s="165">
        <v>985</v>
      </c>
      <c r="E645" s="354">
        <f t="shared" si="10"/>
        <v>2195</v>
      </c>
    </row>
    <row r="646" spans="1:5" x14ac:dyDescent="0.2">
      <c r="A646" s="350" t="s">
        <v>997</v>
      </c>
      <c r="B646" s="165">
        <v>10424648</v>
      </c>
      <c r="C646" s="165">
        <v>298</v>
      </c>
      <c r="D646" s="165">
        <v>286</v>
      </c>
      <c r="E646" s="354">
        <f t="shared" si="10"/>
        <v>584</v>
      </c>
    </row>
    <row r="647" spans="1:5" x14ac:dyDescent="0.2">
      <c r="A647" s="350" t="s">
        <v>997</v>
      </c>
      <c r="B647" s="165">
        <v>20023438</v>
      </c>
      <c r="C647" s="165">
        <v>516</v>
      </c>
      <c r="D647" s="165">
        <v>324</v>
      </c>
      <c r="E647" s="354">
        <f t="shared" si="10"/>
        <v>840</v>
      </c>
    </row>
    <row r="648" spans="1:5" x14ac:dyDescent="0.2">
      <c r="A648" s="350" t="s">
        <v>997</v>
      </c>
      <c r="B648" s="165">
        <v>16173536</v>
      </c>
      <c r="C648" s="165">
        <v>393</v>
      </c>
      <c r="D648" s="165">
        <v>28</v>
      </c>
      <c r="E648" s="354">
        <f t="shared" si="10"/>
        <v>421</v>
      </c>
    </row>
    <row r="649" spans="1:5" x14ac:dyDescent="0.2">
      <c r="A649" s="350" t="s">
        <v>997</v>
      </c>
      <c r="B649" s="165">
        <v>4053231</v>
      </c>
      <c r="C649" s="165">
        <v>1054</v>
      </c>
      <c r="D649" s="165">
        <v>143</v>
      </c>
      <c r="E649" s="354">
        <f t="shared" si="10"/>
        <v>1197</v>
      </c>
    </row>
    <row r="650" spans="1:5" x14ac:dyDescent="0.2">
      <c r="A650" s="350" t="s">
        <v>997</v>
      </c>
      <c r="B650" s="165">
        <v>17105154</v>
      </c>
      <c r="C650" s="165">
        <v>1400</v>
      </c>
      <c r="D650" s="165">
        <v>440</v>
      </c>
      <c r="E650" s="354">
        <f t="shared" si="10"/>
        <v>1840</v>
      </c>
    </row>
    <row r="651" spans="1:5" x14ac:dyDescent="0.2">
      <c r="A651" s="350" t="s">
        <v>997</v>
      </c>
      <c r="B651" s="165">
        <v>19025155</v>
      </c>
      <c r="C651" s="165">
        <v>262</v>
      </c>
      <c r="D651" s="165">
        <v>251</v>
      </c>
      <c r="E651" s="354">
        <f t="shared" si="10"/>
        <v>513</v>
      </c>
    </row>
    <row r="652" spans="1:5" x14ac:dyDescent="0.2">
      <c r="A652" s="350" t="s">
        <v>997</v>
      </c>
      <c r="B652" s="165">
        <v>15265153</v>
      </c>
      <c r="C652" s="165">
        <v>452</v>
      </c>
      <c r="D652" s="165">
        <v>236</v>
      </c>
      <c r="E652" s="354">
        <f t="shared" si="10"/>
        <v>688</v>
      </c>
    </row>
    <row r="653" spans="1:5" x14ac:dyDescent="0.2">
      <c r="A653" s="350" t="s">
        <v>997</v>
      </c>
      <c r="B653" s="165">
        <v>10114548</v>
      </c>
      <c r="C653" s="165">
        <v>825</v>
      </c>
      <c r="D653" s="165">
        <v>65</v>
      </c>
      <c r="E653" s="354">
        <f t="shared" si="10"/>
        <v>890</v>
      </c>
    </row>
    <row r="654" spans="1:5" x14ac:dyDescent="0.2">
      <c r="A654" s="350" t="s">
        <v>997</v>
      </c>
      <c r="B654" s="165">
        <v>13194551</v>
      </c>
      <c r="C654" s="165">
        <v>831</v>
      </c>
      <c r="D654" s="165">
        <v>158</v>
      </c>
      <c r="E654" s="354">
        <f t="shared" si="10"/>
        <v>989</v>
      </c>
    </row>
    <row r="655" spans="1:5" x14ac:dyDescent="0.2">
      <c r="A655" s="350" t="s">
        <v>997</v>
      </c>
      <c r="B655" s="165">
        <v>1084440</v>
      </c>
      <c r="C655" s="165">
        <v>324</v>
      </c>
      <c r="D655" s="165">
        <v>312</v>
      </c>
      <c r="E655" s="354">
        <f t="shared" si="10"/>
        <v>636</v>
      </c>
    </row>
    <row r="656" spans="1:5" x14ac:dyDescent="0.2">
      <c r="A656" s="350" t="s">
        <v>997</v>
      </c>
      <c r="B656" s="165">
        <v>4063431</v>
      </c>
      <c r="C656" s="165">
        <v>361</v>
      </c>
      <c r="D656" s="165">
        <v>347</v>
      </c>
      <c r="E656" s="354">
        <f t="shared" si="10"/>
        <v>708</v>
      </c>
    </row>
    <row r="657" spans="1:5" x14ac:dyDescent="0.2">
      <c r="A657" s="350" t="s">
        <v>997</v>
      </c>
      <c r="B657" s="165">
        <v>11103233</v>
      </c>
      <c r="C657" s="165">
        <v>297</v>
      </c>
      <c r="D657" s="165">
        <v>99</v>
      </c>
      <c r="E657" s="354">
        <f t="shared" si="10"/>
        <v>396</v>
      </c>
    </row>
    <row r="658" spans="1:5" x14ac:dyDescent="0.2">
      <c r="A658" s="350" t="s">
        <v>997</v>
      </c>
      <c r="B658" s="165">
        <v>20025238</v>
      </c>
      <c r="C658" s="165">
        <v>738</v>
      </c>
      <c r="D658" s="165">
        <v>357</v>
      </c>
      <c r="E658" s="354">
        <f t="shared" si="10"/>
        <v>1095</v>
      </c>
    </row>
    <row r="659" spans="1:5" x14ac:dyDescent="0.2">
      <c r="A659" s="350" t="s">
        <v>997</v>
      </c>
      <c r="B659" s="165">
        <v>6254545</v>
      </c>
      <c r="C659" s="165">
        <v>391</v>
      </c>
      <c r="D659" s="165">
        <v>238</v>
      </c>
      <c r="E659" s="354">
        <f t="shared" si="10"/>
        <v>629</v>
      </c>
    </row>
    <row r="660" spans="1:5" x14ac:dyDescent="0.2">
      <c r="A660" s="350" t="s">
        <v>997</v>
      </c>
      <c r="B660" s="165">
        <v>13073333</v>
      </c>
      <c r="C660" s="165">
        <v>252</v>
      </c>
      <c r="D660" s="165">
        <v>248</v>
      </c>
      <c r="E660" s="354">
        <f t="shared" si="10"/>
        <v>500</v>
      </c>
    </row>
    <row r="661" spans="1:5" x14ac:dyDescent="0.2">
      <c r="A661" s="350" t="s">
        <v>997</v>
      </c>
      <c r="B661" s="165">
        <v>15185153</v>
      </c>
      <c r="C661" s="165">
        <v>284</v>
      </c>
      <c r="D661" s="165">
        <v>255</v>
      </c>
      <c r="E661" s="354">
        <f t="shared" si="10"/>
        <v>539</v>
      </c>
    </row>
    <row r="662" spans="1:5" x14ac:dyDescent="0.2">
      <c r="A662" s="350" t="s">
        <v>997</v>
      </c>
      <c r="B662" s="165">
        <v>21435259</v>
      </c>
      <c r="C662" s="165">
        <v>356</v>
      </c>
      <c r="D662" s="165">
        <v>264</v>
      </c>
      <c r="E662" s="354">
        <f t="shared" si="10"/>
        <v>620</v>
      </c>
    </row>
    <row r="663" spans="1:5" x14ac:dyDescent="0.2">
      <c r="A663" s="350" t="s">
        <v>997</v>
      </c>
      <c r="B663" s="165">
        <v>1213430</v>
      </c>
      <c r="C663" s="165">
        <v>293</v>
      </c>
      <c r="D663" s="165">
        <v>114</v>
      </c>
      <c r="E663" s="354">
        <f t="shared" si="10"/>
        <v>407</v>
      </c>
    </row>
    <row r="664" spans="1:5" x14ac:dyDescent="0.2">
      <c r="A664" s="350" t="s">
        <v>997</v>
      </c>
      <c r="B664" s="165">
        <v>3013128</v>
      </c>
      <c r="C664" s="165">
        <v>177</v>
      </c>
      <c r="D664" s="165">
        <v>150</v>
      </c>
      <c r="E664" s="354">
        <f t="shared" si="10"/>
        <v>327</v>
      </c>
    </row>
    <row r="665" spans="1:5" x14ac:dyDescent="0.2">
      <c r="A665" s="350" t="s">
        <v>997</v>
      </c>
      <c r="B665" s="165">
        <v>17013537</v>
      </c>
      <c r="C665" s="165">
        <v>274</v>
      </c>
      <c r="D665" s="165">
        <v>201</v>
      </c>
      <c r="E665" s="354">
        <f t="shared" si="10"/>
        <v>475</v>
      </c>
    </row>
    <row r="666" spans="1:5" x14ac:dyDescent="0.2">
      <c r="A666" s="350" t="s">
        <v>997</v>
      </c>
      <c r="B666" s="165">
        <v>9114547</v>
      </c>
      <c r="C666" s="165">
        <v>212</v>
      </c>
      <c r="D666" s="165">
        <v>152</v>
      </c>
      <c r="E666" s="354">
        <f t="shared" si="10"/>
        <v>364</v>
      </c>
    </row>
    <row r="667" spans="1:5" x14ac:dyDescent="0.2">
      <c r="A667" s="350" t="s">
        <v>997</v>
      </c>
      <c r="B667" s="165">
        <v>4043431</v>
      </c>
      <c r="C667" s="165">
        <v>512</v>
      </c>
      <c r="D667" s="165">
        <v>456</v>
      </c>
      <c r="E667" s="354">
        <f t="shared" si="10"/>
        <v>968</v>
      </c>
    </row>
    <row r="668" spans="1:5" x14ac:dyDescent="0.2">
      <c r="A668" s="350" t="s">
        <v>997</v>
      </c>
      <c r="B668" s="165">
        <v>12295150</v>
      </c>
      <c r="C668" s="165">
        <v>467</v>
      </c>
      <c r="D668" s="165">
        <v>251</v>
      </c>
      <c r="E668" s="354">
        <f t="shared" si="10"/>
        <v>718</v>
      </c>
    </row>
    <row r="669" spans="1:5" x14ac:dyDescent="0.2">
      <c r="A669" s="350" t="s">
        <v>997</v>
      </c>
      <c r="B669" s="165">
        <v>20245257</v>
      </c>
      <c r="C669" s="165">
        <v>358</v>
      </c>
      <c r="D669" s="165">
        <v>325</v>
      </c>
      <c r="E669" s="354">
        <f t="shared" si="10"/>
        <v>683</v>
      </c>
    </row>
    <row r="670" spans="1:5" x14ac:dyDescent="0.2">
      <c r="A670" s="350" t="s">
        <v>997</v>
      </c>
      <c r="B670" s="165">
        <v>12094650</v>
      </c>
      <c r="C670" s="165">
        <v>388</v>
      </c>
      <c r="D670" s="165">
        <v>309</v>
      </c>
      <c r="E670" s="354">
        <f t="shared" si="10"/>
        <v>697</v>
      </c>
    </row>
    <row r="671" spans="1:5" x14ac:dyDescent="0.2">
      <c r="A671" s="350" t="s">
        <v>997</v>
      </c>
      <c r="B671" s="165">
        <v>18135155</v>
      </c>
      <c r="C671" s="165">
        <v>924</v>
      </c>
      <c r="D671" s="165">
        <v>213</v>
      </c>
      <c r="E671" s="354">
        <f t="shared" si="10"/>
        <v>1137</v>
      </c>
    </row>
    <row r="672" spans="1:5" x14ac:dyDescent="0.2">
      <c r="A672" s="350" t="s">
        <v>997</v>
      </c>
      <c r="B672" s="165">
        <v>10243334</v>
      </c>
      <c r="C672" s="165">
        <v>454</v>
      </c>
      <c r="D672" s="165">
        <v>288</v>
      </c>
      <c r="E672" s="354">
        <f t="shared" si="10"/>
        <v>742</v>
      </c>
    </row>
    <row r="673" spans="1:5" x14ac:dyDescent="0.2">
      <c r="A673" s="350" t="s">
        <v>997</v>
      </c>
      <c r="B673" s="165">
        <v>7213232</v>
      </c>
      <c r="C673" s="165">
        <v>287</v>
      </c>
      <c r="D673" s="165">
        <v>199</v>
      </c>
      <c r="E673" s="354">
        <f t="shared" si="10"/>
        <v>486</v>
      </c>
    </row>
    <row r="674" spans="1:5" x14ac:dyDescent="0.2">
      <c r="A674" s="350" t="s">
        <v>997</v>
      </c>
      <c r="B674" s="165">
        <v>10043334</v>
      </c>
      <c r="C674" s="165">
        <v>253</v>
      </c>
      <c r="D674" s="165">
        <v>213</v>
      </c>
      <c r="E674" s="354">
        <f t="shared" si="10"/>
        <v>466</v>
      </c>
    </row>
    <row r="675" spans="1:5" x14ac:dyDescent="0.2">
      <c r="A675" s="350" t="s">
        <v>997</v>
      </c>
      <c r="B675" s="165">
        <v>7053232</v>
      </c>
      <c r="C675" s="165">
        <v>415</v>
      </c>
      <c r="D675" s="165">
        <v>76</v>
      </c>
      <c r="E675" s="354">
        <f t="shared" si="10"/>
        <v>491</v>
      </c>
    </row>
    <row r="676" spans="1:5" x14ac:dyDescent="0.2">
      <c r="A676" s="350" t="s">
        <v>997</v>
      </c>
      <c r="B676" s="165">
        <v>16033536</v>
      </c>
      <c r="C676" s="165">
        <v>231</v>
      </c>
      <c r="D676" s="165">
        <v>207</v>
      </c>
      <c r="E676" s="354">
        <f t="shared" si="10"/>
        <v>438</v>
      </c>
    </row>
    <row r="677" spans="1:5" x14ac:dyDescent="0.2">
      <c r="A677" s="350" t="s">
        <v>997</v>
      </c>
      <c r="B677" s="165">
        <v>19495156</v>
      </c>
      <c r="C677" s="165">
        <v>308</v>
      </c>
      <c r="D677" s="165">
        <v>303</v>
      </c>
      <c r="E677" s="354">
        <f t="shared" si="10"/>
        <v>611</v>
      </c>
    </row>
    <row r="678" spans="1:5" x14ac:dyDescent="0.2">
      <c r="A678" s="350" t="s">
        <v>997</v>
      </c>
      <c r="B678" s="165">
        <v>19325156</v>
      </c>
      <c r="C678" s="165">
        <v>188</v>
      </c>
      <c r="D678" s="165">
        <v>157</v>
      </c>
      <c r="E678" s="354">
        <f t="shared" si="10"/>
        <v>345</v>
      </c>
    </row>
    <row r="679" spans="1:5" x14ac:dyDescent="0.2">
      <c r="A679" s="350" t="s">
        <v>997</v>
      </c>
      <c r="B679" s="165">
        <v>1073126</v>
      </c>
      <c r="C679" s="165">
        <v>160</v>
      </c>
      <c r="D679" s="165">
        <v>5</v>
      </c>
      <c r="E679" s="354">
        <f t="shared" si="10"/>
        <v>165</v>
      </c>
    </row>
    <row r="680" spans="1:5" x14ac:dyDescent="0.2">
      <c r="A680" s="350" t="s">
        <v>997</v>
      </c>
      <c r="B680" s="165">
        <v>2133126</v>
      </c>
      <c r="C680" s="165">
        <v>312</v>
      </c>
      <c r="D680" s="165">
        <v>289</v>
      </c>
      <c r="E680" s="354">
        <f t="shared" si="10"/>
        <v>601</v>
      </c>
    </row>
    <row r="681" spans="1:5" x14ac:dyDescent="0.2">
      <c r="A681" s="350" t="s">
        <v>997</v>
      </c>
      <c r="B681" s="165">
        <v>7223232</v>
      </c>
      <c r="C681" s="165">
        <v>279</v>
      </c>
      <c r="D681" s="165">
        <v>213</v>
      </c>
      <c r="E681" s="354">
        <f t="shared" si="10"/>
        <v>492</v>
      </c>
    </row>
    <row r="682" spans="1:5" x14ac:dyDescent="0.2">
      <c r="A682" s="350" t="s">
        <v>997</v>
      </c>
      <c r="B682" s="165">
        <v>4074343</v>
      </c>
      <c r="C682" s="165">
        <v>227</v>
      </c>
      <c r="D682" s="165">
        <v>247</v>
      </c>
      <c r="E682" s="354">
        <f t="shared" si="10"/>
        <v>474</v>
      </c>
    </row>
    <row r="683" spans="1:5" x14ac:dyDescent="0.2">
      <c r="A683" s="350" t="s">
        <v>997</v>
      </c>
      <c r="B683" s="165">
        <v>4103431</v>
      </c>
      <c r="C683" s="165">
        <v>429</v>
      </c>
      <c r="D683" s="165">
        <v>249</v>
      </c>
      <c r="E683" s="354">
        <f t="shared" si="10"/>
        <v>678</v>
      </c>
    </row>
    <row r="684" spans="1:5" x14ac:dyDescent="0.2">
      <c r="A684" s="350" t="s">
        <v>997</v>
      </c>
      <c r="B684" s="165">
        <v>19105156</v>
      </c>
      <c r="C684" s="165">
        <v>265</v>
      </c>
      <c r="D684" s="165">
        <v>228</v>
      </c>
      <c r="E684" s="354">
        <f t="shared" si="10"/>
        <v>493</v>
      </c>
    </row>
    <row r="685" spans="1:5" x14ac:dyDescent="0.2">
      <c r="A685" s="350" t="s">
        <v>997</v>
      </c>
      <c r="B685" s="165">
        <v>9023437</v>
      </c>
      <c r="C685" s="165">
        <v>414</v>
      </c>
      <c r="D685" s="165">
        <v>154</v>
      </c>
      <c r="E685" s="354">
        <f t="shared" si="10"/>
        <v>568</v>
      </c>
    </row>
    <row r="686" spans="1:5" x14ac:dyDescent="0.2">
      <c r="A686" s="350" t="s">
        <v>997</v>
      </c>
      <c r="B686" s="165">
        <v>13235151</v>
      </c>
      <c r="C686" s="165">
        <v>269</v>
      </c>
      <c r="D686" s="165">
        <v>209</v>
      </c>
      <c r="E686" s="354">
        <f t="shared" si="10"/>
        <v>478</v>
      </c>
    </row>
    <row r="687" spans="1:5" x14ac:dyDescent="0.2">
      <c r="A687" s="350" t="s">
        <v>997</v>
      </c>
      <c r="B687" s="165">
        <v>21005238</v>
      </c>
      <c r="C687" s="165">
        <v>397</v>
      </c>
      <c r="D687" s="165">
        <v>302</v>
      </c>
      <c r="E687" s="354">
        <f t="shared" si="10"/>
        <v>699</v>
      </c>
    </row>
    <row r="688" spans="1:5" x14ac:dyDescent="0.2">
      <c r="A688" s="350" t="s">
        <v>997</v>
      </c>
      <c r="B688" s="165">
        <v>5124544</v>
      </c>
      <c r="C688" s="165">
        <v>397</v>
      </c>
      <c r="D688" s="165">
        <v>354</v>
      </c>
      <c r="E688" s="354">
        <f t="shared" si="10"/>
        <v>751</v>
      </c>
    </row>
    <row r="689" spans="1:5" x14ac:dyDescent="0.2">
      <c r="A689" s="350" t="s">
        <v>997</v>
      </c>
      <c r="B689" s="165">
        <v>11003233</v>
      </c>
      <c r="C689" s="165">
        <v>413</v>
      </c>
      <c r="D689" s="165">
        <v>409</v>
      </c>
      <c r="E689" s="354">
        <f t="shared" si="10"/>
        <v>822</v>
      </c>
    </row>
    <row r="690" spans="1:5" x14ac:dyDescent="0.2">
      <c r="A690" s="350" t="s">
        <v>997</v>
      </c>
      <c r="B690" s="165">
        <v>13063333</v>
      </c>
      <c r="C690" s="165">
        <v>260</v>
      </c>
      <c r="D690" s="165">
        <v>226</v>
      </c>
      <c r="E690" s="354">
        <f t="shared" si="10"/>
        <v>486</v>
      </c>
    </row>
    <row r="691" spans="1:5" x14ac:dyDescent="0.2">
      <c r="A691" s="350" t="s">
        <v>997</v>
      </c>
      <c r="B691" s="165">
        <v>12275150</v>
      </c>
      <c r="C691" s="165">
        <v>985</v>
      </c>
      <c r="D691" s="165">
        <v>111</v>
      </c>
      <c r="E691" s="354">
        <f t="shared" si="10"/>
        <v>1096</v>
      </c>
    </row>
    <row r="692" spans="1:5" x14ac:dyDescent="0.2">
      <c r="A692" s="350" t="s">
        <v>997</v>
      </c>
      <c r="B692" s="165">
        <v>6134545</v>
      </c>
      <c r="C692" s="165">
        <v>209</v>
      </c>
      <c r="D692" s="165">
        <v>90</v>
      </c>
      <c r="E692" s="354">
        <f t="shared" si="10"/>
        <v>299</v>
      </c>
    </row>
    <row r="693" spans="1:5" x14ac:dyDescent="0.2">
      <c r="A693" s="350" t="s">
        <v>997</v>
      </c>
      <c r="B693" s="165">
        <v>4024343</v>
      </c>
      <c r="C693" s="165">
        <v>387</v>
      </c>
      <c r="D693" s="165">
        <v>198</v>
      </c>
      <c r="E693" s="354">
        <f t="shared" si="10"/>
        <v>585</v>
      </c>
    </row>
    <row r="694" spans="1:5" x14ac:dyDescent="0.2">
      <c r="A694" s="350" t="s">
        <v>997</v>
      </c>
      <c r="B694" s="165">
        <v>17005725</v>
      </c>
      <c r="C694" s="165">
        <v>2</v>
      </c>
      <c r="D694" s="165">
        <v>712</v>
      </c>
      <c r="E694" s="354">
        <f t="shared" si="10"/>
        <v>714</v>
      </c>
    </row>
    <row r="695" spans="1:5" x14ac:dyDescent="0.2">
      <c r="A695" s="350" t="s">
        <v>997</v>
      </c>
      <c r="B695" s="165">
        <v>20345257</v>
      </c>
      <c r="C695" s="165">
        <v>402</v>
      </c>
      <c r="D695" s="165">
        <v>316</v>
      </c>
      <c r="E695" s="354">
        <f t="shared" si="10"/>
        <v>718</v>
      </c>
    </row>
    <row r="696" spans="1:5" x14ac:dyDescent="0.2">
      <c r="A696" s="350" t="s">
        <v>997</v>
      </c>
      <c r="B696" s="165">
        <v>18185155</v>
      </c>
      <c r="C696" s="165">
        <v>294</v>
      </c>
      <c r="D696" s="165">
        <v>282</v>
      </c>
      <c r="E696" s="354">
        <f t="shared" si="10"/>
        <v>576</v>
      </c>
    </row>
    <row r="697" spans="1:5" x14ac:dyDescent="0.2">
      <c r="A697" s="350" t="s">
        <v>997</v>
      </c>
      <c r="B697" s="165">
        <v>21265259</v>
      </c>
      <c r="C697" s="165">
        <v>197</v>
      </c>
      <c r="D697" s="165">
        <v>31</v>
      </c>
      <c r="E697" s="354">
        <f t="shared" si="10"/>
        <v>228</v>
      </c>
    </row>
    <row r="698" spans="1:5" x14ac:dyDescent="0.2">
      <c r="A698" s="350" t="s">
        <v>997</v>
      </c>
      <c r="B698" s="165">
        <v>1033126</v>
      </c>
      <c r="C698" s="165">
        <v>137</v>
      </c>
      <c r="D698" s="165">
        <v>4</v>
      </c>
      <c r="E698" s="354">
        <f t="shared" si="10"/>
        <v>141</v>
      </c>
    </row>
    <row r="699" spans="1:5" x14ac:dyDescent="0.2">
      <c r="A699" s="350" t="s">
        <v>997</v>
      </c>
      <c r="B699" s="165">
        <v>3193128</v>
      </c>
      <c r="C699" s="165">
        <v>178</v>
      </c>
      <c r="D699" s="165">
        <v>91</v>
      </c>
      <c r="E699" s="354">
        <f t="shared" si="10"/>
        <v>269</v>
      </c>
    </row>
    <row r="700" spans="1:5" x14ac:dyDescent="0.2">
      <c r="A700" s="350" t="s">
        <v>997</v>
      </c>
      <c r="B700" s="165">
        <v>18545155</v>
      </c>
      <c r="C700" s="165">
        <v>685</v>
      </c>
      <c r="D700" s="165">
        <v>149</v>
      </c>
      <c r="E700" s="354">
        <f t="shared" si="10"/>
        <v>834</v>
      </c>
    </row>
    <row r="701" spans="1:5" x14ac:dyDescent="0.2">
      <c r="A701" s="350" t="s">
        <v>997</v>
      </c>
      <c r="B701" s="165">
        <v>2044341</v>
      </c>
      <c r="C701" s="165">
        <v>252</v>
      </c>
      <c r="D701" s="165">
        <v>135</v>
      </c>
      <c r="E701" s="354">
        <f t="shared" si="10"/>
        <v>387</v>
      </c>
    </row>
    <row r="702" spans="1:5" x14ac:dyDescent="0.2">
      <c r="A702" s="350" t="s">
        <v>997</v>
      </c>
      <c r="B702" s="165">
        <v>13375151</v>
      </c>
      <c r="C702" s="165">
        <v>275</v>
      </c>
      <c r="D702" s="165">
        <v>229</v>
      </c>
      <c r="E702" s="354">
        <f t="shared" si="10"/>
        <v>504</v>
      </c>
    </row>
    <row r="703" spans="1:5" x14ac:dyDescent="0.2">
      <c r="A703" s="350" t="s">
        <v>997</v>
      </c>
      <c r="B703" s="165">
        <v>14143335</v>
      </c>
      <c r="C703" s="165">
        <v>487</v>
      </c>
      <c r="D703" s="165">
        <v>197</v>
      </c>
      <c r="E703" s="354">
        <f t="shared" si="10"/>
        <v>684</v>
      </c>
    </row>
    <row r="704" spans="1:5" x14ac:dyDescent="0.2">
      <c r="A704" s="350" t="s">
        <v>997</v>
      </c>
      <c r="B704" s="165">
        <v>8043232</v>
      </c>
      <c r="C704" s="165">
        <v>517</v>
      </c>
      <c r="D704" s="165">
        <v>139</v>
      </c>
      <c r="E704" s="354">
        <f t="shared" si="10"/>
        <v>656</v>
      </c>
    </row>
    <row r="705" spans="1:5" x14ac:dyDescent="0.2">
      <c r="A705" s="350" t="s">
        <v>997</v>
      </c>
      <c r="B705" s="165">
        <v>21065238</v>
      </c>
      <c r="C705" s="165">
        <v>546</v>
      </c>
      <c r="D705" s="165">
        <v>366</v>
      </c>
      <c r="E705" s="354">
        <f t="shared" si="10"/>
        <v>912</v>
      </c>
    </row>
    <row r="706" spans="1:5" x14ac:dyDescent="0.2">
      <c r="A706" s="350" t="s">
        <v>997</v>
      </c>
      <c r="B706" s="165">
        <v>21095258</v>
      </c>
      <c r="C706" s="165">
        <v>401</v>
      </c>
      <c r="D706" s="165">
        <v>340</v>
      </c>
      <c r="E706" s="354">
        <f t="shared" si="10"/>
        <v>741</v>
      </c>
    </row>
    <row r="707" spans="1:5" x14ac:dyDescent="0.2">
      <c r="A707" s="350" t="s">
        <v>997</v>
      </c>
      <c r="B707" s="165">
        <v>21175238</v>
      </c>
      <c r="C707" s="165">
        <v>773</v>
      </c>
      <c r="D707" s="165">
        <v>575</v>
      </c>
      <c r="E707" s="354">
        <f t="shared" si="10"/>
        <v>1348</v>
      </c>
    </row>
    <row r="708" spans="1:5" x14ac:dyDescent="0.2">
      <c r="A708" s="350" t="s">
        <v>997</v>
      </c>
      <c r="B708" s="165">
        <v>5114544</v>
      </c>
      <c r="C708" s="165">
        <v>353</v>
      </c>
      <c r="D708" s="165">
        <v>277</v>
      </c>
      <c r="E708" s="354">
        <f t="shared" ref="E708:E771" si="11">C708+D708</f>
        <v>630</v>
      </c>
    </row>
    <row r="709" spans="1:5" x14ac:dyDescent="0.2">
      <c r="A709" s="350" t="s">
        <v>997</v>
      </c>
      <c r="B709" s="165">
        <v>11334650</v>
      </c>
      <c r="C709" s="165">
        <v>521</v>
      </c>
      <c r="D709" s="165">
        <v>448</v>
      </c>
      <c r="E709" s="354">
        <f t="shared" si="11"/>
        <v>969</v>
      </c>
    </row>
    <row r="710" spans="1:5" x14ac:dyDescent="0.2">
      <c r="A710" s="350" t="s">
        <v>997</v>
      </c>
      <c r="B710" s="165">
        <v>11044650</v>
      </c>
      <c r="C710" s="165">
        <v>1411</v>
      </c>
      <c r="D710" s="165">
        <v>428</v>
      </c>
      <c r="E710" s="354">
        <f t="shared" si="11"/>
        <v>1839</v>
      </c>
    </row>
    <row r="711" spans="1:5" x14ac:dyDescent="0.2">
      <c r="A711" s="350" t="s">
        <v>997</v>
      </c>
      <c r="B711" s="165">
        <v>19295156</v>
      </c>
      <c r="C711" s="165">
        <v>179</v>
      </c>
      <c r="D711" s="165">
        <v>169</v>
      </c>
      <c r="E711" s="354">
        <f t="shared" si="11"/>
        <v>348</v>
      </c>
    </row>
    <row r="712" spans="1:5" x14ac:dyDescent="0.2">
      <c r="A712" s="350" t="s">
        <v>997</v>
      </c>
      <c r="B712" s="165">
        <v>6015539</v>
      </c>
      <c r="C712" s="165">
        <v>1</v>
      </c>
      <c r="D712" s="165">
        <v>623</v>
      </c>
      <c r="E712" s="354">
        <f t="shared" si="11"/>
        <v>624</v>
      </c>
    </row>
    <row r="713" spans="1:5" x14ac:dyDescent="0.2">
      <c r="A713" s="350" t="s">
        <v>997</v>
      </c>
      <c r="B713" s="165">
        <v>18535155</v>
      </c>
      <c r="C713" s="165">
        <v>266</v>
      </c>
      <c r="D713" s="165">
        <v>223</v>
      </c>
      <c r="E713" s="354">
        <f t="shared" si="11"/>
        <v>489</v>
      </c>
    </row>
    <row r="714" spans="1:5" x14ac:dyDescent="0.2">
      <c r="A714" s="350" t="s">
        <v>997</v>
      </c>
      <c r="B714" s="165">
        <v>5324544</v>
      </c>
      <c r="C714" s="165">
        <v>198</v>
      </c>
      <c r="D714" s="165">
        <v>182</v>
      </c>
      <c r="E714" s="354">
        <f t="shared" si="11"/>
        <v>380</v>
      </c>
    </row>
    <row r="715" spans="1:5" x14ac:dyDescent="0.2">
      <c r="A715" s="350" t="s">
        <v>997</v>
      </c>
      <c r="B715" s="165">
        <v>21485259</v>
      </c>
      <c r="C715" s="165">
        <v>696</v>
      </c>
      <c r="D715" s="165">
        <v>662</v>
      </c>
      <c r="E715" s="354">
        <f t="shared" si="11"/>
        <v>1358</v>
      </c>
    </row>
    <row r="716" spans="1:5" x14ac:dyDescent="0.2">
      <c r="A716" s="350" t="s">
        <v>997</v>
      </c>
      <c r="B716" s="165">
        <v>13153333</v>
      </c>
      <c r="C716" s="165">
        <v>734</v>
      </c>
      <c r="D716" s="165">
        <v>254</v>
      </c>
      <c r="E716" s="354">
        <f t="shared" si="11"/>
        <v>988</v>
      </c>
    </row>
    <row r="717" spans="1:5" x14ac:dyDescent="0.2">
      <c r="A717" s="350" t="s">
        <v>997</v>
      </c>
      <c r="B717" s="165">
        <v>18325155</v>
      </c>
      <c r="C717" s="165">
        <v>294</v>
      </c>
      <c r="D717" s="165">
        <v>292</v>
      </c>
      <c r="E717" s="354">
        <f t="shared" si="11"/>
        <v>586</v>
      </c>
    </row>
    <row r="718" spans="1:5" x14ac:dyDescent="0.2">
      <c r="A718" s="350" t="s">
        <v>997</v>
      </c>
      <c r="B718" s="165">
        <v>7015540</v>
      </c>
      <c r="C718" s="165">
        <v>2</v>
      </c>
      <c r="D718" s="165">
        <v>670</v>
      </c>
      <c r="E718" s="354">
        <f t="shared" si="11"/>
        <v>672</v>
      </c>
    </row>
    <row r="719" spans="1:5" x14ac:dyDescent="0.2">
      <c r="A719" s="350" t="s">
        <v>997</v>
      </c>
      <c r="B719" s="165">
        <v>3024342</v>
      </c>
      <c r="C719" s="165">
        <v>3978</v>
      </c>
      <c r="D719" s="165">
        <v>3524</v>
      </c>
      <c r="E719" s="354">
        <f t="shared" si="11"/>
        <v>7502</v>
      </c>
    </row>
    <row r="720" spans="1:5" x14ac:dyDescent="0.2">
      <c r="A720" s="350" t="s">
        <v>997</v>
      </c>
      <c r="B720" s="165">
        <v>20013431</v>
      </c>
      <c r="C720" s="165">
        <v>508</v>
      </c>
      <c r="D720" s="165">
        <v>244</v>
      </c>
      <c r="E720" s="354">
        <f t="shared" si="11"/>
        <v>752</v>
      </c>
    </row>
    <row r="721" spans="1:5" x14ac:dyDescent="0.2">
      <c r="A721" s="350" t="s">
        <v>997</v>
      </c>
      <c r="B721" s="165">
        <v>20073431</v>
      </c>
      <c r="C721" s="165">
        <v>401</v>
      </c>
      <c r="D721" s="165">
        <v>361</v>
      </c>
      <c r="E721" s="354">
        <f t="shared" si="11"/>
        <v>762</v>
      </c>
    </row>
    <row r="722" spans="1:5" x14ac:dyDescent="0.2">
      <c r="A722" s="350" t="s">
        <v>997</v>
      </c>
      <c r="B722" s="165">
        <v>3123127</v>
      </c>
      <c r="C722" s="165">
        <v>278</v>
      </c>
      <c r="D722" s="165">
        <v>251</v>
      </c>
      <c r="E722" s="354">
        <f t="shared" si="11"/>
        <v>529</v>
      </c>
    </row>
    <row r="723" spans="1:5" x14ac:dyDescent="0.2">
      <c r="A723" s="350" t="s">
        <v>997</v>
      </c>
      <c r="B723" s="165">
        <v>5063128</v>
      </c>
      <c r="C723" s="165">
        <v>241</v>
      </c>
      <c r="D723" s="165">
        <v>68</v>
      </c>
      <c r="E723" s="354">
        <f t="shared" si="11"/>
        <v>309</v>
      </c>
    </row>
    <row r="724" spans="1:5" x14ac:dyDescent="0.2">
      <c r="A724" s="350" t="s">
        <v>997</v>
      </c>
      <c r="B724" s="165">
        <v>5394544</v>
      </c>
      <c r="C724" s="165">
        <v>1626</v>
      </c>
      <c r="D724" s="165">
        <v>1531</v>
      </c>
      <c r="E724" s="354">
        <f t="shared" si="11"/>
        <v>3157</v>
      </c>
    </row>
    <row r="725" spans="1:5" x14ac:dyDescent="0.2">
      <c r="A725" s="350" t="s">
        <v>997</v>
      </c>
      <c r="B725" s="165">
        <v>14284552</v>
      </c>
      <c r="C725" s="165">
        <v>213</v>
      </c>
      <c r="D725" s="165">
        <v>186</v>
      </c>
      <c r="E725" s="354">
        <f t="shared" si="11"/>
        <v>399</v>
      </c>
    </row>
    <row r="726" spans="1:5" x14ac:dyDescent="0.2">
      <c r="A726" s="350" t="s">
        <v>997</v>
      </c>
      <c r="B726" s="165">
        <v>20105257</v>
      </c>
      <c r="C726" s="165">
        <v>701</v>
      </c>
      <c r="D726" s="165">
        <v>342</v>
      </c>
      <c r="E726" s="354">
        <f t="shared" si="11"/>
        <v>1043</v>
      </c>
    </row>
    <row r="727" spans="1:5" x14ac:dyDescent="0.2">
      <c r="A727" s="350" t="s">
        <v>997</v>
      </c>
      <c r="B727" s="165">
        <v>4023431</v>
      </c>
      <c r="C727" s="165">
        <v>407</v>
      </c>
      <c r="D727" s="165">
        <v>377</v>
      </c>
      <c r="E727" s="354">
        <f t="shared" si="11"/>
        <v>784</v>
      </c>
    </row>
    <row r="728" spans="1:5" x14ac:dyDescent="0.2">
      <c r="A728" s="350" t="s">
        <v>997</v>
      </c>
      <c r="B728" s="165">
        <v>6224545</v>
      </c>
      <c r="C728" s="165">
        <v>201</v>
      </c>
      <c r="D728" s="165">
        <v>127</v>
      </c>
      <c r="E728" s="354">
        <f t="shared" si="11"/>
        <v>328</v>
      </c>
    </row>
    <row r="729" spans="1:5" x14ac:dyDescent="0.2">
      <c r="A729" s="350" t="s">
        <v>997</v>
      </c>
      <c r="B729" s="165">
        <v>20113438</v>
      </c>
      <c r="C729" s="165">
        <v>353</v>
      </c>
      <c r="D729" s="165">
        <v>325</v>
      </c>
      <c r="E729" s="354">
        <f t="shared" si="11"/>
        <v>678</v>
      </c>
    </row>
    <row r="730" spans="1:5" x14ac:dyDescent="0.2">
      <c r="A730" s="350" t="s">
        <v>997</v>
      </c>
      <c r="B730" s="165">
        <v>12034650</v>
      </c>
      <c r="C730" s="165">
        <v>340</v>
      </c>
      <c r="D730" s="165">
        <v>334</v>
      </c>
      <c r="E730" s="354">
        <f t="shared" si="11"/>
        <v>674</v>
      </c>
    </row>
    <row r="731" spans="1:5" x14ac:dyDescent="0.2">
      <c r="A731" s="350" t="s">
        <v>997</v>
      </c>
      <c r="B731" s="165">
        <v>16045153</v>
      </c>
      <c r="C731" s="165">
        <v>156</v>
      </c>
      <c r="D731" s="165">
        <v>147</v>
      </c>
      <c r="E731" s="354">
        <f t="shared" si="11"/>
        <v>303</v>
      </c>
    </row>
    <row r="732" spans="1:5" x14ac:dyDescent="0.2">
      <c r="A732" s="350" t="s">
        <v>997</v>
      </c>
      <c r="B732" s="165">
        <v>6184545</v>
      </c>
      <c r="C732" s="165">
        <v>245</v>
      </c>
      <c r="D732" s="165">
        <v>225</v>
      </c>
      <c r="E732" s="354">
        <f t="shared" si="11"/>
        <v>470</v>
      </c>
    </row>
    <row r="733" spans="1:5" x14ac:dyDescent="0.2">
      <c r="A733" s="350" t="s">
        <v>997</v>
      </c>
      <c r="B733" s="165">
        <v>6053232</v>
      </c>
      <c r="C733" s="165">
        <v>541</v>
      </c>
      <c r="D733" s="165">
        <v>150</v>
      </c>
      <c r="E733" s="354">
        <f t="shared" si="11"/>
        <v>691</v>
      </c>
    </row>
    <row r="734" spans="1:5" x14ac:dyDescent="0.2">
      <c r="A734" s="350" t="s">
        <v>997</v>
      </c>
      <c r="B734" s="165">
        <v>20495258</v>
      </c>
      <c r="C734" s="165">
        <v>1186</v>
      </c>
      <c r="D734" s="165">
        <v>145</v>
      </c>
      <c r="E734" s="354">
        <f t="shared" si="11"/>
        <v>1331</v>
      </c>
    </row>
    <row r="735" spans="1:5" x14ac:dyDescent="0.2">
      <c r="A735" s="350" t="s">
        <v>997</v>
      </c>
      <c r="B735" s="165">
        <v>6084544</v>
      </c>
      <c r="C735" s="165">
        <v>259</v>
      </c>
      <c r="D735" s="165">
        <v>258</v>
      </c>
      <c r="E735" s="354">
        <f t="shared" si="11"/>
        <v>517</v>
      </c>
    </row>
    <row r="736" spans="1:5" x14ac:dyDescent="0.2">
      <c r="A736" s="350" t="s">
        <v>997</v>
      </c>
      <c r="B736" s="165">
        <v>11033233</v>
      </c>
      <c r="C736" s="165">
        <v>311</v>
      </c>
      <c r="D736" s="165">
        <v>264</v>
      </c>
      <c r="E736" s="354">
        <f t="shared" si="11"/>
        <v>575</v>
      </c>
    </row>
    <row r="737" spans="1:5" x14ac:dyDescent="0.2">
      <c r="A737" s="350" t="s">
        <v>997</v>
      </c>
      <c r="B737" s="165">
        <v>18395155</v>
      </c>
      <c r="C737" s="165">
        <v>485</v>
      </c>
      <c r="D737" s="165">
        <v>174</v>
      </c>
      <c r="E737" s="354">
        <f t="shared" si="11"/>
        <v>659</v>
      </c>
    </row>
    <row r="738" spans="1:5" x14ac:dyDescent="0.2">
      <c r="A738" s="350" t="s">
        <v>997</v>
      </c>
      <c r="B738" s="165">
        <v>12013333</v>
      </c>
      <c r="C738" s="165">
        <v>1237</v>
      </c>
      <c r="D738" s="165">
        <v>5</v>
      </c>
      <c r="E738" s="354">
        <f t="shared" si="11"/>
        <v>1242</v>
      </c>
    </row>
    <row r="739" spans="1:5" x14ac:dyDescent="0.2">
      <c r="A739" s="350" t="s">
        <v>997</v>
      </c>
      <c r="B739" s="165">
        <v>2003126</v>
      </c>
      <c r="C739" s="165">
        <v>286</v>
      </c>
      <c r="D739" s="165">
        <v>39</v>
      </c>
      <c r="E739" s="354">
        <f t="shared" si="11"/>
        <v>325</v>
      </c>
    </row>
    <row r="740" spans="1:5" x14ac:dyDescent="0.2">
      <c r="A740" s="350" t="s">
        <v>997</v>
      </c>
      <c r="B740" s="165">
        <v>11234650</v>
      </c>
      <c r="C740" s="165">
        <v>310</v>
      </c>
      <c r="D740" s="165">
        <v>258</v>
      </c>
      <c r="E740" s="354">
        <f t="shared" si="11"/>
        <v>568</v>
      </c>
    </row>
    <row r="741" spans="1:5" x14ac:dyDescent="0.2">
      <c r="A741" s="350" t="s">
        <v>997</v>
      </c>
      <c r="B741" s="165">
        <v>14163334</v>
      </c>
      <c r="C741" s="165">
        <v>227</v>
      </c>
      <c r="D741" s="165">
        <v>214</v>
      </c>
      <c r="E741" s="354">
        <f t="shared" si="11"/>
        <v>441</v>
      </c>
    </row>
    <row r="742" spans="1:5" x14ac:dyDescent="0.2">
      <c r="A742" s="350" t="s">
        <v>997</v>
      </c>
      <c r="B742" s="165">
        <v>12003333</v>
      </c>
      <c r="C742" s="165">
        <v>830</v>
      </c>
      <c r="D742" s="165">
        <v>106</v>
      </c>
      <c r="E742" s="354">
        <f t="shared" si="11"/>
        <v>936</v>
      </c>
    </row>
    <row r="743" spans="1:5" x14ac:dyDescent="0.2">
      <c r="A743" s="350" t="s">
        <v>997</v>
      </c>
      <c r="B743" s="165">
        <v>13134551</v>
      </c>
      <c r="C743" s="165">
        <v>359</v>
      </c>
      <c r="D743" s="165">
        <v>345</v>
      </c>
      <c r="E743" s="354">
        <f t="shared" si="11"/>
        <v>704</v>
      </c>
    </row>
    <row r="744" spans="1:5" x14ac:dyDescent="0.2">
      <c r="A744" s="350" t="s">
        <v>997</v>
      </c>
      <c r="B744" s="165">
        <v>20475258</v>
      </c>
      <c r="C744" s="165">
        <v>325</v>
      </c>
      <c r="D744" s="165">
        <v>292</v>
      </c>
      <c r="E744" s="354">
        <f t="shared" si="11"/>
        <v>617</v>
      </c>
    </row>
    <row r="745" spans="1:5" x14ac:dyDescent="0.2">
      <c r="A745" s="350" t="s">
        <v>997</v>
      </c>
      <c r="B745" s="165">
        <v>5174544</v>
      </c>
      <c r="C745" s="165">
        <v>694</v>
      </c>
      <c r="D745" s="165">
        <v>209</v>
      </c>
      <c r="E745" s="354">
        <f t="shared" si="11"/>
        <v>903</v>
      </c>
    </row>
    <row r="746" spans="1:5" x14ac:dyDescent="0.2">
      <c r="A746" s="350" t="s">
        <v>997</v>
      </c>
      <c r="B746" s="165">
        <v>19145156</v>
      </c>
      <c r="C746" s="165">
        <v>435</v>
      </c>
      <c r="D746" s="165">
        <v>125</v>
      </c>
      <c r="E746" s="354">
        <f t="shared" si="11"/>
        <v>560</v>
      </c>
    </row>
    <row r="747" spans="1:5" x14ac:dyDescent="0.2">
      <c r="A747" s="350" t="s">
        <v>997</v>
      </c>
      <c r="B747" s="165">
        <v>14043335</v>
      </c>
      <c r="C747" s="165">
        <v>284</v>
      </c>
      <c r="D747" s="165">
        <v>223</v>
      </c>
      <c r="E747" s="354">
        <f t="shared" si="11"/>
        <v>507</v>
      </c>
    </row>
    <row r="748" spans="1:5" x14ac:dyDescent="0.2">
      <c r="A748" s="350" t="s">
        <v>997</v>
      </c>
      <c r="B748" s="165">
        <v>4073431</v>
      </c>
      <c r="C748" s="165">
        <v>223</v>
      </c>
      <c r="D748" s="165">
        <v>183</v>
      </c>
      <c r="E748" s="354">
        <f t="shared" si="11"/>
        <v>406</v>
      </c>
    </row>
    <row r="749" spans="1:5" x14ac:dyDescent="0.2">
      <c r="A749" s="350" t="s">
        <v>997</v>
      </c>
      <c r="B749" s="165">
        <v>20375257</v>
      </c>
      <c r="C749" s="165">
        <v>345</v>
      </c>
      <c r="D749" s="165">
        <v>242</v>
      </c>
      <c r="E749" s="354">
        <f t="shared" si="11"/>
        <v>587</v>
      </c>
    </row>
    <row r="750" spans="1:5" x14ac:dyDescent="0.2">
      <c r="A750" s="350" t="s">
        <v>997</v>
      </c>
      <c r="B750" s="165">
        <v>1314440</v>
      </c>
      <c r="C750" s="165">
        <v>338</v>
      </c>
      <c r="D750" s="165">
        <v>325</v>
      </c>
      <c r="E750" s="354">
        <f t="shared" si="11"/>
        <v>663</v>
      </c>
    </row>
    <row r="751" spans="1:5" x14ac:dyDescent="0.2">
      <c r="A751" s="350" t="s">
        <v>997</v>
      </c>
      <c r="B751" s="165">
        <v>8074546</v>
      </c>
      <c r="C751" s="165">
        <v>470</v>
      </c>
      <c r="D751" s="165">
        <v>317</v>
      </c>
      <c r="E751" s="354">
        <f t="shared" si="11"/>
        <v>787</v>
      </c>
    </row>
    <row r="752" spans="1:5" x14ac:dyDescent="0.2">
      <c r="A752" s="350" t="s">
        <v>997</v>
      </c>
      <c r="B752" s="165">
        <v>19093438</v>
      </c>
      <c r="C752" s="165">
        <v>479</v>
      </c>
      <c r="D752" s="165">
        <v>217</v>
      </c>
      <c r="E752" s="354">
        <f t="shared" si="11"/>
        <v>696</v>
      </c>
    </row>
    <row r="753" spans="1:5" x14ac:dyDescent="0.2">
      <c r="A753" s="350" t="s">
        <v>997</v>
      </c>
      <c r="B753" s="165">
        <v>20215257</v>
      </c>
      <c r="C753" s="165">
        <v>304</v>
      </c>
      <c r="D753" s="165">
        <v>266</v>
      </c>
      <c r="E753" s="354">
        <f t="shared" si="11"/>
        <v>570</v>
      </c>
    </row>
    <row r="754" spans="1:5" x14ac:dyDescent="0.2">
      <c r="A754" s="350" t="s">
        <v>997</v>
      </c>
      <c r="B754" s="165">
        <v>19365156</v>
      </c>
      <c r="C754" s="165">
        <v>232</v>
      </c>
      <c r="D754" s="165">
        <v>202</v>
      </c>
      <c r="E754" s="354">
        <f t="shared" si="11"/>
        <v>434</v>
      </c>
    </row>
    <row r="755" spans="1:5" x14ac:dyDescent="0.2">
      <c r="A755" s="350" t="s">
        <v>997</v>
      </c>
      <c r="B755" s="165">
        <v>12193333</v>
      </c>
      <c r="C755" s="165">
        <v>452</v>
      </c>
      <c r="D755" s="165">
        <v>259</v>
      </c>
      <c r="E755" s="354">
        <f t="shared" si="11"/>
        <v>711</v>
      </c>
    </row>
    <row r="756" spans="1:5" x14ac:dyDescent="0.2">
      <c r="A756" s="350" t="s">
        <v>997</v>
      </c>
      <c r="B756" s="165">
        <v>20163438</v>
      </c>
      <c r="C756" s="165">
        <v>399</v>
      </c>
      <c r="D756" s="165">
        <v>240</v>
      </c>
      <c r="E756" s="354">
        <f t="shared" si="11"/>
        <v>639</v>
      </c>
    </row>
    <row r="757" spans="1:5" x14ac:dyDescent="0.2">
      <c r="A757" s="350" t="s">
        <v>997</v>
      </c>
      <c r="B757" s="165">
        <v>6104544</v>
      </c>
      <c r="C757" s="165">
        <v>393</v>
      </c>
      <c r="D757" s="165">
        <v>393</v>
      </c>
      <c r="E757" s="354">
        <f t="shared" si="11"/>
        <v>786</v>
      </c>
    </row>
    <row r="758" spans="1:5" x14ac:dyDescent="0.2">
      <c r="A758" s="350" t="s">
        <v>997</v>
      </c>
      <c r="B758" s="165">
        <v>10263334</v>
      </c>
      <c r="C758" s="165">
        <v>600</v>
      </c>
      <c r="D758" s="165">
        <v>294</v>
      </c>
      <c r="E758" s="354">
        <f t="shared" si="11"/>
        <v>894</v>
      </c>
    </row>
    <row r="759" spans="1:5" x14ac:dyDescent="0.2">
      <c r="A759" s="350" t="s">
        <v>997</v>
      </c>
      <c r="B759" s="165">
        <v>16073536</v>
      </c>
      <c r="C759" s="165">
        <v>274</v>
      </c>
      <c r="D759" s="165">
        <v>190</v>
      </c>
      <c r="E759" s="354">
        <f t="shared" si="11"/>
        <v>464</v>
      </c>
    </row>
    <row r="760" spans="1:5" x14ac:dyDescent="0.2">
      <c r="A760" s="350" t="s">
        <v>997</v>
      </c>
      <c r="B760" s="165">
        <v>20395257</v>
      </c>
      <c r="C760" s="165">
        <v>478</v>
      </c>
      <c r="D760" s="165">
        <v>270</v>
      </c>
      <c r="E760" s="354">
        <f t="shared" si="11"/>
        <v>748</v>
      </c>
    </row>
    <row r="761" spans="1:5" x14ac:dyDescent="0.2">
      <c r="A761" s="350" t="s">
        <v>997</v>
      </c>
      <c r="B761" s="165">
        <v>2003128</v>
      </c>
      <c r="C761" s="165">
        <v>1035</v>
      </c>
      <c r="D761" s="165">
        <v>678</v>
      </c>
      <c r="E761" s="354">
        <f t="shared" si="11"/>
        <v>1713</v>
      </c>
    </row>
    <row r="762" spans="1:5" x14ac:dyDescent="0.2">
      <c r="A762" s="350" t="s">
        <v>997</v>
      </c>
      <c r="B762" s="165">
        <v>14213335</v>
      </c>
      <c r="C762" s="165">
        <v>497</v>
      </c>
      <c r="D762" s="165">
        <v>210</v>
      </c>
      <c r="E762" s="354">
        <f t="shared" si="11"/>
        <v>707</v>
      </c>
    </row>
    <row r="763" spans="1:5" x14ac:dyDescent="0.2">
      <c r="A763" s="350" t="s">
        <v>997</v>
      </c>
      <c r="B763" s="165">
        <v>13053334</v>
      </c>
      <c r="C763" s="165">
        <v>390</v>
      </c>
      <c r="D763" s="165">
        <v>281</v>
      </c>
      <c r="E763" s="354">
        <f t="shared" si="11"/>
        <v>671</v>
      </c>
    </row>
    <row r="764" spans="1:5" x14ac:dyDescent="0.2">
      <c r="A764" s="350" t="s">
        <v>997</v>
      </c>
      <c r="B764" s="165">
        <v>21245259</v>
      </c>
      <c r="C764" s="165">
        <v>79</v>
      </c>
      <c r="D764" s="165">
        <v>28</v>
      </c>
      <c r="E764" s="354">
        <f t="shared" si="11"/>
        <v>107</v>
      </c>
    </row>
    <row r="765" spans="1:5" x14ac:dyDescent="0.2">
      <c r="A765" s="350" t="s">
        <v>997</v>
      </c>
      <c r="B765" s="165">
        <v>10023334</v>
      </c>
      <c r="C765" s="165">
        <v>249</v>
      </c>
      <c r="D765" s="165">
        <v>149</v>
      </c>
      <c r="E765" s="354">
        <f t="shared" si="11"/>
        <v>398</v>
      </c>
    </row>
    <row r="766" spans="1:5" x14ac:dyDescent="0.2">
      <c r="A766" s="350" t="s">
        <v>997</v>
      </c>
      <c r="B766" s="165">
        <v>16145153</v>
      </c>
      <c r="C766" s="165">
        <v>686</v>
      </c>
      <c r="D766" s="165">
        <v>276</v>
      </c>
      <c r="E766" s="354">
        <f t="shared" si="11"/>
        <v>962</v>
      </c>
    </row>
    <row r="767" spans="1:5" x14ac:dyDescent="0.2">
      <c r="A767" s="350" t="s">
        <v>997</v>
      </c>
      <c r="B767" s="165">
        <v>6003129</v>
      </c>
      <c r="C767" s="165">
        <v>293</v>
      </c>
      <c r="D767" s="165">
        <v>15</v>
      </c>
      <c r="E767" s="354">
        <f t="shared" si="11"/>
        <v>308</v>
      </c>
    </row>
    <row r="768" spans="1:5" x14ac:dyDescent="0.2">
      <c r="A768" s="350" t="s">
        <v>997</v>
      </c>
      <c r="B768" s="165">
        <v>15235153</v>
      </c>
      <c r="C768" s="165">
        <v>214</v>
      </c>
      <c r="D768" s="165">
        <v>195</v>
      </c>
      <c r="E768" s="354">
        <f t="shared" si="11"/>
        <v>409</v>
      </c>
    </row>
    <row r="769" spans="1:5" x14ac:dyDescent="0.2">
      <c r="A769" s="350" t="s">
        <v>997</v>
      </c>
      <c r="B769" s="165">
        <v>18015155</v>
      </c>
      <c r="C769" s="165">
        <v>1335</v>
      </c>
      <c r="D769" s="165">
        <v>323</v>
      </c>
      <c r="E769" s="354">
        <f t="shared" si="11"/>
        <v>1658</v>
      </c>
    </row>
    <row r="770" spans="1:5" x14ac:dyDescent="0.2">
      <c r="A770" s="350" t="s">
        <v>997</v>
      </c>
      <c r="B770" s="165">
        <v>14083334</v>
      </c>
      <c r="C770" s="165">
        <v>850</v>
      </c>
      <c r="D770" s="165">
        <v>82</v>
      </c>
      <c r="E770" s="354">
        <f t="shared" si="11"/>
        <v>932</v>
      </c>
    </row>
    <row r="771" spans="1:5" x14ac:dyDescent="0.2">
      <c r="A771" s="350" t="s">
        <v>997</v>
      </c>
      <c r="B771" s="165">
        <v>7044545</v>
      </c>
      <c r="C771" s="165">
        <v>261</v>
      </c>
      <c r="D771" s="165">
        <v>216</v>
      </c>
      <c r="E771" s="354">
        <f t="shared" si="11"/>
        <v>477</v>
      </c>
    </row>
    <row r="772" spans="1:5" x14ac:dyDescent="0.2">
      <c r="A772" s="350" t="s">
        <v>997</v>
      </c>
      <c r="B772" s="165">
        <v>6174545</v>
      </c>
      <c r="C772" s="165">
        <v>58</v>
      </c>
      <c r="D772" s="165">
        <v>484</v>
      </c>
      <c r="E772" s="354">
        <f t="shared" ref="E772:E835" si="12">C772+D772</f>
        <v>542</v>
      </c>
    </row>
    <row r="773" spans="1:5" x14ac:dyDescent="0.2">
      <c r="A773" s="350" t="s">
        <v>997</v>
      </c>
      <c r="B773" s="165">
        <v>7123232</v>
      </c>
      <c r="C773" s="165">
        <v>164</v>
      </c>
      <c r="D773" s="165">
        <v>155</v>
      </c>
      <c r="E773" s="354">
        <f t="shared" si="12"/>
        <v>319</v>
      </c>
    </row>
    <row r="774" spans="1:5" x14ac:dyDescent="0.2">
      <c r="A774" s="350" t="s">
        <v>997</v>
      </c>
      <c r="B774" s="165">
        <v>4133431</v>
      </c>
      <c r="C774" s="165">
        <v>584</v>
      </c>
      <c r="D774" s="165">
        <v>117</v>
      </c>
      <c r="E774" s="354">
        <f t="shared" si="12"/>
        <v>701</v>
      </c>
    </row>
    <row r="775" spans="1:5" x14ac:dyDescent="0.2">
      <c r="A775" s="350" t="s">
        <v>997</v>
      </c>
      <c r="B775" s="165">
        <v>14224552</v>
      </c>
      <c r="C775" s="165">
        <v>210</v>
      </c>
      <c r="D775" s="165">
        <v>169</v>
      </c>
      <c r="E775" s="354">
        <f t="shared" si="12"/>
        <v>379</v>
      </c>
    </row>
    <row r="776" spans="1:5" x14ac:dyDescent="0.2">
      <c r="A776" s="350" t="s">
        <v>997</v>
      </c>
      <c r="B776" s="165">
        <v>11394650</v>
      </c>
      <c r="C776" s="165">
        <v>645</v>
      </c>
      <c r="D776" s="165">
        <v>175</v>
      </c>
      <c r="E776" s="354">
        <f t="shared" si="12"/>
        <v>820</v>
      </c>
    </row>
    <row r="777" spans="1:5" x14ac:dyDescent="0.2">
      <c r="A777" s="350" t="s">
        <v>997</v>
      </c>
      <c r="B777" s="165">
        <v>13044551</v>
      </c>
      <c r="C777" s="165">
        <v>328</v>
      </c>
      <c r="D777" s="165">
        <v>257</v>
      </c>
      <c r="E777" s="354">
        <f t="shared" si="12"/>
        <v>585</v>
      </c>
    </row>
    <row r="778" spans="1:5" x14ac:dyDescent="0.2">
      <c r="A778" s="350" t="s">
        <v>997</v>
      </c>
      <c r="B778" s="165">
        <v>4094343</v>
      </c>
      <c r="C778" s="165">
        <v>446</v>
      </c>
      <c r="D778" s="165">
        <v>364</v>
      </c>
      <c r="E778" s="354">
        <f t="shared" si="12"/>
        <v>810</v>
      </c>
    </row>
    <row r="779" spans="1:5" x14ac:dyDescent="0.2">
      <c r="A779" s="350" t="s">
        <v>997</v>
      </c>
      <c r="B779" s="165">
        <v>13073334</v>
      </c>
      <c r="C779" s="165">
        <v>267</v>
      </c>
      <c r="D779" s="165">
        <v>256</v>
      </c>
      <c r="E779" s="354">
        <f t="shared" si="12"/>
        <v>523</v>
      </c>
    </row>
    <row r="780" spans="1:5" x14ac:dyDescent="0.2">
      <c r="A780" s="350" t="s">
        <v>997</v>
      </c>
      <c r="B780" s="165">
        <v>6164545</v>
      </c>
      <c r="C780" s="165">
        <v>19</v>
      </c>
      <c r="D780" s="165">
        <v>420</v>
      </c>
      <c r="E780" s="354">
        <f t="shared" si="12"/>
        <v>439</v>
      </c>
    </row>
    <row r="781" spans="1:5" x14ac:dyDescent="0.2">
      <c r="A781" s="350" t="s">
        <v>997</v>
      </c>
      <c r="B781" s="165">
        <v>2005620</v>
      </c>
      <c r="C781" s="165">
        <v>1</v>
      </c>
      <c r="D781" s="165">
        <v>257</v>
      </c>
      <c r="E781" s="354">
        <f t="shared" si="12"/>
        <v>258</v>
      </c>
    </row>
    <row r="782" spans="1:5" x14ac:dyDescent="0.2">
      <c r="A782" s="350" t="s">
        <v>997</v>
      </c>
      <c r="B782" s="165">
        <v>21135238</v>
      </c>
      <c r="C782" s="165">
        <v>1041</v>
      </c>
      <c r="D782" s="165">
        <v>192</v>
      </c>
      <c r="E782" s="354">
        <f t="shared" si="12"/>
        <v>1233</v>
      </c>
    </row>
    <row r="783" spans="1:5" x14ac:dyDescent="0.2">
      <c r="A783" s="350" t="s">
        <v>997</v>
      </c>
      <c r="B783" s="165">
        <v>15023535</v>
      </c>
      <c r="C783" s="165">
        <v>320</v>
      </c>
      <c r="D783" s="165">
        <v>105</v>
      </c>
      <c r="E783" s="354">
        <f t="shared" si="12"/>
        <v>425</v>
      </c>
    </row>
    <row r="784" spans="1:5" x14ac:dyDescent="0.2">
      <c r="A784" s="350" t="s">
        <v>997</v>
      </c>
      <c r="B784" s="165">
        <v>4013128</v>
      </c>
      <c r="C784" s="165">
        <v>236</v>
      </c>
      <c r="D784" s="165">
        <v>18</v>
      </c>
      <c r="E784" s="354">
        <f t="shared" si="12"/>
        <v>254</v>
      </c>
    </row>
    <row r="785" spans="1:5" x14ac:dyDescent="0.2">
      <c r="A785" s="350" t="s">
        <v>997</v>
      </c>
      <c r="B785" s="165">
        <v>21505259</v>
      </c>
      <c r="C785" s="165">
        <v>340</v>
      </c>
      <c r="D785" s="165">
        <v>309</v>
      </c>
      <c r="E785" s="354">
        <f t="shared" si="12"/>
        <v>649</v>
      </c>
    </row>
    <row r="786" spans="1:5" x14ac:dyDescent="0.2">
      <c r="A786" s="350" t="s">
        <v>997</v>
      </c>
      <c r="B786" s="165">
        <v>11123233</v>
      </c>
      <c r="C786" s="165">
        <v>240</v>
      </c>
      <c r="D786" s="165">
        <v>205</v>
      </c>
      <c r="E786" s="354">
        <f t="shared" si="12"/>
        <v>445</v>
      </c>
    </row>
    <row r="787" spans="1:5" x14ac:dyDescent="0.2">
      <c r="A787" s="350" t="s">
        <v>997</v>
      </c>
      <c r="B787" s="165">
        <v>10204548</v>
      </c>
      <c r="C787" s="165">
        <v>306</v>
      </c>
      <c r="D787" s="165">
        <v>266</v>
      </c>
      <c r="E787" s="354">
        <f t="shared" si="12"/>
        <v>572</v>
      </c>
    </row>
    <row r="788" spans="1:5" x14ac:dyDescent="0.2">
      <c r="A788" s="350" t="s">
        <v>997</v>
      </c>
      <c r="B788" s="165">
        <v>13204551</v>
      </c>
      <c r="C788" s="165">
        <v>410</v>
      </c>
      <c r="D788" s="165">
        <v>280</v>
      </c>
      <c r="E788" s="354">
        <f t="shared" si="12"/>
        <v>690</v>
      </c>
    </row>
    <row r="789" spans="1:5" x14ac:dyDescent="0.2">
      <c r="A789" s="350" t="s">
        <v>997</v>
      </c>
      <c r="B789" s="165">
        <v>6024544</v>
      </c>
      <c r="C789" s="165">
        <v>295</v>
      </c>
      <c r="D789" s="165">
        <v>246</v>
      </c>
      <c r="E789" s="354">
        <f t="shared" si="12"/>
        <v>541</v>
      </c>
    </row>
    <row r="790" spans="1:5" x14ac:dyDescent="0.2">
      <c r="A790" s="350" t="s">
        <v>997</v>
      </c>
      <c r="B790" s="165">
        <v>13245151</v>
      </c>
      <c r="C790" s="165">
        <v>449</v>
      </c>
      <c r="D790" s="165">
        <v>403</v>
      </c>
      <c r="E790" s="354">
        <f t="shared" si="12"/>
        <v>852</v>
      </c>
    </row>
    <row r="791" spans="1:5" x14ac:dyDescent="0.2">
      <c r="A791" s="350" t="s">
        <v>997</v>
      </c>
      <c r="B791" s="165">
        <v>9013437</v>
      </c>
      <c r="C791" s="165">
        <v>509</v>
      </c>
      <c r="D791" s="165">
        <v>163</v>
      </c>
      <c r="E791" s="354">
        <f t="shared" si="12"/>
        <v>672</v>
      </c>
    </row>
    <row r="792" spans="1:5" x14ac:dyDescent="0.2">
      <c r="A792" s="350" t="s">
        <v>997</v>
      </c>
      <c r="B792" s="165">
        <v>5024544</v>
      </c>
      <c r="C792" s="165">
        <v>448</v>
      </c>
      <c r="D792" s="165">
        <v>289</v>
      </c>
      <c r="E792" s="354">
        <f t="shared" si="12"/>
        <v>737</v>
      </c>
    </row>
    <row r="793" spans="1:5" x14ac:dyDescent="0.2">
      <c r="A793" s="350" t="s">
        <v>997</v>
      </c>
      <c r="B793" s="165">
        <v>1014440</v>
      </c>
      <c r="C793" s="165">
        <v>503</v>
      </c>
      <c r="D793" s="165">
        <v>104</v>
      </c>
      <c r="E793" s="354">
        <f t="shared" si="12"/>
        <v>607</v>
      </c>
    </row>
    <row r="794" spans="1:5" x14ac:dyDescent="0.2">
      <c r="A794" s="350" t="s">
        <v>997</v>
      </c>
      <c r="B794" s="165">
        <v>14213334</v>
      </c>
      <c r="C794" s="165">
        <v>271</v>
      </c>
      <c r="D794" s="165">
        <v>195</v>
      </c>
      <c r="E794" s="354">
        <f t="shared" si="12"/>
        <v>466</v>
      </c>
    </row>
    <row r="795" spans="1:5" x14ac:dyDescent="0.2">
      <c r="A795" s="350" t="s">
        <v>997</v>
      </c>
      <c r="B795" s="165">
        <v>3153128</v>
      </c>
      <c r="C795" s="165">
        <v>200</v>
      </c>
      <c r="D795" s="165">
        <v>146</v>
      </c>
      <c r="E795" s="354">
        <f t="shared" si="12"/>
        <v>346</v>
      </c>
    </row>
    <row r="796" spans="1:5" x14ac:dyDescent="0.2">
      <c r="A796" s="350" t="s">
        <v>997</v>
      </c>
      <c r="B796" s="165">
        <v>8113232</v>
      </c>
      <c r="C796" s="165">
        <v>392</v>
      </c>
      <c r="D796" s="165">
        <v>206</v>
      </c>
      <c r="E796" s="354">
        <f t="shared" si="12"/>
        <v>598</v>
      </c>
    </row>
    <row r="797" spans="1:5" x14ac:dyDescent="0.2">
      <c r="A797" s="350" t="s">
        <v>997</v>
      </c>
      <c r="B797" s="165">
        <v>3013127</v>
      </c>
      <c r="C797" s="165">
        <v>355</v>
      </c>
      <c r="D797" s="165">
        <v>345</v>
      </c>
      <c r="E797" s="354">
        <f t="shared" si="12"/>
        <v>700</v>
      </c>
    </row>
    <row r="798" spans="1:5" x14ac:dyDescent="0.2">
      <c r="A798" s="350" t="s">
        <v>997</v>
      </c>
      <c r="B798" s="165">
        <v>15015153</v>
      </c>
      <c r="C798" s="165">
        <v>784</v>
      </c>
      <c r="D798" s="165">
        <v>134</v>
      </c>
      <c r="E798" s="354">
        <f t="shared" si="12"/>
        <v>918</v>
      </c>
    </row>
    <row r="799" spans="1:5" x14ac:dyDescent="0.2">
      <c r="A799" s="350" t="s">
        <v>997</v>
      </c>
      <c r="B799" s="165">
        <v>11064650</v>
      </c>
      <c r="C799" s="165">
        <v>462</v>
      </c>
      <c r="D799" s="165">
        <v>434</v>
      </c>
      <c r="E799" s="354">
        <f t="shared" si="12"/>
        <v>896</v>
      </c>
    </row>
    <row r="800" spans="1:5" x14ac:dyDescent="0.2">
      <c r="A800" s="350" t="s">
        <v>997</v>
      </c>
      <c r="B800" s="165">
        <v>10134548</v>
      </c>
      <c r="C800" s="165">
        <v>219</v>
      </c>
      <c r="D800" s="165">
        <v>191</v>
      </c>
      <c r="E800" s="354">
        <f t="shared" si="12"/>
        <v>410</v>
      </c>
    </row>
    <row r="801" spans="1:5" x14ac:dyDescent="0.2">
      <c r="A801" s="350" t="s">
        <v>997</v>
      </c>
      <c r="B801" s="165">
        <v>6234545</v>
      </c>
      <c r="C801" s="165">
        <v>1700</v>
      </c>
      <c r="D801" s="165">
        <v>450</v>
      </c>
      <c r="E801" s="354">
        <f t="shared" si="12"/>
        <v>2150</v>
      </c>
    </row>
    <row r="802" spans="1:5" x14ac:dyDescent="0.2">
      <c r="A802" s="350" t="s">
        <v>997</v>
      </c>
      <c r="B802" s="165">
        <v>4084343</v>
      </c>
      <c r="C802" s="165">
        <v>506</v>
      </c>
      <c r="D802" s="165">
        <v>343</v>
      </c>
      <c r="E802" s="354">
        <f t="shared" si="12"/>
        <v>849</v>
      </c>
    </row>
    <row r="803" spans="1:5" x14ac:dyDescent="0.2">
      <c r="A803" s="350" t="s">
        <v>997</v>
      </c>
      <c r="B803" s="165">
        <v>6154545</v>
      </c>
      <c r="C803" s="165">
        <v>190</v>
      </c>
      <c r="D803" s="165">
        <v>235</v>
      </c>
      <c r="E803" s="354">
        <f t="shared" si="12"/>
        <v>425</v>
      </c>
    </row>
    <row r="804" spans="1:5" x14ac:dyDescent="0.2">
      <c r="A804" s="350" t="s">
        <v>997</v>
      </c>
      <c r="B804" s="165">
        <v>14044552</v>
      </c>
      <c r="C804" s="165">
        <v>337</v>
      </c>
      <c r="D804" s="165">
        <v>330</v>
      </c>
      <c r="E804" s="354">
        <f t="shared" si="12"/>
        <v>667</v>
      </c>
    </row>
    <row r="805" spans="1:5" x14ac:dyDescent="0.2">
      <c r="A805" s="350" t="s">
        <v>997</v>
      </c>
      <c r="B805" s="165">
        <v>21025238</v>
      </c>
      <c r="C805" s="165">
        <v>219</v>
      </c>
      <c r="D805" s="165">
        <v>211</v>
      </c>
      <c r="E805" s="354">
        <f t="shared" si="12"/>
        <v>430</v>
      </c>
    </row>
    <row r="806" spans="1:5" x14ac:dyDescent="0.2">
      <c r="A806" s="350" t="s">
        <v>997</v>
      </c>
      <c r="B806" s="165">
        <v>13015139</v>
      </c>
      <c r="C806" s="165">
        <v>184</v>
      </c>
      <c r="D806" s="165">
        <v>160</v>
      </c>
      <c r="E806" s="354">
        <f t="shared" si="12"/>
        <v>344</v>
      </c>
    </row>
    <row r="807" spans="1:5" x14ac:dyDescent="0.2">
      <c r="A807" s="350" t="s">
        <v>997</v>
      </c>
      <c r="B807" s="165">
        <v>6003232</v>
      </c>
      <c r="C807" s="165">
        <v>511</v>
      </c>
      <c r="D807" s="165">
        <v>231</v>
      </c>
      <c r="E807" s="354">
        <f t="shared" si="12"/>
        <v>742</v>
      </c>
    </row>
    <row r="808" spans="1:5" x14ac:dyDescent="0.2">
      <c r="A808" s="350" t="s">
        <v>997</v>
      </c>
      <c r="B808" s="165">
        <v>9134547</v>
      </c>
      <c r="C808" s="165">
        <v>262</v>
      </c>
      <c r="D808" s="165">
        <v>215</v>
      </c>
      <c r="E808" s="354">
        <f t="shared" si="12"/>
        <v>477</v>
      </c>
    </row>
    <row r="809" spans="1:5" x14ac:dyDescent="0.2">
      <c r="A809" s="350" t="s">
        <v>997</v>
      </c>
      <c r="B809" s="165">
        <v>1194440</v>
      </c>
      <c r="C809" s="165">
        <v>207</v>
      </c>
      <c r="D809" s="165">
        <v>26</v>
      </c>
      <c r="E809" s="354">
        <f t="shared" si="12"/>
        <v>233</v>
      </c>
    </row>
    <row r="810" spans="1:5" x14ac:dyDescent="0.2">
      <c r="A810" s="350" t="s">
        <v>997</v>
      </c>
      <c r="B810" s="165">
        <v>4134343</v>
      </c>
      <c r="C810" s="165">
        <v>282</v>
      </c>
      <c r="D810" s="165">
        <v>202</v>
      </c>
      <c r="E810" s="354">
        <f t="shared" si="12"/>
        <v>484</v>
      </c>
    </row>
    <row r="811" spans="1:5" x14ac:dyDescent="0.2">
      <c r="A811" s="350" t="s">
        <v>997</v>
      </c>
      <c r="B811" s="165">
        <v>21185238</v>
      </c>
      <c r="C811" s="165">
        <v>350</v>
      </c>
      <c r="D811" s="165">
        <v>221</v>
      </c>
      <c r="E811" s="354">
        <f t="shared" si="12"/>
        <v>571</v>
      </c>
    </row>
    <row r="812" spans="1:5" x14ac:dyDescent="0.2">
      <c r="A812" s="350" t="s">
        <v>997</v>
      </c>
      <c r="B812" s="165">
        <v>16135153</v>
      </c>
      <c r="C812" s="165">
        <v>315</v>
      </c>
      <c r="D812" s="165">
        <v>209</v>
      </c>
      <c r="E812" s="354">
        <f t="shared" si="12"/>
        <v>524</v>
      </c>
    </row>
    <row r="813" spans="1:5" x14ac:dyDescent="0.2">
      <c r="A813" s="350" t="s">
        <v>997</v>
      </c>
      <c r="B813" s="165">
        <v>4144343</v>
      </c>
      <c r="C813" s="165">
        <v>228</v>
      </c>
      <c r="D813" s="165">
        <v>130</v>
      </c>
      <c r="E813" s="354">
        <f t="shared" si="12"/>
        <v>358</v>
      </c>
    </row>
    <row r="814" spans="1:5" x14ac:dyDescent="0.2">
      <c r="A814" s="350" t="s">
        <v>997</v>
      </c>
      <c r="B814" s="165">
        <v>7193232</v>
      </c>
      <c r="C814" s="165">
        <v>300</v>
      </c>
      <c r="D814" s="165">
        <v>221</v>
      </c>
      <c r="E814" s="354">
        <f t="shared" si="12"/>
        <v>521</v>
      </c>
    </row>
    <row r="815" spans="1:5" x14ac:dyDescent="0.2">
      <c r="A815" s="350" t="s">
        <v>997</v>
      </c>
      <c r="B815" s="165">
        <v>15113535</v>
      </c>
      <c r="C815" s="165">
        <v>308</v>
      </c>
      <c r="D815" s="165">
        <v>164</v>
      </c>
      <c r="E815" s="354">
        <f t="shared" si="12"/>
        <v>472</v>
      </c>
    </row>
    <row r="816" spans="1:5" x14ac:dyDescent="0.2">
      <c r="A816" s="350" t="s">
        <v>997</v>
      </c>
      <c r="B816" s="165">
        <v>10173334</v>
      </c>
      <c r="C816" s="165">
        <v>607</v>
      </c>
      <c r="D816" s="165">
        <v>560</v>
      </c>
      <c r="E816" s="354">
        <f t="shared" si="12"/>
        <v>1167</v>
      </c>
    </row>
    <row r="817" spans="1:5" x14ac:dyDescent="0.2">
      <c r="A817" s="350" t="s">
        <v>997</v>
      </c>
      <c r="B817" s="165">
        <v>18265155</v>
      </c>
      <c r="C817" s="165">
        <v>245</v>
      </c>
      <c r="D817" s="165">
        <v>218</v>
      </c>
      <c r="E817" s="354">
        <f t="shared" si="12"/>
        <v>463</v>
      </c>
    </row>
    <row r="818" spans="1:5" x14ac:dyDescent="0.2">
      <c r="A818" s="350" t="s">
        <v>997</v>
      </c>
      <c r="B818" s="165">
        <v>9074547</v>
      </c>
      <c r="C818" s="165">
        <v>283</v>
      </c>
      <c r="D818" s="165">
        <v>248</v>
      </c>
      <c r="E818" s="354">
        <f t="shared" si="12"/>
        <v>531</v>
      </c>
    </row>
    <row r="819" spans="1:5" x14ac:dyDescent="0.2">
      <c r="A819" s="350" t="s">
        <v>997</v>
      </c>
      <c r="B819" s="165">
        <v>1274440</v>
      </c>
      <c r="C819" s="165">
        <v>5071</v>
      </c>
      <c r="D819" s="165">
        <v>2831</v>
      </c>
      <c r="E819" s="354">
        <f t="shared" si="12"/>
        <v>7902</v>
      </c>
    </row>
    <row r="820" spans="1:5" x14ac:dyDescent="0.2">
      <c r="A820" s="350" t="s">
        <v>997</v>
      </c>
      <c r="B820" s="165">
        <v>10213334</v>
      </c>
      <c r="C820" s="165">
        <v>375</v>
      </c>
      <c r="D820" s="165">
        <v>198</v>
      </c>
      <c r="E820" s="354">
        <f t="shared" si="12"/>
        <v>573</v>
      </c>
    </row>
    <row r="821" spans="1:5" x14ac:dyDescent="0.2">
      <c r="A821" s="350" t="s">
        <v>997</v>
      </c>
      <c r="B821" s="165">
        <v>14134552</v>
      </c>
      <c r="C821" s="165">
        <v>1141</v>
      </c>
      <c r="D821" s="165">
        <v>89</v>
      </c>
      <c r="E821" s="354">
        <f t="shared" si="12"/>
        <v>1230</v>
      </c>
    </row>
    <row r="822" spans="1:5" x14ac:dyDescent="0.2">
      <c r="A822" s="350" t="s">
        <v>997</v>
      </c>
      <c r="B822" s="165">
        <v>5054544</v>
      </c>
      <c r="C822" s="165">
        <v>524</v>
      </c>
      <c r="D822" s="165">
        <v>280</v>
      </c>
      <c r="E822" s="354">
        <f t="shared" si="12"/>
        <v>804</v>
      </c>
    </row>
    <row r="823" spans="1:5" x14ac:dyDescent="0.2">
      <c r="A823" s="350" t="s">
        <v>997</v>
      </c>
      <c r="B823" s="165">
        <v>13013333</v>
      </c>
      <c r="C823" s="165">
        <v>378</v>
      </c>
      <c r="D823" s="165">
        <v>339</v>
      </c>
      <c r="E823" s="354">
        <f t="shared" si="12"/>
        <v>717</v>
      </c>
    </row>
    <row r="824" spans="1:5" x14ac:dyDescent="0.2">
      <c r="A824" s="350" t="s">
        <v>997</v>
      </c>
      <c r="B824" s="165">
        <v>7153232</v>
      </c>
      <c r="C824" s="165">
        <v>191</v>
      </c>
      <c r="D824" s="165">
        <v>168</v>
      </c>
      <c r="E824" s="354">
        <f t="shared" si="12"/>
        <v>359</v>
      </c>
    </row>
    <row r="825" spans="1:5" x14ac:dyDescent="0.2">
      <c r="A825" s="350" t="s">
        <v>997</v>
      </c>
      <c r="B825" s="165">
        <v>11043233</v>
      </c>
      <c r="C825" s="165">
        <v>599</v>
      </c>
      <c r="D825" s="165">
        <v>158</v>
      </c>
      <c r="E825" s="354">
        <f t="shared" si="12"/>
        <v>757</v>
      </c>
    </row>
    <row r="826" spans="1:5" x14ac:dyDescent="0.2">
      <c r="A826" s="350" t="s">
        <v>997</v>
      </c>
      <c r="B826" s="165">
        <v>13084551</v>
      </c>
      <c r="C826" s="165">
        <v>437</v>
      </c>
      <c r="D826" s="165">
        <v>396</v>
      </c>
      <c r="E826" s="354">
        <f t="shared" si="12"/>
        <v>833</v>
      </c>
    </row>
    <row r="827" spans="1:5" x14ac:dyDescent="0.2">
      <c r="A827" s="350" t="s">
        <v>997</v>
      </c>
      <c r="B827" s="165">
        <v>14003334</v>
      </c>
      <c r="C827" s="165">
        <v>268</v>
      </c>
      <c r="D827" s="165">
        <v>179</v>
      </c>
      <c r="E827" s="354">
        <f t="shared" si="12"/>
        <v>447</v>
      </c>
    </row>
    <row r="828" spans="1:5" x14ac:dyDescent="0.2">
      <c r="A828" s="350" t="s">
        <v>997</v>
      </c>
      <c r="B828" s="165">
        <v>15095153</v>
      </c>
      <c r="C828" s="165">
        <v>985</v>
      </c>
      <c r="D828" s="165">
        <v>269</v>
      </c>
      <c r="E828" s="354">
        <f t="shared" si="12"/>
        <v>1254</v>
      </c>
    </row>
    <row r="829" spans="1:5" x14ac:dyDescent="0.2">
      <c r="A829" s="350" t="s">
        <v>997</v>
      </c>
      <c r="B829" s="165">
        <v>1134440</v>
      </c>
      <c r="C829" s="165">
        <v>454</v>
      </c>
      <c r="D829" s="165">
        <v>159</v>
      </c>
      <c r="E829" s="354">
        <f t="shared" si="12"/>
        <v>613</v>
      </c>
    </row>
    <row r="830" spans="1:5" x14ac:dyDescent="0.2">
      <c r="A830" s="350" t="s">
        <v>997</v>
      </c>
      <c r="B830" s="165">
        <v>13315151</v>
      </c>
      <c r="C830" s="165">
        <v>407</v>
      </c>
      <c r="D830" s="165">
        <v>358</v>
      </c>
      <c r="E830" s="354">
        <f t="shared" si="12"/>
        <v>765</v>
      </c>
    </row>
    <row r="831" spans="1:5" x14ac:dyDescent="0.2">
      <c r="A831" s="350" t="s">
        <v>997</v>
      </c>
      <c r="B831" s="165">
        <v>18445155</v>
      </c>
      <c r="C831" s="165">
        <v>419</v>
      </c>
      <c r="D831" s="165">
        <v>352</v>
      </c>
      <c r="E831" s="354">
        <f t="shared" si="12"/>
        <v>771</v>
      </c>
    </row>
    <row r="832" spans="1:5" x14ac:dyDescent="0.2">
      <c r="A832" s="350" t="s">
        <v>997</v>
      </c>
      <c r="B832" s="165">
        <v>3143127</v>
      </c>
      <c r="C832" s="165">
        <v>227</v>
      </c>
      <c r="D832" s="165">
        <v>105</v>
      </c>
      <c r="E832" s="354">
        <f t="shared" si="12"/>
        <v>332</v>
      </c>
    </row>
    <row r="833" spans="1:5" x14ac:dyDescent="0.2">
      <c r="A833" s="350" t="s">
        <v>997</v>
      </c>
      <c r="B833" s="165">
        <v>21165258</v>
      </c>
      <c r="C833" s="165">
        <v>334</v>
      </c>
      <c r="D833" s="165">
        <v>315</v>
      </c>
      <c r="E833" s="354">
        <f t="shared" si="12"/>
        <v>649</v>
      </c>
    </row>
    <row r="834" spans="1:5" x14ac:dyDescent="0.2">
      <c r="A834" s="350" t="s">
        <v>997</v>
      </c>
      <c r="B834" s="165">
        <v>21055238</v>
      </c>
      <c r="C834" s="165">
        <v>290</v>
      </c>
      <c r="D834" s="165">
        <v>271</v>
      </c>
      <c r="E834" s="354">
        <f t="shared" si="12"/>
        <v>561</v>
      </c>
    </row>
    <row r="835" spans="1:5" x14ac:dyDescent="0.2">
      <c r="A835" s="350" t="s">
        <v>997</v>
      </c>
      <c r="B835" s="165">
        <v>10314648</v>
      </c>
      <c r="C835" s="165">
        <v>324</v>
      </c>
      <c r="D835" s="165">
        <v>320</v>
      </c>
      <c r="E835" s="354">
        <f t="shared" si="12"/>
        <v>644</v>
      </c>
    </row>
    <row r="836" spans="1:5" x14ac:dyDescent="0.2">
      <c r="A836" s="350" t="s">
        <v>997</v>
      </c>
      <c r="B836" s="165">
        <v>6144545</v>
      </c>
      <c r="C836" s="165">
        <v>282</v>
      </c>
      <c r="D836" s="165">
        <v>129</v>
      </c>
      <c r="E836" s="354">
        <f t="shared" ref="E836:E899" si="13">C836+D836</f>
        <v>411</v>
      </c>
    </row>
    <row r="837" spans="1:5" x14ac:dyDescent="0.2">
      <c r="A837" s="350" t="s">
        <v>997</v>
      </c>
      <c r="B837" s="165">
        <v>12245150</v>
      </c>
      <c r="C837" s="165">
        <v>497</v>
      </c>
      <c r="D837" s="165">
        <v>227</v>
      </c>
      <c r="E837" s="354">
        <f t="shared" si="13"/>
        <v>724</v>
      </c>
    </row>
    <row r="838" spans="1:5" x14ac:dyDescent="0.2">
      <c r="A838" s="350" t="s">
        <v>997</v>
      </c>
      <c r="B838" s="165">
        <v>5164544</v>
      </c>
      <c r="C838" s="165">
        <v>738</v>
      </c>
      <c r="D838" s="165">
        <v>686</v>
      </c>
      <c r="E838" s="354">
        <f t="shared" si="13"/>
        <v>1424</v>
      </c>
    </row>
    <row r="839" spans="1:5" x14ac:dyDescent="0.2">
      <c r="A839" s="350" t="s">
        <v>997</v>
      </c>
      <c r="B839" s="165">
        <v>19155156</v>
      </c>
      <c r="C839" s="165">
        <v>649</v>
      </c>
      <c r="D839" s="165">
        <v>175</v>
      </c>
      <c r="E839" s="354">
        <f t="shared" si="13"/>
        <v>824</v>
      </c>
    </row>
    <row r="840" spans="1:5" x14ac:dyDescent="0.2">
      <c r="A840" s="350" t="s">
        <v>997</v>
      </c>
      <c r="B840" s="165">
        <v>14093334</v>
      </c>
      <c r="C840" s="165">
        <v>264</v>
      </c>
      <c r="D840" s="165">
        <v>244</v>
      </c>
      <c r="E840" s="354">
        <f t="shared" si="13"/>
        <v>508</v>
      </c>
    </row>
    <row r="841" spans="1:5" x14ac:dyDescent="0.2">
      <c r="A841" s="350" t="s">
        <v>997</v>
      </c>
      <c r="B841" s="165">
        <v>3173128</v>
      </c>
      <c r="C841" s="165">
        <v>229</v>
      </c>
      <c r="D841" s="165">
        <v>133</v>
      </c>
      <c r="E841" s="354">
        <f t="shared" si="13"/>
        <v>362</v>
      </c>
    </row>
    <row r="842" spans="1:5" x14ac:dyDescent="0.2">
      <c r="A842" s="350" t="s">
        <v>997</v>
      </c>
      <c r="B842" s="165">
        <v>5304544</v>
      </c>
      <c r="C842" s="165">
        <v>455</v>
      </c>
      <c r="D842" s="165">
        <v>444</v>
      </c>
      <c r="E842" s="354">
        <f t="shared" si="13"/>
        <v>899</v>
      </c>
    </row>
    <row r="843" spans="1:5" x14ac:dyDescent="0.2">
      <c r="A843" s="350" t="s">
        <v>997</v>
      </c>
      <c r="B843" s="165">
        <v>1024440</v>
      </c>
      <c r="C843" s="165">
        <v>328</v>
      </c>
      <c r="D843" s="165">
        <v>168</v>
      </c>
      <c r="E843" s="354">
        <f t="shared" si="13"/>
        <v>496</v>
      </c>
    </row>
    <row r="844" spans="1:5" x14ac:dyDescent="0.2">
      <c r="A844" s="350" t="s">
        <v>997</v>
      </c>
      <c r="B844" s="165">
        <v>14124552</v>
      </c>
      <c r="C844" s="165">
        <v>325</v>
      </c>
      <c r="D844" s="165">
        <v>308</v>
      </c>
      <c r="E844" s="354">
        <f t="shared" si="13"/>
        <v>633</v>
      </c>
    </row>
    <row r="845" spans="1:5" x14ac:dyDescent="0.2">
      <c r="A845" s="350" t="s">
        <v>997</v>
      </c>
      <c r="B845" s="165">
        <v>6064544</v>
      </c>
      <c r="C845" s="165">
        <v>263</v>
      </c>
      <c r="D845" s="165">
        <v>259</v>
      </c>
      <c r="E845" s="354">
        <f t="shared" si="13"/>
        <v>522</v>
      </c>
    </row>
    <row r="846" spans="1:5" x14ac:dyDescent="0.2">
      <c r="A846" s="350" t="s">
        <v>997</v>
      </c>
      <c r="B846" s="165">
        <v>9003232</v>
      </c>
      <c r="C846" s="165">
        <v>438</v>
      </c>
      <c r="D846" s="165">
        <v>227</v>
      </c>
      <c r="E846" s="354">
        <f t="shared" si="13"/>
        <v>665</v>
      </c>
    </row>
    <row r="847" spans="1:5" x14ac:dyDescent="0.2">
      <c r="A847" s="350" t="s">
        <v>997</v>
      </c>
      <c r="B847" s="165">
        <v>21285259</v>
      </c>
      <c r="C847" s="165">
        <v>238</v>
      </c>
      <c r="D847" s="165">
        <v>1</v>
      </c>
      <c r="E847" s="354">
        <f t="shared" si="13"/>
        <v>239</v>
      </c>
    </row>
    <row r="848" spans="1:5" x14ac:dyDescent="0.2">
      <c r="A848" s="350" t="s">
        <v>997</v>
      </c>
      <c r="B848" s="165">
        <v>10015508</v>
      </c>
      <c r="C848" s="165">
        <v>4</v>
      </c>
      <c r="D848" s="165">
        <v>788</v>
      </c>
      <c r="E848" s="354">
        <f t="shared" si="13"/>
        <v>792</v>
      </c>
    </row>
    <row r="849" spans="1:5" x14ac:dyDescent="0.2">
      <c r="A849" s="350" t="s">
        <v>997</v>
      </c>
      <c r="B849" s="165">
        <v>10084548</v>
      </c>
      <c r="C849" s="165">
        <v>367</v>
      </c>
      <c r="D849" s="165">
        <v>286</v>
      </c>
      <c r="E849" s="354">
        <f t="shared" si="13"/>
        <v>653</v>
      </c>
    </row>
    <row r="850" spans="1:5" x14ac:dyDescent="0.2">
      <c r="A850" s="350" t="s">
        <v>997</v>
      </c>
      <c r="B850" s="165">
        <v>20073438</v>
      </c>
      <c r="C850" s="165">
        <v>713</v>
      </c>
      <c r="D850" s="165">
        <v>313</v>
      </c>
      <c r="E850" s="354">
        <f t="shared" si="13"/>
        <v>1026</v>
      </c>
    </row>
    <row r="851" spans="1:5" x14ac:dyDescent="0.2">
      <c r="A851" s="350" t="s">
        <v>997</v>
      </c>
      <c r="B851" s="165">
        <v>9014539</v>
      </c>
      <c r="C851" s="165">
        <v>2206</v>
      </c>
      <c r="D851" s="165">
        <v>1517</v>
      </c>
      <c r="E851" s="354">
        <f t="shared" si="13"/>
        <v>3723</v>
      </c>
    </row>
    <row r="852" spans="1:5" x14ac:dyDescent="0.2">
      <c r="A852" s="350" t="s">
        <v>997</v>
      </c>
      <c r="B852" s="165">
        <v>10104548</v>
      </c>
      <c r="C852" s="165">
        <v>512</v>
      </c>
      <c r="D852" s="165">
        <v>309</v>
      </c>
      <c r="E852" s="354">
        <f t="shared" si="13"/>
        <v>821</v>
      </c>
    </row>
    <row r="853" spans="1:5" x14ac:dyDescent="0.2">
      <c r="A853" s="350" t="s">
        <v>997</v>
      </c>
      <c r="B853" s="165">
        <v>4083431</v>
      </c>
      <c r="C853" s="165">
        <v>404</v>
      </c>
      <c r="D853" s="165">
        <v>345</v>
      </c>
      <c r="E853" s="354">
        <f t="shared" si="13"/>
        <v>749</v>
      </c>
    </row>
    <row r="854" spans="1:5" x14ac:dyDescent="0.2">
      <c r="A854" s="350" t="s">
        <v>997</v>
      </c>
      <c r="B854" s="165">
        <v>21455259</v>
      </c>
      <c r="C854" s="165">
        <v>651</v>
      </c>
      <c r="D854" s="165">
        <v>582</v>
      </c>
      <c r="E854" s="354">
        <f t="shared" si="13"/>
        <v>1233</v>
      </c>
    </row>
    <row r="855" spans="1:5" x14ac:dyDescent="0.2">
      <c r="A855" s="350" t="s">
        <v>997</v>
      </c>
      <c r="B855" s="165">
        <v>8064546</v>
      </c>
      <c r="C855" s="165">
        <v>342</v>
      </c>
      <c r="D855" s="165">
        <v>162</v>
      </c>
      <c r="E855" s="354">
        <f t="shared" si="13"/>
        <v>504</v>
      </c>
    </row>
    <row r="856" spans="1:5" x14ac:dyDescent="0.2">
      <c r="A856" s="350" t="s">
        <v>997</v>
      </c>
      <c r="B856" s="165">
        <v>7073232</v>
      </c>
      <c r="C856" s="165">
        <v>558</v>
      </c>
      <c r="D856" s="165">
        <v>74</v>
      </c>
      <c r="E856" s="354">
        <f t="shared" si="13"/>
        <v>632</v>
      </c>
    </row>
    <row r="857" spans="1:5" x14ac:dyDescent="0.2">
      <c r="A857" s="350" t="s">
        <v>997</v>
      </c>
      <c r="B857" s="165">
        <v>4053431</v>
      </c>
      <c r="C857" s="165">
        <v>322</v>
      </c>
      <c r="D857" s="165">
        <v>300</v>
      </c>
      <c r="E857" s="354">
        <f t="shared" si="13"/>
        <v>622</v>
      </c>
    </row>
    <row r="858" spans="1:5" x14ac:dyDescent="0.2">
      <c r="A858" s="350" t="s">
        <v>997</v>
      </c>
      <c r="B858" s="165">
        <v>14193334</v>
      </c>
      <c r="C858" s="165">
        <v>472</v>
      </c>
      <c r="D858" s="165">
        <v>161</v>
      </c>
      <c r="E858" s="354">
        <f t="shared" si="13"/>
        <v>633</v>
      </c>
    </row>
    <row r="859" spans="1:5" x14ac:dyDescent="0.2">
      <c r="A859" s="350" t="s">
        <v>997</v>
      </c>
      <c r="B859" s="165">
        <v>13214551</v>
      </c>
      <c r="C859" s="165">
        <v>1105</v>
      </c>
      <c r="D859" s="165">
        <v>196</v>
      </c>
      <c r="E859" s="354">
        <f t="shared" si="13"/>
        <v>1301</v>
      </c>
    </row>
    <row r="860" spans="1:5" x14ac:dyDescent="0.2">
      <c r="A860" s="350" t="s">
        <v>997</v>
      </c>
      <c r="B860" s="165">
        <v>12015139</v>
      </c>
      <c r="C860" s="165">
        <v>192</v>
      </c>
      <c r="D860" s="165">
        <v>179</v>
      </c>
      <c r="E860" s="354">
        <f t="shared" si="13"/>
        <v>371</v>
      </c>
    </row>
    <row r="861" spans="1:5" x14ac:dyDescent="0.2">
      <c r="A861" s="350" t="s">
        <v>997</v>
      </c>
      <c r="B861" s="165">
        <v>16025153</v>
      </c>
      <c r="C861" s="165">
        <v>1111</v>
      </c>
      <c r="D861" s="165">
        <v>125</v>
      </c>
      <c r="E861" s="354">
        <f t="shared" si="13"/>
        <v>1236</v>
      </c>
    </row>
    <row r="862" spans="1:5" x14ac:dyDescent="0.2">
      <c r="A862" s="350" t="s">
        <v>997</v>
      </c>
      <c r="B862" s="165">
        <v>10303334</v>
      </c>
      <c r="C862" s="165">
        <v>383</v>
      </c>
      <c r="D862" s="165">
        <v>167</v>
      </c>
      <c r="E862" s="354">
        <f t="shared" si="13"/>
        <v>550</v>
      </c>
    </row>
    <row r="863" spans="1:5" x14ac:dyDescent="0.2">
      <c r="A863" s="350" t="s">
        <v>997</v>
      </c>
      <c r="B863" s="165">
        <v>5314544</v>
      </c>
      <c r="C863" s="165">
        <v>332</v>
      </c>
      <c r="D863" s="165">
        <v>330</v>
      </c>
      <c r="E863" s="354">
        <f t="shared" si="13"/>
        <v>662</v>
      </c>
    </row>
    <row r="864" spans="1:5" x14ac:dyDescent="0.2">
      <c r="A864" s="350" t="s">
        <v>997</v>
      </c>
      <c r="B864" s="165">
        <v>12123333</v>
      </c>
      <c r="C864" s="165">
        <v>312</v>
      </c>
      <c r="D864" s="165">
        <v>305</v>
      </c>
      <c r="E864" s="354">
        <f t="shared" si="13"/>
        <v>617</v>
      </c>
    </row>
    <row r="865" spans="1:5" x14ac:dyDescent="0.2">
      <c r="A865" s="350" t="s">
        <v>997</v>
      </c>
      <c r="B865" s="165">
        <v>14034552</v>
      </c>
      <c r="C865" s="165">
        <v>843</v>
      </c>
      <c r="D865" s="165">
        <v>12</v>
      </c>
      <c r="E865" s="354">
        <f t="shared" si="13"/>
        <v>855</v>
      </c>
    </row>
    <row r="866" spans="1:5" x14ac:dyDescent="0.2">
      <c r="A866" s="350" t="s">
        <v>997</v>
      </c>
      <c r="B866" s="165">
        <v>6014544</v>
      </c>
      <c r="C866" s="165">
        <v>499</v>
      </c>
      <c r="D866" s="165">
        <v>417</v>
      </c>
      <c r="E866" s="354">
        <f t="shared" si="13"/>
        <v>916</v>
      </c>
    </row>
    <row r="867" spans="1:5" x14ac:dyDescent="0.2">
      <c r="A867" s="350" t="s">
        <v>997</v>
      </c>
      <c r="B867" s="165">
        <v>1064440</v>
      </c>
      <c r="C867" s="165">
        <v>1011</v>
      </c>
      <c r="D867" s="165">
        <v>383</v>
      </c>
      <c r="E867" s="354">
        <f t="shared" si="13"/>
        <v>1394</v>
      </c>
    </row>
    <row r="868" spans="1:5" x14ac:dyDescent="0.2">
      <c r="A868" s="350" t="s">
        <v>997</v>
      </c>
      <c r="B868" s="165">
        <v>21135258</v>
      </c>
      <c r="C868" s="165">
        <v>928</v>
      </c>
      <c r="D868" s="165">
        <v>76</v>
      </c>
      <c r="E868" s="354">
        <f t="shared" si="13"/>
        <v>1004</v>
      </c>
    </row>
    <row r="869" spans="1:5" x14ac:dyDescent="0.2">
      <c r="A869" s="350" t="s">
        <v>997</v>
      </c>
      <c r="B869" s="165">
        <v>12043333</v>
      </c>
      <c r="C869" s="165">
        <v>371</v>
      </c>
      <c r="D869" s="165">
        <v>356</v>
      </c>
      <c r="E869" s="354">
        <f t="shared" si="13"/>
        <v>727</v>
      </c>
    </row>
    <row r="870" spans="1:5" x14ac:dyDescent="0.2">
      <c r="A870" s="350" t="s">
        <v>997</v>
      </c>
      <c r="B870" s="165">
        <v>13104551</v>
      </c>
      <c r="C870" s="165">
        <v>434</v>
      </c>
      <c r="D870" s="165">
        <v>390</v>
      </c>
      <c r="E870" s="354">
        <f t="shared" si="13"/>
        <v>824</v>
      </c>
    </row>
    <row r="871" spans="1:5" x14ac:dyDescent="0.2">
      <c r="A871" s="350" t="s">
        <v>997</v>
      </c>
      <c r="B871" s="165">
        <v>3015537</v>
      </c>
      <c r="C871" s="165">
        <v>1</v>
      </c>
      <c r="D871" s="165">
        <v>573</v>
      </c>
      <c r="E871" s="354">
        <f t="shared" si="13"/>
        <v>574</v>
      </c>
    </row>
    <row r="872" spans="1:5" x14ac:dyDescent="0.2">
      <c r="A872" s="350" t="s">
        <v>997</v>
      </c>
      <c r="B872" s="165">
        <v>1063430</v>
      </c>
      <c r="C872" s="165">
        <v>462</v>
      </c>
      <c r="D872" s="165">
        <v>403</v>
      </c>
      <c r="E872" s="354">
        <f t="shared" si="13"/>
        <v>865</v>
      </c>
    </row>
    <row r="873" spans="1:5" x14ac:dyDescent="0.2">
      <c r="A873" s="350" t="s">
        <v>997</v>
      </c>
      <c r="B873" s="165">
        <v>20085257</v>
      </c>
      <c r="C873" s="165">
        <v>310</v>
      </c>
      <c r="D873" s="165">
        <v>181</v>
      </c>
      <c r="E873" s="354">
        <f t="shared" si="13"/>
        <v>491</v>
      </c>
    </row>
    <row r="874" spans="1:5" x14ac:dyDescent="0.2">
      <c r="A874" s="350" t="s">
        <v>997</v>
      </c>
      <c r="B874" s="165">
        <v>10153334</v>
      </c>
      <c r="C874" s="165">
        <v>239</v>
      </c>
      <c r="D874" s="165">
        <v>221</v>
      </c>
      <c r="E874" s="354">
        <f t="shared" si="13"/>
        <v>460</v>
      </c>
    </row>
    <row r="875" spans="1:5" x14ac:dyDescent="0.2">
      <c r="A875" s="350" t="s">
        <v>997</v>
      </c>
      <c r="B875" s="165">
        <v>16053536</v>
      </c>
      <c r="C875" s="165">
        <v>250</v>
      </c>
      <c r="D875" s="165">
        <v>210</v>
      </c>
      <c r="E875" s="354">
        <f t="shared" si="13"/>
        <v>460</v>
      </c>
    </row>
    <row r="876" spans="1:5" x14ac:dyDescent="0.2">
      <c r="A876" s="350" t="s">
        <v>997</v>
      </c>
      <c r="B876" s="165">
        <v>19095155</v>
      </c>
      <c r="C876" s="165">
        <v>419</v>
      </c>
      <c r="D876" s="165">
        <v>271</v>
      </c>
      <c r="E876" s="354">
        <f t="shared" si="13"/>
        <v>690</v>
      </c>
    </row>
    <row r="877" spans="1:5" x14ac:dyDescent="0.2">
      <c r="A877" s="350" t="s">
        <v>997</v>
      </c>
      <c r="B877" s="165">
        <v>4143431</v>
      </c>
      <c r="C877" s="165">
        <v>323</v>
      </c>
      <c r="D877" s="165">
        <v>261</v>
      </c>
      <c r="E877" s="354">
        <f t="shared" si="13"/>
        <v>584</v>
      </c>
    </row>
    <row r="878" spans="1:5" x14ac:dyDescent="0.2">
      <c r="A878" s="350" t="s">
        <v>997</v>
      </c>
      <c r="B878" s="165">
        <v>19035155</v>
      </c>
      <c r="C878" s="165">
        <v>274</v>
      </c>
      <c r="D878" s="165">
        <v>257</v>
      </c>
      <c r="E878" s="354">
        <f t="shared" si="13"/>
        <v>531</v>
      </c>
    </row>
    <row r="879" spans="1:5" x14ac:dyDescent="0.2">
      <c r="A879" s="350" t="s">
        <v>997</v>
      </c>
      <c r="B879" s="165">
        <v>11005724</v>
      </c>
      <c r="C879" s="165">
        <v>2</v>
      </c>
      <c r="D879" s="165">
        <v>697</v>
      </c>
      <c r="E879" s="354">
        <f t="shared" si="13"/>
        <v>699</v>
      </c>
    </row>
    <row r="880" spans="1:5" x14ac:dyDescent="0.2">
      <c r="A880" s="350" t="s">
        <v>997</v>
      </c>
      <c r="B880" s="165">
        <v>19285156</v>
      </c>
      <c r="C880" s="165">
        <v>305</v>
      </c>
      <c r="D880" s="165">
        <v>276</v>
      </c>
      <c r="E880" s="354">
        <f t="shared" si="13"/>
        <v>581</v>
      </c>
    </row>
    <row r="881" spans="1:5" x14ac:dyDescent="0.2">
      <c r="A881" s="350" t="s">
        <v>997</v>
      </c>
      <c r="B881" s="165">
        <v>9144547</v>
      </c>
      <c r="C881" s="165">
        <v>235</v>
      </c>
      <c r="D881" s="165">
        <v>185</v>
      </c>
      <c r="E881" s="354">
        <f t="shared" si="13"/>
        <v>420</v>
      </c>
    </row>
    <row r="882" spans="1:5" x14ac:dyDescent="0.2">
      <c r="A882" s="350" t="s">
        <v>997</v>
      </c>
      <c r="B882" s="165">
        <v>20203438</v>
      </c>
      <c r="C882" s="165">
        <v>290</v>
      </c>
      <c r="D882" s="165">
        <v>248</v>
      </c>
      <c r="E882" s="354">
        <f t="shared" si="13"/>
        <v>538</v>
      </c>
    </row>
    <row r="883" spans="1:5" x14ac:dyDescent="0.2">
      <c r="A883" s="350" t="s">
        <v>997</v>
      </c>
      <c r="B883" s="165">
        <v>15093535</v>
      </c>
      <c r="C883" s="165">
        <v>236</v>
      </c>
      <c r="D883" s="165">
        <v>213</v>
      </c>
      <c r="E883" s="354">
        <f t="shared" si="13"/>
        <v>449</v>
      </c>
    </row>
    <row r="884" spans="1:5" x14ac:dyDescent="0.2">
      <c r="A884" s="350" t="s">
        <v>997</v>
      </c>
      <c r="B884" s="165">
        <v>20093438</v>
      </c>
      <c r="C884" s="165">
        <v>386</v>
      </c>
      <c r="D884" s="165">
        <v>369</v>
      </c>
      <c r="E884" s="354">
        <f t="shared" si="13"/>
        <v>755</v>
      </c>
    </row>
    <row r="885" spans="1:5" x14ac:dyDescent="0.2">
      <c r="A885" s="350" t="s">
        <v>997</v>
      </c>
      <c r="B885" s="165">
        <v>10274548</v>
      </c>
      <c r="C885" s="165">
        <v>277</v>
      </c>
      <c r="D885" s="165">
        <v>227</v>
      </c>
      <c r="E885" s="354">
        <f t="shared" si="13"/>
        <v>504</v>
      </c>
    </row>
    <row r="886" spans="1:5" x14ac:dyDescent="0.2">
      <c r="A886" s="350" t="s">
        <v>997</v>
      </c>
      <c r="B886" s="165">
        <v>18375155</v>
      </c>
      <c r="C886" s="165">
        <v>425</v>
      </c>
      <c r="D886" s="165">
        <v>227</v>
      </c>
      <c r="E886" s="354">
        <f t="shared" si="13"/>
        <v>652</v>
      </c>
    </row>
    <row r="887" spans="1:5" x14ac:dyDescent="0.2">
      <c r="A887" s="350" t="s">
        <v>997</v>
      </c>
      <c r="B887" s="165">
        <v>12173333</v>
      </c>
      <c r="C887" s="165">
        <v>927</v>
      </c>
      <c r="D887" s="165">
        <v>95</v>
      </c>
      <c r="E887" s="354">
        <f t="shared" si="13"/>
        <v>1022</v>
      </c>
    </row>
    <row r="888" spans="1:5" x14ac:dyDescent="0.2">
      <c r="A888" s="350" t="s">
        <v>997</v>
      </c>
      <c r="B888" s="165">
        <v>3043127</v>
      </c>
      <c r="C888" s="165">
        <v>699</v>
      </c>
      <c r="D888" s="165">
        <v>570</v>
      </c>
      <c r="E888" s="354">
        <f t="shared" si="13"/>
        <v>1269</v>
      </c>
    </row>
    <row r="889" spans="1:5" x14ac:dyDescent="0.2">
      <c r="A889" s="350" t="s">
        <v>997</v>
      </c>
      <c r="B889" s="165">
        <v>20123431</v>
      </c>
      <c r="C889" s="165">
        <v>678</v>
      </c>
      <c r="D889" s="165">
        <v>533</v>
      </c>
      <c r="E889" s="354">
        <f t="shared" si="13"/>
        <v>1211</v>
      </c>
    </row>
    <row r="890" spans="1:5" x14ac:dyDescent="0.2">
      <c r="A890" s="350" t="s">
        <v>997</v>
      </c>
      <c r="B890" s="165">
        <v>21215259</v>
      </c>
      <c r="C890" s="165">
        <v>431</v>
      </c>
      <c r="D890" s="165">
        <v>68</v>
      </c>
      <c r="E890" s="354">
        <f t="shared" si="13"/>
        <v>499</v>
      </c>
    </row>
    <row r="891" spans="1:5" x14ac:dyDescent="0.2">
      <c r="A891" s="350" t="s">
        <v>997</v>
      </c>
      <c r="B891" s="165">
        <v>2084341</v>
      </c>
      <c r="C891" s="165">
        <v>161</v>
      </c>
      <c r="D891" s="165">
        <v>70</v>
      </c>
      <c r="E891" s="354">
        <f t="shared" si="13"/>
        <v>231</v>
      </c>
    </row>
    <row r="892" spans="1:5" x14ac:dyDescent="0.2">
      <c r="A892" s="350" t="s">
        <v>997</v>
      </c>
      <c r="B892" s="165">
        <v>11224650</v>
      </c>
      <c r="C892" s="165">
        <v>393</v>
      </c>
      <c r="D892" s="165">
        <v>328</v>
      </c>
      <c r="E892" s="354">
        <f t="shared" si="13"/>
        <v>721</v>
      </c>
    </row>
    <row r="893" spans="1:5" x14ac:dyDescent="0.2">
      <c r="A893" s="350" t="s">
        <v>997</v>
      </c>
      <c r="B893" s="165">
        <v>9174547</v>
      </c>
      <c r="C893" s="165">
        <v>207</v>
      </c>
      <c r="D893" s="165">
        <v>173</v>
      </c>
      <c r="E893" s="354">
        <f t="shared" si="13"/>
        <v>380</v>
      </c>
    </row>
    <row r="894" spans="1:5" x14ac:dyDescent="0.2">
      <c r="A894" s="350" t="s">
        <v>997</v>
      </c>
      <c r="B894" s="165">
        <v>6264545</v>
      </c>
      <c r="C894" s="165">
        <v>257</v>
      </c>
      <c r="D894" s="165">
        <v>190</v>
      </c>
      <c r="E894" s="354">
        <f t="shared" si="13"/>
        <v>447</v>
      </c>
    </row>
    <row r="895" spans="1:5" x14ac:dyDescent="0.2">
      <c r="A895" s="350" t="s">
        <v>997</v>
      </c>
      <c r="B895" s="165">
        <v>16253536</v>
      </c>
      <c r="C895" s="165">
        <v>258</v>
      </c>
      <c r="D895" s="165">
        <v>220</v>
      </c>
      <c r="E895" s="354">
        <f t="shared" si="13"/>
        <v>478</v>
      </c>
    </row>
    <row r="896" spans="1:5" x14ac:dyDescent="0.2">
      <c r="A896" s="350" t="s">
        <v>997</v>
      </c>
      <c r="B896" s="165">
        <v>21095238</v>
      </c>
      <c r="C896" s="165">
        <v>330</v>
      </c>
      <c r="D896" s="165">
        <v>322</v>
      </c>
      <c r="E896" s="354">
        <f t="shared" si="13"/>
        <v>652</v>
      </c>
    </row>
    <row r="897" spans="1:5" x14ac:dyDescent="0.2">
      <c r="A897" s="350" t="s">
        <v>997</v>
      </c>
      <c r="B897" s="165">
        <v>15255153</v>
      </c>
      <c r="C897" s="165">
        <v>608</v>
      </c>
      <c r="D897" s="165">
        <v>275</v>
      </c>
      <c r="E897" s="354">
        <f t="shared" si="13"/>
        <v>883</v>
      </c>
    </row>
    <row r="898" spans="1:5" x14ac:dyDescent="0.2">
      <c r="A898" s="350" t="s">
        <v>997</v>
      </c>
      <c r="B898" s="165">
        <v>20045238</v>
      </c>
      <c r="C898" s="165">
        <v>388</v>
      </c>
      <c r="D898" s="165">
        <v>355</v>
      </c>
      <c r="E898" s="354">
        <f t="shared" si="13"/>
        <v>743</v>
      </c>
    </row>
    <row r="899" spans="1:5" x14ac:dyDescent="0.2">
      <c r="A899" s="350" t="s">
        <v>997</v>
      </c>
      <c r="B899" s="165">
        <v>5424544</v>
      </c>
      <c r="C899" s="165">
        <v>595</v>
      </c>
      <c r="D899" s="165">
        <v>480</v>
      </c>
      <c r="E899" s="354">
        <f t="shared" si="13"/>
        <v>1075</v>
      </c>
    </row>
    <row r="900" spans="1:5" x14ac:dyDescent="0.2">
      <c r="A900" s="350" t="s">
        <v>997</v>
      </c>
      <c r="B900" s="165">
        <v>21155238</v>
      </c>
      <c r="C900" s="165">
        <v>311</v>
      </c>
      <c r="D900" s="165">
        <v>304</v>
      </c>
      <c r="E900" s="354">
        <f t="shared" ref="E900:E963" si="14">C900+D900</f>
        <v>615</v>
      </c>
    </row>
    <row r="901" spans="1:5" x14ac:dyDescent="0.2">
      <c r="A901" s="350" t="s">
        <v>997</v>
      </c>
      <c r="B901" s="165">
        <v>18055155</v>
      </c>
      <c r="C901" s="165">
        <v>720</v>
      </c>
      <c r="D901" s="165">
        <v>118</v>
      </c>
      <c r="E901" s="354">
        <f t="shared" si="14"/>
        <v>838</v>
      </c>
    </row>
    <row r="902" spans="1:5" x14ac:dyDescent="0.2">
      <c r="A902" s="350" t="s">
        <v>997</v>
      </c>
      <c r="B902" s="165">
        <v>2083126</v>
      </c>
      <c r="C902" s="165">
        <v>584</v>
      </c>
      <c r="D902" s="165">
        <v>490</v>
      </c>
      <c r="E902" s="354">
        <f t="shared" si="14"/>
        <v>1074</v>
      </c>
    </row>
    <row r="903" spans="1:5" x14ac:dyDescent="0.2">
      <c r="A903" s="350" t="s">
        <v>997</v>
      </c>
      <c r="B903" s="165">
        <v>14164552</v>
      </c>
      <c r="C903" s="165">
        <v>358</v>
      </c>
      <c r="D903" s="165">
        <v>326</v>
      </c>
      <c r="E903" s="354">
        <f t="shared" si="14"/>
        <v>684</v>
      </c>
    </row>
    <row r="904" spans="1:5" x14ac:dyDescent="0.2">
      <c r="A904" s="350" t="s">
        <v>997</v>
      </c>
      <c r="B904" s="165">
        <v>9094547</v>
      </c>
      <c r="C904" s="165">
        <v>249</v>
      </c>
      <c r="D904" s="165">
        <v>199</v>
      </c>
      <c r="E904" s="354">
        <f t="shared" si="14"/>
        <v>448</v>
      </c>
    </row>
    <row r="905" spans="1:5" x14ac:dyDescent="0.2">
      <c r="A905" s="350" t="s">
        <v>997</v>
      </c>
      <c r="B905" s="165">
        <v>6124544</v>
      </c>
      <c r="C905" s="165">
        <v>340</v>
      </c>
      <c r="D905" s="165">
        <v>322</v>
      </c>
      <c r="E905" s="354">
        <f t="shared" si="14"/>
        <v>662</v>
      </c>
    </row>
    <row r="906" spans="1:5" x14ac:dyDescent="0.2">
      <c r="A906" s="350" t="s">
        <v>997</v>
      </c>
      <c r="B906" s="165">
        <v>14033334</v>
      </c>
      <c r="C906" s="165">
        <v>282</v>
      </c>
      <c r="D906" s="165">
        <v>274</v>
      </c>
      <c r="E906" s="354">
        <f t="shared" si="14"/>
        <v>556</v>
      </c>
    </row>
    <row r="907" spans="1:5" x14ac:dyDescent="0.2">
      <c r="A907" s="350" t="s">
        <v>997</v>
      </c>
      <c r="B907" s="165">
        <v>3093127</v>
      </c>
      <c r="C907" s="165">
        <v>300</v>
      </c>
      <c r="D907" s="165">
        <v>211</v>
      </c>
      <c r="E907" s="354">
        <f t="shared" si="14"/>
        <v>511</v>
      </c>
    </row>
    <row r="908" spans="1:5" x14ac:dyDescent="0.2">
      <c r="A908" s="350" t="s">
        <v>997</v>
      </c>
      <c r="B908" s="165">
        <v>4034343</v>
      </c>
      <c r="C908" s="165">
        <v>354</v>
      </c>
      <c r="D908" s="165">
        <v>200</v>
      </c>
      <c r="E908" s="354">
        <f t="shared" si="14"/>
        <v>554</v>
      </c>
    </row>
    <row r="909" spans="1:5" x14ac:dyDescent="0.2">
      <c r="A909" s="350" t="s">
        <v>997</v>
      </c>
      <c r="B909" s="165">
        <v>3014342</v>
      </c>
      <c r="C909" s="165">
        <v>375</v>
      </c>
      <c r="D909" s="165">
        <v>235</v>
      </c>
      <c r="E909" s="354">
        <f t="shared" si="14"/>
        <v>610</v>
      </c>
    </row>
    <row r="910" spans="1:5" x14ac:dyDescent="0.2">
      <c r="A910" s="350" t="s">
        <v>997</v>
      </c>
      <c r="B910" s="165">
        <v>1113430</v>
      </c>
      <c r="C910" s="165">
        <v>247</v>
      </c>
      <c r="D910" s="165">
        <v>22</v>
      </c>
      <c r="E910" s="354">
        <f t="shared" si="14"/>
        <v>269</v>
      </c>
    </row>
    <row r="911" spans="1:5" x14ac:dyDescent="0.2">
      <c r="A911" s="350" t="s">
        <v>997</v>
      </c>
      <c r="B911" s="165">
        <v>19123438</v>
      </c>
      <c r="C911" s="165">
        <v>516</v>
      </c>
      <c r="D911" s="165">
        <v>291</v>
      </c>
      <c r="E911" s="354">
        <f t="shared" si="14"/>
        <v>807</v>
      </c>
    </row>
    <row r="912" spans="1:5" x14ac:dyDescent="0.2">
      <c r="A912" s="350" t="s">
        <v>997</v>
      </c>
      <c r="B912" s="165">
        <v>20055257</v>
      </c>
      <c r="C912" s="165">
        <v>458</v>
      </c>
      <c r="D912" s="165">
        <v>445</v>
      </c>
      <c r="E912" s="354">
        <f t="shared" si="14"/>
        <v>903</v>
      </c>
    </row>
    <row r="913" spans="1:5" x14ac:dyDescent="0.2">
      <c r="A913" s="350" t="s">
        <v>997</v>
      </c>
      <c r="B913" s="165">
        <v>8093232</v>
      </c>
      <c r="C913" s="165">
        <v>439</v>
      </c>
      <c r="D913" s="165">
        <v>225</v>
      </c>
      <c r="E913" s="354">
        <f t="shared" si="14"/>
        <v>664</v>
      </c>
    </row>
    <row r="914" spans="1:5" x14ac:dyDescent="0.2">
      <c r="A914" s="350" t="s">
        <v>997</v>
      </c>
      <c r="B914" s="165">
        <v>20045257</v>
      </c>
      <c r="C914" s="165">
        <v>269</v>
      </c>
      <c r="D914" s="165">
        <v>259</v>
      </c>
      <c r="E914" s="354">
        <f t="shared" si="14"/>
        <v>528</v>
      </c>
    </row>
    <row r="915" spans="1:5" x14ac:dyDescent="0.2">
      <c r="A915" s="350" t="s">
        <v>997</v>
      </c>
      <c r="B915" s="165">
        <v>20075257</v>
      </c>
      <c r="C915" s="165">
        <v>430</v>
      </c>
      <c r="D915" s="165">
        <v>404</v>
      </c>
      <c r="E915" s="354">
        <f t="shared" si="14"/>
        <v>834</v>
      </c>
    </row>
    <row r="916" spans="1:5" x14ac:dyDescent="0.2">
      <c r="A916" s="350" t="s">
        <v>997</v>
      </c>
      <c r="B916" s="165">
        <v>1124440</v>
      </c>
      <c r="C916" s="165">
        <v>850</v>
      </c>
      <c r="D916" s="165">
        <v>229</v>
      </c>
      <c r="E916" s="354">
        <f t="shared" si="14"/>
        <v>1079</v>
      </c>
    </row>
    <row r="917" spans="1:5" x14ac:dyDescent="0.2">
      <c r="A917" s="350" t="s">
        <v>997</v>
      </c>
      <c r="B917" s="165">
        <v>16125153</v>
      </c>
      <c r="C917" s="165">
        <v>298</v>
      </c>
      <c r="D917" s="165">
        <v>185</v>
      </c>
      <c r="E917" s="354">
        <f t="shared" si="14"/>
        <v>483</v>
      </c>
    </row>
    <row r="918" spans="1:5" x14ac:dyDescent="0.2">
      <c r="A918" s="350" t="s">
        <v>997</v>
      </c>
      <c r="B918" s="165">
        <v>2103126</v>
      </c>
      <c r="C918" s="165">
        <v>258</v>
      </c>
      <c r="D918" s="165">
        <v>114</v>
      </c>
      <c r="E918" s="354">
        <f t="shared" si="14"/>
        <v>372</v>
      </c>
    </row>
    <row r="919" spans="1:5" x14ac:dyDescent="0.2">
      <c r="A919" s="350" t="s">
        <v>997</v>
      </c>
      <c r="B919" s="165">
        <v>18515155</v>
      </c>
      <c r="C919" s="165">
        <v>474</v>
      </c>
      <c r="D919" s="165">
        <v>114</v>
      </c>
      <c r="E919" s="354">
        <f t="shared" si="14"/>
        <v>588</v>
      </c>
    </row>
    <row r="920" spans="1:5" x14ac:dyDescent="0.2">
      <c r="A920" s="350" t="s">
        <v>997</v>
      </c>
      <c r="B920" s="165">
        <v>14405152</v>
      </c>
      <c r="C920" s="165">
        <v>391</v>
      </c>
      <c r="D920" s="165">
        <v>318</v>
      </c>
      <c r="E920" s="354">
        <f t="shared" si="14"/>
        <v>709</v>
      </c>
    </row>
    <row r="921" spans="1:5" x14ac:dyDescent="0.2">
      <c r="A921" s="350" t="s">
        <v>997</v>
      </c>
      <c r="B921" s="165">
        <v>18005721</v>
      </c>
      <c r="C921" s="165">
        <v>16</v>
      </c>
      <c r="D921" s="165">
        <v>174</v>
      </c>
      <c r="E921" s="354">
        <f t="shared" si="14"/>
        <v>190</v>
      </c>
    </row>
    <row r="922" spans="1:5" x14ac:dyDescent="0.2">
      <c r="A922" s="350" t="s">
        <v>997</v>
      </c>
      <c r="B922" s="165">
        <v>14063335</v>
      </c>
      <c r="C922" s="165">
        <v>477</v>
      </c>
      <c r="D922" s="165">
        <v>322</v>
      </c>
      <c r="E922" s="354">
        <f t="shared" si="14"/>
        <v>799</v>
      </c>
    </row>
    <row r="923" spans="1:5" x14ac:dyDescent="0.2">
      <c r="A923" s="350" t="s">
        <v>997</v>
      </c>
      <c r="B923" s="165">
        <v>12024650</v>
      </c>
      <c r="C923" s="165">
        <v>357</v>
      </c>
      <c r="D923" s="165">
        <v>348</v>
      </c>
      <c r="E923" s="354">
        <f t="shared" si="14"/>
        <v>705</v>
      </c>
    </row>
    <row r="924" spans="1:5" x14ac:dyDescent="0.2">
      <c r="A924" s="350" t="s">
        <v>997</v>
      </c>
      <c r="B924" s="165">
        <v>3163128</v>
      </c>
      <c r="C924" s="165">
        <v>245</v>
      </c>
      <c r="D924" s="165">
        <v>133</v>
      </c>
      <c r="E924" s="354">
        <f t="shared" si="14"/>
        <v>378</v>
      </c>
    </row>
    <row r="925" spans="1:5" x14ac:dyDescent="0.2">
      <c r="A925" s="350" t="s">
        <v>997</v>
      </c>
      <c r="B925" s="165">
        <v>10273334</v>
      </c>
      <c r="C925" s="165">
        <v>334</v>
      </c>
      <c r="D925" s="165">
        <v>249</v>
      </c>
      <c r="E925" s="354">
        <f t="shared" si="14"/>
        <v>583</v>
      </c>
    </row>
    <row r="926" spans="1:5" x14ac:dyDescent="0.2">
      <c r="A926" s="350" t="s">
        <v>997</v>
      </c>
      <c r="B926" s="165">
        <v>14163335</v>
      </c>
      <c r="C926" s="165">
        <v>857</v>
      </c>
      <c r="D926" s="165">
        <v>99</v>
      </c>
      <c r="E926" s="354">
        <f t="shared" si="14"/>
        <v>956</v>
      </c>
    </row>
    <row r="927" spans="1:5" x14ac:dyDescent="0.2">
      <c r="A927" s="350" t="s">
        <v>997</v>
      </c>
      <c r="B927" s="165">
        <v>2053126</v>
      </c>
      <c r="C927" s="165">
        <v>244</v>
      </c>
      <c r="D927" s="165">
        <v>2</v>
      </c>
      <c r="E927" s="354">
        <f t="shared" si="14"/>
        <v>246</v>
      </c>
    </row>
    <row r="928" spans="1:5" x14ac:dyDescent="0.2">
      <c r="A928" s="350" t="s">
        <v>997</v>
      </c>
      <c r="B928" s="165">
        <v>14083335</v>
      </c>
      <c r="C928" s="165">
        <v>318</v>
      </c>
      <c r="D928" s="165">
        <v>228</v>
      </c>
      <c r="E928" s="354">
        <f t="shared" si="14"/>
        <v>546</v>
      </c>
    </row>
    <row r="929" spans="1:5" x14ac:dyDescent="0.2">
      <c r="A929" s="350" t="s">
        <v>997</v>
      </c>
      <c r="B929" s="165">
        <v>3123128</v>
      </c>
      <c r="C929" s="165">
        <v>286</v>
      </c>
      <c r="D929" s="165">
        <v>235</v>
      </c>
      <c r="E929" s="354">
        <f t="shared" si="14"/>
        <v>521</v>
      </c>
    </row>
    <row r="930" spans="1:5" x14ac:dyDescent="0.2">
      <c r="A930" s="350" t="s">
        <v>997</v>
      </c>
      <c r="B930" s="165">
        <v>12004515</v>
      </c>
      <c r="C930" s="165">
        <v>91</v>
      </c>
      <c r="D930" s="165">
        <v>43</v>
      </c>
      <c r="E930" s="354">
        <f t="shared" si="14"/>
        <v>134</v>
      </c>
    </row>
    <row r="931" spans="1:5" x14ac:dyDescent="0.2">
      <c r="A931" s="350" t="s">
        <v>997</v>
      </c>
      <c r="B931" s="165">
        <v>2094341</v>
      </c>
      <c r="C931" s="165">
        <v>254</v>
      </c>
      <c r="D931" s="165">
        <v>63</v>
      </c>
      <c r="E931" s="354">
        <f t="shared" si="14"/>
        <v>317</v>
      </c>
    </row>
    <row r="932" spans="1:5" x14ac:dyDescent="0.2">
      <c r="A932" s="350" t="s">
        <v>997</v>
      </c>
      <c r="B932" s="165">
        <v>11184650</v>
      </c>
      <c r="C932" s="165">
        <v>471</v>
      </c>
      <c r="D932" s="165">
        <v>212</v>
      </c>
      <c r="E932" s="354">
        <f t="shared" si="14"/>
        <v>683</v>
      </c>
    </row>
    <row r="933" spans="1:5" x14ac:dyDescent="0.2">
      <c r="A933" s="350" t="s">
        <v>997</v>
      </c>
      <c r="B933" s="165">
        <v>8133232</v>
      </c>
      <c r="C933" s="165">
        <v>453</v>
      </c>
      <c r="D933" s="165">
        <v>204</v>
      </c>
      <c r="E933" s="354">
        <f t="shared" si="14"/>
        <v>657</v>
      </c>
    </row>
    <row r="934" spans="1:5" x14ac:dyDescent="0.2">
      <c r="A934" s="350" t="s">
        <v>997</v>
      </c>
      <c r="B934" s="165">
        <v>9083232</v>
      </c>
      <c r="C934" s="165">
        <v>410</v>
      </c>
      <c r="D934" s="165">
        <v>289</v>
      </c>
      <c r="E934" s="354">
        <f t="shared" si="14"/>
        <v>699</v>
      </c>
    </row>
    <row r="935" spans="1:5" x14ac:dyDescent="0.2">
      <c r="A935" s="350" t="s">
        <v>997</v>
      </c>
      <c r="B935" s="165">
        <v>4033231</v>
      </c>
      <c r="C935" s="165">
        <v>227</v>
      </c>
      <c r="D935" s="165">
        <v>208</v>
      </c>
      <c r="E935" s="354">
        <f t="shared" si="14"/>
        <v>435</v>
      </c>
    </row>
    <row r="936" spans="1:5" x14ac:dyDescent="0.2">
      <c r="A936" s="350" t="s">
        <v>997</v>
      </c>
      <c r="B936" s="165">
        <v>16083536</v>
      </c>
      <c r="C936" s="165">
        <v>332</v>
      </c>
      <c r="D936" s="165">
        <v>271</v>
      </c>
      <c r="E936" s="354">
        <f t="shared" si="14"/>
        <v>603</v>
      </c>
    </row>
    <row r="937" spans="1:5" x14ac:dyDescent="0.2">
      <c r="A937" s="350" t="s">
        <v>997</v>
      </c>
      <c r="B937" s="165">
        <v>20033431</v>
      </c>
      <c r="C937" s="165">
        <v>943</v>
      </c>
      <c r="D937" s="165">
        <v>44</v>
      </c>
      <c r="E937" s="354">
        <f t="shared" si="14"/>
        <v>987</v>
      </c>
    </row>
    <row r="938" spans="1:5" x14ac:dyDescent="0.2">
      <c r="A938" s="350" t="s">
        <v>997</v>
      </c>
      <c r="B938" s="165">
        <v>12204650</v>
      </c>
      <c r="C938" s="165">
        <v>324</v>
      </c>
      <c r="D938" s="165">
        <v>277</v>
      </c>
      <c r="E938" s="354">
        <f t="shared" si="14"/>
        <v>601</v>
      </c>
    </row>
    <row r="939" spans="1:5" x14ac:dyDescent="0.2">
      <c r="A939" s="350" t="s">
        <v>997</v>
      </c>
      <c r="B939" s="165">
        <v>13144551</v>
      </c>
      <c r="C939" s="165">
        <v>1294</v>
      </c>
      <c r="D939" s="165">
        <v>398</v>
      </c>
      <c r="E939" s="354">
        <f t="shared" si="14"/>
        <v>1692</v>
      </c>
    </row>
    <row r="940" spans="1:5" x14ac:dyDescent="0.2">
      <c r="A940" s="350" t="s">
        <v>997</v>
      </c>
      <c r="B940" s="165">
        <v>20103431</v>
      </c>
      <c r="C940" s="165">
        <v>397</v>
      </c>
      <c r="D940" s="165">
        <v>236</v>
      </c>
      <c r="E940" s="354">
        <f t="shared" si="14"/>
        <v>633</v>
      </c>
    </row>
    <row r="941" spans="1:5" x14ac:dyDescent="0.2">
      <c r="A941" s="350" t="s">
        <v>997</v>
      </c>
      <c r="B941" s="165">
        <v>13034551</v>
      </c>
      <c r="C941" s="165">
        <v>1089</v>
      </c>
      <c r="D941" s="165">
        <v>91</v>
      </c>
      <c r="E941" s="354">
        <f t="shared" si="14"/>
        <v>1180</v>
      </c>
    </row>
    <row r="942" spans="1:5" x14ac:dyDescent="0.2">
      <c r="A942" s="350" t="s">
        <v>997</v>
      </c>
      <c r="B942" s="165">
        <v>7173232</v>
      </c>
      <c r="C942" s="165">
        <v>254</v>
      </c>
      <c r="D942" s="165">
        <v>372</v>
      </c>
      <c r="E942" s="354">
        <f t="shared" si="14"/>
        <v>626</v>
      </c>
    </row>
    <row r="943" spans="1:5" x14ac:dyDescent="0.2">
      <c r="A943" s="350" t="s">
        <v>997</v>
      </c>
      <c r="B943" s="165">
        <v>12023333</v>
      </c>
      <c r="C943" s="165">
        <v>747</v>
      </c>
      <c r="D943" s="165">
        <v>29</v>
      </c>
      <c r="E943" s="354">
        <f t="shared" si="14"/>
        <v>776</v>
      </c>
    </row>
    <row r="944" spans="1:5" x14ac:dyDescent="0.2">
      <c r="A944" s="350" t="s">
        <v>997</v>
      </c>
      <c r="B944" s="165">
        <v>13174551</v>
      </c>
      <c r="C944" s="165">
        <v>1037</v>
      </c>
      <c r="D944" s="165">
        <v>165</v>
      </c>
      <c r="E944" s="354">
        <f t="shared" si="14"/>
        <v>1202</v>
      </c>
    </row>
    <row r="945" spans="1:5" x14ac:dyDescent="0.2">
      <c r="A945" s="350" t="s">
        <v>997</v>
      </c>
      <c r="B945" s="165">
        <v>20033438</v>
      </c>
      <c r="C945" s="165">
        <v>508</v>
      </c>
      <c r="D945" s="165">
        <v>148</v>
      </c>
      <c r="E945" s="354">
        <f t="shared" si="14"/>
        <v>656</v>
      </c>
    </row>
    <row r="946" spans="1:5" x14ac:dyDescent="0.2">
      <c r="A946" s="350" t="s">
        <v>997</v>
      </c>
      <c r="B946" s="165">
        <v>10254548</v>
      </c>
      <c r="C946" s="165">
        <v>288</v>
      </c>
      <c r="D946" s="165">
        <v>280</v>
      </c>
      <c r="E946" s="354">
        <f t="shared" si="14"/>
        <v>568</v>
      </c>
    </row>
    <row r="947" spans="1:5" x14ac:dyDescent="0.2">
      <c r="A947" s="350" t="s">
        <v>997</v>
      </c>
      <c r="B947" s="165">
        <v>17013536</v>
      </c>
      <c r="C947" s="165">
        <v>386</v>
      </c>
      <c r="D947" s="165">
        <v>172</v>
      </c>
      <c r="E947" s="354">
        <f t="shared" si="14"/>
        <v>558</v>
      </c>
    </row>
    <row r="948" spans="1:5" x14ac:dyDescent="0.2">
      <c r="A948" s="350" t="s">
        <v>997</v>
      </c>
      <c r="B948" s="165">
        <v>5034544</v>
      </c>
      <c r="C948" s="165">
        <v>347</v>
      </c>
      <c r="D948" s="165">
        <v>316</v>
      </c>
      <c r="E948" s="354">
        <f t="shared" si="14"/>
        <v>663</v>
      </c>
    </row>
    <row r="949" spans="1:5" x14ac:dyDescent="0.2">
      <c r="A949" s="350" t="s">
        <v>997</v>
      </c>
      <c r="B949" s="165">
        <v>13113333</v>
      </c>
      <c r="C949" s="165">
        <v>267</v>
      </c>
      <c r="D949" s="165">
        <v>261</v>
      </c>
      <c r="E949" s="354">
        <f t="shared" si="14"/>
        <v>528</v>
      </c>
    </row>
    <row r="950" spans="1:5" x14ac:dyDescent="0.2">
      <c r="A950" s="350" t="s">
        <v>997</v>
      </c>
      <c r="B950" s="165">
        <v>21295259</v>
      </c>
      <c r="C950" s="165">
        <v>148</v>
      </c>
      <c r="D950" s="165">
        <v>1</v>
      </c>
      <c r="E950" s="354">
        <f t="shared" si="14"/>
        <v>149</v>
      </c>
    </row>
    <row r="951" spans="1:5" x14ac:dyDescent="0.2">
      <c r="A951" s="350" t="s">
        <v>997</v>
      </c>
      <c r="B951" s="165">
        <v>21075238</v>
      </c>
      <c r="C951" s="165">
        <v>542</v>
      </c>
      <c r="D951" s="165">
        <v>344</v>
      </c>
      <c r="E951" s="354">
        <f t="shared" si="14"/>
        <v>886</v>
      </c>
    </row>
    <row r="952" spans="1:5" x14ac:dyDescent="0.2">
      <c r="A952" s="350" t="s">
        <v>997</v>
      </c>
      <c r="B952" s="165">
        <v>2123126</v>
      </c>
      <c r="C952" s="165">
        <v>743</v>
      </c>
      <c r="D952" s="165">
        <v>649</v>
      </c>
      <c r="E952" s="354">
        <f t="shared" si="14"/>
        <v>1392</v>
      </c>
    </row>
    <row r="953" spans="1:5" x14ac:dyDescent="0.2">
      <c r="A953" s="350" t="s">
        <v>997</v>
      </c>
      <c r="B953" s="165">
        <v>3203128</v>
      </c>
      <c r="C953" s="165">
        <v>148</v>
      </c>
      <c r="D953" s="165">
        <v>22</v>
      </c>
      <c r="E953" s="354">
        <f t="shared" si="14"/>
        <v>170</v>
      </c>
    </row>
    <row r="954" spans="1:5" x14ac:dyDescent="0.2">
      <c r="A954" s="350" t="s">
        <v>997</v>
      </c>
      <c r="B954" s="165">
        <v>15003437</v>
      </c>
      <c r="C954" s="165">
        <v>794</v>
      </c>
      <c r="D954" s="165">
        <v>337</v>
      </c>
      <c r="E954" s="354">
        <f t="shared" si="14"/>
        <v>1131</v>
      </c>
    </row>
    <row r="955" spans="1:5" x14ac:dyDescent="0.2">
      <c r="A955" s="350" t="s">
        <v>997</v>
      </c>
      <c r="B955" s="165">
        <v>11063333</v>
      </c>
      <c r="C955" s="165">
        <v>635</v>
      </c>
      <c r="D955" s="165">
        <v>37</v>
      </c>
      <c r="E955" s="354">
        <f t="shared" si="14"/>
        <v>672</v>
      </c>
    </row>
    <row r="956" spans="1:5" x14ac:dyDescent="0.2">
      <c r="A956" s="350" t="s">
        <v>997</v>
      </c>
      <c r="B956" s="165">
        <v>7143232</v>
      </c>
      <c r="C956" s="165">
        <v>698</v>
      </c>
      <c r="D956" s="165">
        <v>51</v>
      </c>
      <c r="E956" s="354">
        <f t="shared" si="14"/>
        <v>749</v>
      </c>
    </row>
    <row r="957" spans="1:5" x14ac:dyDescent="0.2">
      <c r="A957" s="350" t="s">
        <v>997</v>
      </c>
      <c r="B957" s="165">
        <v>10323334</v>
      </c>
      <c r="C957" s="165">
        <v>1070</v>
      </c>
      <c r="D957" s="165">
        <v>118</v>
      </c>
      <c r="E957" s="354">
        <f t="shared" si="14"/>
        <v>1188</v>
      </c>
    </row>
    <row r="958" spans="1:5" x14ac:dyDescent="0.2">
      <c r="A958" s="350" t="s">
        <v>997</v>
      </c>
      <c r="B958" s="165">
        <v>15063535</v>
      </c>
      <c r="C958" s="165">
        <v>748</v>
      </c>
      <c r="D958" s="165">
        <v>71</v>
      </c>
      <c r="E958" s="354">
        <f t="shared" si="14"/>
        <v>819</v>
      </c>
    </row>
    <row r="959" spans="1:5" x14ac:dyDescent="0.2">
      <c r="A959" s="350" t="s">
        <v>997</v>
      </c>
      <c r="B959" s="165">
        <v>12235150</v>
      </c>
      <c r="C959" s="165">
        <v>1801</v>
      </c>
      <c r="D959" s="165">
        <v>131</v>
      </c>
      <c r="E959" s="354">
        <f t="shared" si="14"/>
        <v>1932</v>
      </c>
    </row>
    <row r="960" spans="1:5" x14ac:dyDescent="0.2">
      <c r="A960" s="350" t="s">
        <v>997</v>
      </c>
      <c r="B960" s="165">
        <v>16043536</v>
      </c>
      <c r="C960" s="165">
        <v>209</v>
      </c>
      <c r="D960" s="165">
        <v>167</v>
      </c>
      <c r="E960" s="354">
        <f t="shared" si="14"/>
        <v>376</v>
      </c>
    </row>
    <row r="961" spans="1:5" x14ac:dyDescent="0.2">
      <c r="A961" s="350" t="s">
        <v>997</v>
      </c>
      <c r="B961" s="165">
        <v>20083438</v>
      </c>
      <c r="C961" s="165">
        <v>438</v>
      </c>
      <c r="D961" s="165">
        <v>333</v>
      </c>
      <c r="E961" s="354">
        <f t="shared" si="14"/>
        <v>771</v>
      </c>
    </row>
    <row r="962" spans="1:5" x14ac:dyDescent="0.2">
      <c r="A962" s="350" t="s">
        <v>997</v>
      </c>
      <c r="B962" s="165">
        <v>16223536</v>
      </c>
      <c r="C962" s="165">
        <v>292</v>
      </c>
      <c r="D962" s="165">
        <v>198</v>
      </c>
      <c r="E962" s="354">
        <f t="shared" si="14"/>
        <v>490</v>
      </c>
    </row>
    <row r="963" spans="1:5" x14ac:dyDescent="0.2">
      <c r="A963" s="350" t="s">
        <v>997</v>
      </c>
      <c r="B963" s="165">
        <v>1163430</v>
      </c>
      <c r="C963" s="165">
        <v>414</v>
      </c>
      <c r="D963" s="165">
        <v>388</v>
      </c>
      <c r="E963" s="354">
        <f t="shared" si="14"/>
        <v>802</v>
      </c>
    </row>
    <row r="964" spans="1:5" x14ac:dyDescent="0.2">
      <c r="A964" s="350" t="s">
        <v>997</v>
      </c>
      <c r="B964" s="165">
        <v>19083438</v>
      </c>
      <c r="C964" s="165">
        <v>315</v>
      </c>
      <c r="D964" s="165">
        <v>287</v>
      </c>
      <c r="E964" s="354">
        <f t="shared" ref="E964:E1027" si="15">C964+D964</f>
        <v>602</v>
      </c>
    </row>
    <row r="965" spans="1:5" x14ac:dyDescent="0.2">
      <c r="A965" s="350" t="s">
        <v>997</v>
      </c>
      <c r="B965" s="165">
        <v>15145153</v>
      </c>
      <c r="C965" s="165">
        <v>561</v>
      </c>
      <c r="D965" s="165">
        <v>188</v>
      </c>
      <c r="E965" s="354">
        <f t="shared" si="15"/>
        <v>749</v>
      </c>
    </row>
    <row r="966" spans="1:5" x14ac:dyDescent="0.2">
      <c r="A966" s="350" t="s">
        <v>997</v>
      </c>
      <c r="B966" s="165">
        <v>14173335</v>
      </c>
      <c r="C966" s="165">
        <v>788</v>
      </c>
      <c r="D966" s="165">
        <v>234</v>
      </c>
      <c r="E966" s="354">
        <f t="shared" si="15"/>
        <v>1022</v>
      </c>
    </row>
    <row r="967" spans="1:5" x14ac:dyDescent="0.2">
      <c r="A967" s="350" t="s">
        <v>997</v>
      </c>
      <c r="B967" s="165">
        <v>20015257</v>
      </c>
      <c r="C967" s="165">
        <v>749</v>
      </c>
      <c r="D967" s="165">
        <v>473</v>
      </c>
      <c r="E967" s="354">
        <f t="shared" si="15"/>
        <v>1222</v>
      </c>
    </row>
    <row r="968" spans="1:5" x14ac:dyDescent="0.2">
      <c r="A968" s="350" t="s">
        <v>997</v>
      </c>
      <c r="B968" s="165">
        <v>5104544</v>
      </c>
      <c r="C968" s="165">
        <v>256</v>
      </c>
      <c r="D968" s="165">
        <v>233</v>
      </c>
      <c r="E968" s="354">
        <f t="shared" si="15"/>
        <v>489</v>
      </c>
    </row>
    <row r="969" spans="1:5" x14ac:dyDescent="0.2">
      <c r="A969" s="350" t="s">
        <v>997</v>
      </c>
      <c r="B969" s="165">
        <v>10113334</v>
      </c>
      <c r="C969" s="165">
        <v>299</v>
      </c>
      <c r="D969" s="165">
        <v>239</v>
      </c>
      <c r="E969" s="354">
        <f t="shared" si="15"/>
        <v>538</v>
      </c>
    </row>
    <row r="970" spans="1:5" x14ac:dyDescent="0.2">
      <c r="A970" s="350" t="s">
        <v>997</v>
      </c>
      <c r="B970" s="165">
        <v>20083431</v>
      </c>
      <c r="C970" s="165">
        <v>336</v>
      </c>
      <c r="D970" s="165">
        <v>299</v>
      </c>
      <c r="E970" s="354">
        <f t="shared" si="15"/>
        <v>635</v>
      </c>
    </row>
    <row r="971" spans="1:5" x14ac:dyDescent="0.2">
      <c r="A971" s="350" t="s">
        <v>997</v>
      </c>
      <c r="B971" s="165">
        <v>3203127</v>
      </c>
      <c r="C971" s="165">
        <v>593</v>
      </c>
      <c r="D971" s="165">
        <v>159</v>
      </c>
      <c r="E971" s="354">
        <f t="shared" si="15"/>
        <v>752</v>
      </c>
    </row>
    <row r="972" spans="1:5" x14ac:dyDescent="0.2">
      <c r="A972" s="350" t="s">
        <v>997</v>
      </c>
      <c r="B972" s="165">
        <v>15165153</v>
      </c>
      <c r="C972" s="165">
        <v>255</v>
      </c>
      <c r="D972" s="165">
        <v>242</v>
      </c>
      <c r="E972" s="354">
        <f t="shared" si="15"/>
        <v>497</v>
      </c>
    </row>
    <row r="973" spans="1:5" x14ac:dyDescent="0.2">
      <c r="A973" s="350" t="s">
        <v>997</v>
      </c>
      <c r="B973" s="165">
        <v>9043232</v>
      </c>
      <c r="C973" s="165">
        <v>614</v>
      </c>
      <c r="D973" s="165">
        <v>39</v>
      </c>
      <c r="E973" s="354">
        <f t="shared" si="15"/>
        <v>653</v>
      </c>
    </row>
    <row r="974" spans="1:5" x14ac:dyDescent="0.2">
      <c r="A974" s="350" t="s">
        <v>997</v>
      </c>
      <c r="B974" s="165">
        <v>3193127</v>
      </c>
      <c r="C974" s="165">
        <v>240</v>
      </c>
      <c r="D974" s="165">
        <v>183</v>
      </c>
      <c r="E974" s="354">
        <f t="shared" si="15"/>
        <v>423</v>
      </c>
    </row>
    <row r="975" spans="1:5" x14ac:dyDescent="0.2">
      <c r="A975" s="350" t="s">
        <v>997</v>
      </c>
      <c r="B975" s="165">
        <v>18225155</v>
      </c>
      <c r="C975" s="165">
        <v>124</v>
      </c>
      <c r="D975" s="165">
        <v>113</v>
      </c>
      <c r="E975" s="354">
        <f t="shared" si="15"/>
        <v>237</v>
      </c>
    </row>
    <row r="976" spans="1:5" x14ac:dyDescent="0.2">
      <c r="A976" s="350" t="s">
        <v>997</v>
      </c>
      <c r="B976" s="165">
        <v>19245156</v>
      </c>
      <c r="C976" s="165">
        <v>806</v>
      </c>
      <c r="D976" s="165">
        <v>232</v>
      </c>
      <c r="E976" s="354">
        <f t="shared" si="15"/>
        <v>1038</v>
      </c>
    </row>
    <row r="977" spans="1:5" x14ac:dyDescent="0.2">
      <c r="A977" s="350" t="s">
        <v>997</v>
      </c>
      <c r="B977" s="165">
        <v>16193536</v>
      </c>
      <c r="C977" s="165">
        <v>276</v>
      </c>
      <c r="D977" s="165">
        <v>149</v>
      </c>
      <c r="E977" s="354">
        <f t="shared" si="15"/>
        <v>425</v>
      </c>
    </row>
    <row r="978" spans="1:5" x14ac:dyDescent="0.2">
      <c r="A978" s="350" t="s">
        <v>997</v>
      </c>
      <c r="B978" s="165">
        <v>13024551</v>
      </c>
      <c r="C978" s="165">
        <v>911</v>
      </c>
      <c r="D978" s="165">
        <v>495</v>
      </c>
      <c r="E978" s="354">
        <f t="shared" si="15"/>
        <v>1406</v>
      </c>
    </row>
    <row r="979" spans="1:5" x14ac:dyDescent="0.2">
      <c r="A979" s="350" t="s">
        <v>997</v>
      </c>
      <c r="B979" s="165">
        <v>11204650</v>
      </c>
      <c r="C979" s="165">
        <v>362</v>
      </c>
      <c r="D979" s="165">
        <v>263</v>
      </c>
      <c r="E979" s="354">
        <f t="shared" si="15"/>
        <v>625</v>
      </c>
    </row>
    <row r="980" spans="1:5" x14ac:dyDescent="0.2">
      <c r="A980" s="350" t="s">
        <v>997</v>
      </c>
      <c r="B980" s="165">
        <v>11294650</v>
      </c>
      <c r="C980" s="165">
        <v>428</v>
      </c>
      <c r="D980" s="165">
        <v>177</v>
      </c>
      <c r="E980" s="354">
        <f t="shared" si="15"/>
        <v>605</v>
      </c>
    </row>
    <row r="981" spans="1:5" x14ac:dyDescent="0.2">
      <c r="A981" s="350" t="s">
        <v>997</v>
      </c>
      <c r="B981" s="165">
        <v>21405259</v>
      </c>
      <c r="C981" s="165">
        <v>195</v>
      </c>
      <c r="D981" s="165">
        <v>156</v>
      </c>
      <c r="E981" s="354">
        <f t="shared" si="15"/>
        <v>351</v>
      </c>
    </row>
    <row r="982" spans="1:5" x14ac:dyDescent="0.2">
      <c r="A982" s="350" t="s">
        <v>997</v>
      </c>
      <c r="B982" s="165">
        <v>13405151</v>
      </c>
      <c r="C982" s="165">
        <v>351</v>
      </c>
      <c r="D982" s="165">
        <v>223</v>
      </c>
      <c r="E982" s="354">
        <f t="shared" si="15"/>
        <v>574</v>
      </c>
    </row>
    <row r="983" spans="1:5" x14ac:dyDescent="0.2">
      <c r="A983" s="350" t="s">
        <v>997</v>
      </c>
      <c r="B983" s="165">
        <v>14203335</v>
      </c>
      <c r="C983" s="165">
        <v>273</v>
      </c>
      <c r="D983" s="165">
        <v>236</v>
      </c>
      <c r="E983" s="354">
        <f t="shared" si="15"/>
        <v>509</v>
      </c>
    </row>
    <row r="984" spans="1:5" x14ac:dyDescent="0.2">
      <c r="A984" s="350" t="s">
        <v>997</v>
      </c>
      <c r="B984" s="165">
        <v>2013126</v>
      </c>
      <c r="C984" s="165">
        <v>234</v>
      </c>
      <c r="D984" s="165">
        <v>18</v>
      </c>
      <c r="E984" s="354">
        <f t="shared" si="15"/>
        <v>252</v>
      </c>
    </row>
    <row r="985" spans="1:5" x14ac:dyDescent="0.2">
      <c r="A985" s="350" t="s">
        <v>997</v>
      </c>
      <c r="B985" s="165">
        <v>14153334</v>
      </c>
      <c r="C985" s="165">
        <v>264</v>
      </c>
      <c r="D985" s="165">
        <v>251</v>
      </c>
      <c r="E985" s="354">
        <f t="shared" si="15"/>
        <v>515</v>
      </c>
    </row>
    <row r="986" spans="1:5" x14ac:dyDescent="0.2">
      <c r="A986" s="350" t="s">
        <v>997</v>
      </c>
      <c r="B986" s="165">
        <v>11124650</v>
      </c>
      <c r="C986" s="165">
        <v>781</v>
      </c>
      <c r="D986" s="165">
        <v>188</v>
      </c>
      <c r="E986" s="354">
        <f t="shared" si="15"/>
        <v>969</v>
      </c>
    </row>
    <row r="987" spans="1:5" x14ac:dyDescent="0.2">
      <c r="A987" s="350" t="s">
        <v>997</v>
      </c>
      <c r="B987" s="165">
        <v>3103127</v>
      </c>
      <c r="C987" s="165">
        <v>424</v>
      </c>
      <c r="D987" s="165">
        <v>289</v>
      </c>
      <c r="E987" s="354">
        <f t="shared" si="15"/>
        <v>713</v>
      </c>
    </row>
    <row r="988" spans="1:5" x14ac:dyDescent="0.2">
      <c r="A988" s="350" t="s">
        <v>997</v>
      </c>
      <c r="B988" s="165">
        <v>19465156</v>
      </c>
      <c r="C988" s="165">
        <v>329</v>
      </c>
      <c r="D988" s="165">
        <v>323</v>
      </c>
      <c r="E988" s="354">
        <f t="shared" si="15"/>
        <v>652</v>
      </c>
    </row>
    <row r="989" spans="1:5" x14ac:dyDescent="0.2">
      <c r="A989" s="350" t="s">
        <v>997</v>
      </c>
      <c r="B989" s="165">
        <v>20113431</v>
      </c>
      <c r="C989" s="165">
        <v>662</v>
      </c>
      <c r="D989" s="165">
        <v>323</v>
      </c>
      <c r="E989" s="354">
        <f t="shared" si="15"/>
        <v>985</v>
      </c>
    </row>
    <row r="990" spans="1:5" x14ac:dyDescent="0.2">
      <c r="A990" s="350" t="s">
        <v>997</v>
      </c>
      <c r="B990" s="165">
        <v>3033127</v>
      </c>
      <c r="C990" s="165">
        <v>462</v>
      </c>
      <c r="D990" s="165">
        <v>395</v>
      </c>
      <c r="E990" s="354">
        <f t="shared" si="15"/>
        <v>857</v>
      </c>
    </row>
    <row r="991" spans="1:5" x14ac:dyDescent="0.2">
      <c r="A991" s="350" t="s">
        <v>997</v>
      </c>
      <c r="B991" s="165">
        <v>11284650</v>
      </c>
      <c r="C991" s="165">
        <v>438</v>
      </c>
      <c r="D991" s="165">
        <v>500</v>
      </c>
      <c r="E991" s="354">
        <f t="shared" si="15"/>
        <v>938</v>
      </c>
    </row>
    <row r="992" spans="1:5" x14ac:dyDescent="0.2">
      <c r="A992" s="350" t="s">
        <v>997</v>
      </c>
      <c r="B992" s="165">
        <v>18045155</v>
      </c>
      <c r="C992" s="165">
        <v>1492</v>
      </c>
      <c r="D992" s="165">
        <v>105</v>
      </c>
      <c r="E992" s="354">
        <f t="shared" si="15"/>
        <v>1597</v>
      </c>
    </row>
    <row r="993" spans="1:5" x14ac:dyDescent="0.2">
      <c r="A993" s="350" t="s">
        <v>997</v>
      </c>
      <c r="B993" s="165">
        <v>4163431</v>
      </c>
      <c r="C993" s="165">
        <v>617</v>
      </c>
      <c r="D993" s="165">
        <v>354</v>
      </c>
      <c r="E993" s="354">
        <f t="shared" si="15"/>
        <v>971</v>
      </c>
    </row>
    <row r="994" spans="1:5" x14ac:dyDescent="0.2">
      <c r="A994" s="350" t="s">
        <v>997</v>
      </c>
      <c r="B994" s="165">
        <v>13043333</v>
      </c>
      <c r="C994" s="165">
        <v>284</v>
      </c>
      <c r="D994" s="165">
        <v>280</v>
      </c>
      <c r="E994" s="354">
        <f t="shared" si="15"/>
        <v>564</v>
      </c>
    </row>
    <row r="995" spans="1:5" x14ac:dyDescent="0.2">
      <c r="A995" s="350" t="s">
        <v>997</v>
      </c>
      <c r="B995" s="165">
        <v>19235156</v>
      </c>
      <c r="C995" s="165">
        <v>410</v>
      </c>
      <c r="D995" s="165">
        <v>325</v>
      </c>
      <c r="E995" s="354">
        <f t="shared" si="15"/>
        <v>735</v>
      </c>
    </row>
    <row r="996" spans="1:5" x14ac:dyDescent="0.2">
      <c r="A996" s="350" t="s">
        <v>997</v>
      </c>
      <c r="B996" s="165">
        <v>1104440</v>
      </c>
      <c r="C996" s="165">
        <v>275</v>
      </c>
      <c r="D996" s="165">
        <v>153</v>
      </c>
      <c r="E996" s="354">
        <f t="shared" si="15"/>
        <v>428</v>
      </c>
    </row>
    <row r="997" spans="1:5" x14ac:dyDescent="0.2">
      <c r="A997" s="350" t="s">
        <v>997</v>
      </c>
      <c r="B997" s="165">
        <v>10083334</v>
      </c>
      <c r="C997" s="165">
        <v>273</v>
      </c>
      <c r="D997" s="165">
        <v>228</v>
      </c>
      <c r="E997" s="354">
        <f t="shared" si="15"/>
        <v>501</v>
      </c>
    </row>
    <row r="998" spans="1:5" x14ac:dyDescent="0.2">
      <c r="A998" s="350" t="s">
        <v>997</v>
      </c>
      <c r="B998" s="165">
        <v>21425259</v>
      </c>
      <c r="C998" s="165">
        <v>306</v>
      </c>
      <c r="D998" s="165">
        <v>128</v>
      </c>
      <c r="E998" s="354">
        <f t="shared" si="15"/>
        <v>434</v>
      </c>
    </row>
    <row r="999" spans="1:5" x14ac:dyDescent="0.2">
      <c r="A999" s="350" t="s">
        <v>997</v>
      </c>
      <c r="B999" s="165">
        <v>17085154</v>
      </c>
      <c r="C999" s="165">
        <v>599</v>
      </c>
      <c r="D999" s="165">
        <v>572</v>
      </c>
      <c r="E999" s="354">
        <f t="shared" si="15"/>
        <v>1171</v>
      </c>
    </row>
    <row r="1000" spans="1:5" x14ac:dyDescent="0.2">
      <c r="A1000" s="350" t="s">
        <v>997</v>
      </c>
      <c r="B1000" s="165">
        <v>21315259</v>
      </c>
      <c r="C1000" s="165">
        <v>247</v>
      </c>
      <c r="D1000" s="165">
        <v>199</v>
      </c>
      <c r="E1000" s="354">
        <f t="shared" si="15"/>
        <v>446</v>
      </c>
    </row>
    <row r="1001" spans="1:5" x14ac:dyDescent="0.2">
      <c r="A1001" s="350" t="s">
        <v>997</v>
      </c>
      <c r="B1001" s="165">
        <v>19005238</v>
      </c>
      <c r="C1001" s="165">
        <v>1186</v>
      </c>
      <c r="D1001" s="165">
        <v>738</v>
      </c>
      <c r="E1001" s="354">
        <f t="shared" si="15"/>
        <v>1924</v>
      </c>
    </row>
    <row r="1002" spans="1:5" x14ac:dyDescent="0.2">
      <c r="A1002" s="350" t="s">
        <v>997</v>
      </c>
      <c r="B1002" s="165">
        <v>16203536</v>
      </c>
      <c r="C1002" s="165">
        <v>540</v>
      </c>
      <c r="D1002" s="165">
        <v>142</v>
      </c>
      <c r="E1002" s="354">
        <f t="shared" si="15"/>
        <v>682</v>
      </c>
    </row>
    <row r="1003" spans="1:5" x14ac:dyDescent="0.2">
      <c r="A1003" s="350" t="s">
        <v>997</v>
      </c>
      <c r="B1003" s="165">
        <v>4053128</v>
      </c>
      <c r="C1003" s="165">
        <v>260</v>
      </c>
      <c r="D1003" s="165">
        <v>5</v>
      </c>
      <c r="E1003" s="354">
        <f t="shared" si="15"/>
        <v>265</v>
      </c>
    </row>
    <row r="1004" spans="1:5" x14ac:dyDescent="0.2">
      <c r="A1004" s="350" t="s">
        <v>997</v>
      </c>
      <c r="B1004" s="165">
        <v>19043437</v>
      </c>
      <c r="C1004" s="165">
        <v>394</v>
      </c>
      <c r="D1004" s="165">
        <v>152</v>
      </c>
      <c r="E1004" s="354">
        <f t="shared" si="15"/>
        <v>546</v>
      </c>
    </row>
    <row r="1005" spans="1:5" x14ac:dyDescent="0.2">
      <c r="A1005" s="350" t="s">
        <v>997</v>
      </c>
      <c r="B1005" s="165">
        <v>18065155</v>
      </c>
      <c r="C1005" s="165">
        <v>136</v>
      </c>
      <c r="D1005" s="165">
        <v>71</v>
      </c>
      <c r="E1005" s="354">
        <f t="shared" si="15"/>
        <v>207</v>
      </c>
    </row>
    <row r="1006" spans="1:5" x14ac:dyDescent="0.2">
      <c r="A1006" s="350" t="s">
        <v>997</v>
      </c>
      <c r="B1006" s="165">
        <v>13184551</v>
      </c>
      <c r="C1006" s="165">
        <v>3147</v>
      </c>
      <c r="D1006" s="165">
        <v>159</v>
      </c>
      <c r="E1006" s="354">
        <f t="shared" si="15"/>
        <v>3306</v>
      </c>
    </row>
    <row r="1007" spans="1:5" x14ac:dyDescent="0.2">
      <c r="A1007" s="350" t="s">
        <v>997</v>
      </c>
      <c r="B1007" s="165">
        <v>13415151</v>
      </c>
      <c r="C1007" s="165">
        <v>1173</v>
      </c>
      <c r="D1007" s="165">
        <v>306</v>
      </c>
      <c r="E1007" s="354">
        <f t="shared" si="15"/>
        <v>1479</v>
      </c>
    </row>
    <row r="1008" spans="1:5" x14ac:dyDescent="0.2">
      <c r="A1008" s="350" t="s">
        <v>997</v>
      </c>
      <c r="B1008" s="165">
        <v>21025258</v>
      </c>
      <c r="C1008" s="165">
        <v>339</v>
      </c>
      <c r="D1008" s="165">
        <v>166</v>
      </c>
      <c r="E1008" s="354">
        <f t="shared" si="15"/>
        <v>505</v>
      </c>
    </row>
    <row r="1009" spans="1:5" x14ac:dyDescent="0.2">
      <c r="A1009" s="350" t="s">
        <v>997</v>
      </c>
      <c r="B1009" s="165">
        <v>16083535</v>
      </c>
      <c r="C1009" s="165">
        <v>311</v>
      </c>
      <c r="D1009" s="165">
        <v>125</v>
      </c>
      <c r="E1009" s="354">
        <f t="shared" si="15"/>
        <v>436</v>
      </c>
    </row>
    <row r="1010" spans="1:5" x14ac:dyDescent="0.2">
      <c r="A1010" s="350" t="s">
        <v>997</v>
      </c>
      <c r="B1010" s="165">
        <v>20455258</v>
      </c>
      <c r="C1010" s="165">
        <v>447</v>
      </c>
      <c r="D1010" s="165">
        <v>152</v>
      </c>
      <c r="E1010" s="354">
        <f t="shared" si="15"/>
        <v>599</v>
      </c>
    </row>
    <row r="1011" spans="1:5" x14ac:dyDescent="0.2">
      <c r="A1011" s="350" t="s">
        <v>997</v>
      </c>
      <c r="B1011" s="165">
        <v>14123335</v>
      </c>
      <c r="C1011" s="165">
        <v>458</v>
      </c>
      <c r="D1011" s="165">
        <v>182</v>
      </c>
      <c r="E1011" s="354">
        <f t="shared" si="15"/>
        <v>640</v>
      </c>
    </row>
    <row r="1012" spans="1:5" x14ac:dyDescent="0.2">
      <c r="A1012" s="350" t="s">
        <v>997</v>
      </c>
      <c r="B1012" s="165">
        <v>9003437</v>
      </c>
      <c r="C1012" s="165">
        <v>699</v>
      </c>
      <c r="D1012" s="165">
        <v>65</v>
      </c>
      <c r="E1012" s="354">
        <f t="shared" si="15"/>
        <v>764</v>
      </c>
    </row>
    <row r="1013" spans="1:5" x14ac:dyDescent="0.2">
      <c r="A1013" s="350" t="s">
        <v>997</v>
      </c>
      <c r="B1013" s="165">
        <v>21515259</v>
      </c>
      <c r="C1013" s="165">
        <v>579</v>
      </c>
      <c r="D1013" s="165">
        <v>99</v>
      </c>
      <c r="E1013" s="354">
        <f t="shared" si="15"/>
        <v>678</v>
      </c>
    </row>
    <row r="1014" spans="1:5" x14ac:dyDescent="0.2">
      <c r="A1014" s="350" t="s">
        <v>997</v>
      </c>
      <c r="B1014" s="165">
        <v>17033537</v>
      </c>
      <c r="C1014" s="165">
        <v>520</v>
      </c>
      <c r="D1014" s="165">
        <v>136</v>
      </c>
      <c r="E1014" s="354">
        <f t="shared" si="15"/>
        <v>656</v>
      </c>
    </row>
    <row r="1015" spans="1:5" x14ac:dyDescent="0.2">
      <c r="A1015" s="350" t="s">
        <v>997</v>
      </c>
      <c r="B1015" s="165">
        <v>5094544</v>
      </c>
      <c r="C1015" s="165">
        <v>783</v>
      </c>
      <c r="D1015" s="165">
        <v>724</v>
      </c>
      <c r="E1015" s="354">
        <f t="shared" si="15"/>
        <v>1507</v>
      </c>
    </row>
    <row r="1016" spans="1:5" x14ac:dyDescent="0.2">
      <c r="A1016" s="350" t="s">
        <v>997</v>
      </c>
      <c r="B1016" s="165">
        <v>19205156</v>
      </c>
      <c r="C1016" s="165">
        <v>276</v>
      </c>
      <c r="D1016" s="165">
        <v>212</v>
      </c>
      <c r="E1016" s="354">
        <f t="shared" si="15"/>
        <v>488</v>
      </c>
    </row>
    <row r="1017" spans="1:5" x14ac:dyDescent="0.2">
      <c r="A1017" s="350" t="s">
        <v>997</v>
      </c>
      <c r="B1017" s="165">
        <v>9154547</v>
      </c>
      <c r="C1017" s="165">
        <v>347</v>
      </c>
      <c r="D1017" s="165">
        <v>247</v>
      </c>
      <c r="E1017" s="354">
        <f t="shared" si="15"/>
        <v>594</v>
      </c>
    </row>
    <row r="1018" spans="1:5" x14ac:dyDescent="0.2">
      <c r="A1018" s="350" t="s">
        <v>997</v>
      </c>
      <c r="B1018" s="165">
        <v>2034341</v>
      </c>
      <c r="C1018" s="165">
        <v>258</v>
      </c>
      <c r="D1018" s="165">
        <v>175</v>
      </c>
      <c r="E1018" s="354">
        <f t="shared" si="15"/>
        <v>433</v>
      </c>
    </row>
    <row r="1019" spans="1:5" x14ac:dyDescent="0.2">
      <c r="A1019" s="350" t="s">
        <v>997</v>
      </c>
      <c r="B1019" s="165">
        <v>19043438</v>
      </c>
      <c r="C1019" s="165">
        <v>306</v>
      </c>
      <c r="D1019" s="165">
        <v>240</v>
      </c>
      <c r="E1019" s="354">
        <f t="shared" si="15"/>
        <v>546</v>
      </c>
    </row>
    <row r="1020" spans="1:5" x14ac:dyDescent="0.2">
      <c r="A1020" s="350" t="s">
        <v>997</v>
      </c>
      <c r="B1020" s="165">
        <v>15015435</v>
      </c>
      <c r="C1020" s="165">
        <v>1</v>
      </c>
      <c r="D1020" s="165">
        <v>570</v>
      </c>
      <c r="E1020" s="354">
        <f t="shared" si="15"/>
        <v>571</v>
      </c>
    </row>
    <row r="1021" spans="1:5" x14ac:dyDescent="0.2">
      <c r="A1021" s="350" t="s">
        <v>997</v>
      </c>
      <c r="B1021" s="165">
        <v>17025154</v>
      </c>
      <c r="C1021" s="165">
        <v>293</v>
      </c>
      <c r="D1021" s="165">
        <v>241</v>
      </c>
      <c r="E1021" s="354">
        <f t="shared" si="15"/>
        <v>534</v>
      </c>
    </row>
    <row r="1022" spans="1:5" x14ac:dyDescent="0.2">
      <c r="A1022" s="350" t="s">
        <v>997</v>
      </c>
      <c r="B1022" s="165">
        <v>5033128</v>
      </c>
      <c r="C1022" s="165">
        <v>222</v>
      </c>
      <c r="D1022" s="165">
        <v>197</v>
      </c>
      <c r="E1022" s="354">
        <f t="shared" si="15"/>
        <v>419</v>
      </c>
    </row>
    <row r="1023" spans="1:5" x14ac:dyDescent="0.2">
      <c r="A1023" s="350" t="s">
        <v>997</v>
      </c>
      <c r="B1023" s="165">
        <v>16143536</v>
      </c>
      <c r="C1023" s="165">
        <v>261</v>
      </c>
      <c r="D1023" s="165">
        <v>215</v>
      </c>
      <c r="E1023" s="354">
        <f t="shared" si="15"/>
        <v>476</v>
      </c>
    </row>
    <row r="1024" spans="1:5" x14ac:dyDescent="0.2">
      <c r="A1024" s="350" t="s">
        <v>997</v>
      </c>
      <c r="B1024" s="165">
        <v>6054544</v>
      </c>
      <c r="C1024" s="165">
        <v>301</v>
      </c>
      <c r="D1024" s="165">
        <v>286</v>
      </c>
      <c r="E1024" s="354">
        <f t="shared" si="15"/>
        <v>587</v>
      </c>
    </row>
    <row r="1025" spans="1:5" x14ac:dyDescent="0.2">
      <c r="A1025" s="350" t="s">
        <v>997</v>
      </c>
      <c r="B1025" s="165">
        <v>14133335</v>
      </c>
      <c r="C1025" s="165">
        <v>650</v>
      </c>
      <c r="D1025" s="165">
        <v>150</v>
      </c>
      <c r="E1025" s="354">
        <f t="shared" si="15"/>
        <v>800</v>
      </c>
    </row>
    <row r="1026" spans="1:5" x14ac:dyDescent="0.2">
      <c r="A1026" s="350" t="s">
        <v>997</v>
      </c>
      <c r="B1026" s="165">
        <v>16035153</v>
      </c>
      <c r="C1026" s="165">
        <v>271</v>
      </c>
      <c r="D1026" s="165">
        <v>247</v>
      </c>
      <c r="E1026" s="354">
        <f t="shared" si="15"/>
        <v>518</v>
      </c>
    </row>
    <row r="1027" spans="1:5" x14ac:dyDescent="0.2">
      <c r="A1027" s="350" t="s">
        <v>997</v>
      </c>
      <c r="B1027" s="165">
        <v>9033232</v>
      </c>
      <c r="C1027" s="165">
        <v>718</v>
      </c>
      <c r="D1027" s="165">
        <v>292</v>
      </c>
      <c r="E1027" s="354">
        <f t="shared" si="15"/>
        <v>1010</v>
      </c>
    </row>
    <row r="1028" spans="1:5" x14ac:dyDescent="0.2">
      <c r="A1028" s="350" t="s">
        <v>997</v>
      </c>
      <c r="B1028" s="165">
        <v>1005396</v>
      </c>
      <c r="C1028" s="165">
        <v>2</v>
      </c>
      <c r="D1028" s="165">
        <v>466</v>
      </c>
      <c r="E1028" s="354">
        <f t="shared" ref="E1028:E1091" si="16">C1028+D1028</f>
        <v>468</v>
      </c>
    </row>
    <row r="1029" spans="1:5" x14ac:dyDescent="0.2">
      <c r="A1029" s="350" t="s">
        <v>997</v>
      </c>
      <c r="B1029" s="165">
        <v>16063535</v>
      </c>
      <c r="C1029" s="165">
        <v>340</v>
      </c>
      <c r="D1029" s="165">
        <v>187</v>
      </c>
      <c r="E1029" s="354">
        <f t="shared" si="16"/>
        <v>527</v>
      </c>
    </row>
    <row r="1030" spans="1:5" x14ac:dyDescent="0.2">
      <c r="A1030" s="350" t="s">
        <v>997</v>
      </c>
      <c r="B1030" s="165">
        <v>1003126</v>
      </c>
      <c r="C1030" s="165">
        <v>367</v>
      </c>
      <c r="D1030" s="165">
        <v>195</v>
      </c>
      <c r="E1030" s="354">
        <f t="shared" si="16"/>
        <v>562</v>
      </c>
    </row>
    <row r="1031" spans="1:5" x14ac:dyDescent="0.2">
      <c r="A1031" s="350" t="s">
        <v>997</v>
      </c>
      <c r="B1031" s="165">
        <v>5014544</v>
      </c>
      <c r="C1031" s="165">
        <v>361</v>
      </c>
      <c r="D1031" s="165">
        <v>268</v>
      </c>
      <c r="E1031" s="354">
        <f t="shared" si="16"/>
        <v>629</v>
      </c>
    </row>
    <row r="1032" spans="1:5" x14ac:dyDescent="0.2">
      <c r="A1032" s="350" t="s">
        <v>997</v>
      </c>
      <c r="B1032" s="165">
        <v>11054650</v>
      </c>
      <c r="C1032" s="165">
        <v>820</v>
      </c>
      <c r="D1032" s="165">
        <v>236</v>
      </c>
      <c r="E1032" s="354">
        <f t="shared" si="16"/>
        <v>1056</v>
      </c>
    </row>
    <row r="1033" spans="1:5" x14ac:dyDescent="0.2">
      <c r="A1033" s="350" t="s">
        <v>997</v>
      </c>
      <c r="B1033" s="165">
        <v>16185153</v>
      </c>
      <c r="C1033" s="165">
        <v>375</v>
      </c>
      <c r="D1033" s="165">
        <v>367</v>
      </c>
      <c r="E1033" s="354">
        <f t="shared" si="16"/>
        <v>742</v>
      </c>
    </row>
    <row r="1034" spans="1:5" x14ac:dyDescent="0.2">
      <c r="A1034" s="350" t="s">
        <v>997</v>
      </c>
      <c r="B1034" s="165">
        <v>18405155</v>
      </c>
      <c r="C1034" s="165">
        <v>297</v>
      </c>
      <c r="D1034" s="165">
        <v>261</v>
      </c>
      <c r="E1034" s="354">
        <f t="shared" si="16"/>
        <v>558</v>
      </c>
    </row>
    <row r="1035" spans="1:5" x14ac:dyDescent="0.2">
      <c r="A1035" s="350" t="s">
        <v>997</v>
      </c>
      <c r="B1035" s="165">
        <v>20093431</v>
      </c>
      <c r="C1035" s="165">
        <v>467</v>
      </c>
      <c r="D1035" s="165">
        <v>466</v>
      </c>
      <c r="E1035" s="354">
        <f t="shared" si="16"/>
        <v>933</v>
      </c>
    </row>
    <row r="1036" spans="1:5" x14ac:dyDescent="0.2">
      <c r="A1036" s="350" t="s">
        <v>997</v>
      </c>
      <c r="B1036" s="165">
        <v>18125155</v>
      </c>
      <c r="C1036" s="165">
        <v>779</v>
      </c>
      <c r="D1036" s="165">
        <v>181</v>
      </c>
      <c r="E1036" s="354">
        <f t="shared" si="16"/>
        <v>960</v>
      </c>
    </row>
    <row r="1037" spans="1:5" x14ac:dyDescent="0.2">
      <c r="A1037" s="350" t="s">
        <v>997</v>
      </c>
      <c r="B1037" s="165">
        <v>21185258</v>
      </c>
      <c r="C1037" s="165">
        <v>334</v>
      </c>
      <c r="D1037" s="165">
        <v>316</v>
      </c>
      <c r="E1037" s="354">
        <f t="shared" si="16"/>
        <v>650</v>
      </c>
    </row>
    <row r="1038" spans="1:5" x14ac:dyDescent="0.2">
      <c r="A1038" s="350" t="s">
        <v>997</v>
      </c>
      <c r="B1038" s="165">
        <v>6204545</v>
      </c>
      <c r="C1038" s="165">
        <v>235</v>
      </c>
      <c r="D1038" s="165">
        <v>214</v>
      </c>
      <c r="E1038" s="354">
        <f t="shared" si="16"/>
        <v>449</v>
      </c>
    </row>
    <row r="1039" spans="1:5" x14ac:dyDescent="0.2">
      <c r="A1039" s="350" t="s">
        <v>997</v>
      </c>
      <c r="B1039" s="165">
        <v>8023232</v>
      </c>
      <c r="C1039" s="165">
        <v>334</v>
      </c>
      <c r="D1039" s="165">
        <v>208</v>
      </c>
      <c r="E1039" s="354">
        <f t="shared" si="16"/>
        <v>542</v>
      </c>
    </row>
    <row r="1040" spans="1:5" x14ac:dyDescent="0.2">
      <c r="A1040" s="350" t="s">
        <v>997</v>
      </c>
      <c r="B1040" s="165">
        <v>13054551</v>
      </c>
      <c r="C1040" s="165">
        <v>395</v>
      </c>
      <c r="D1040" s="165">
        <v>364</v>
      </c>
      <c r="E1040" s="354">
        <f t="shared" si="16"/>
        <v>759</v>
      </c>
    </row>
    <row r="1041" spans="1:5" x14ac:dyDescent="0.2">
      <c r="A1041" s="350" t="s">
        <v>997</v>
      </c>
      <c r="B1041" s="165">
        <v>4013231</v>
      </c>
      <c r="C1041" s="165">
        <v>581</v>
      </c>
      <c r="D1041" s="165">
        <v>520</v>
      </c>
      <c r="E1041" s="354">
        <f t="shared" si="16"/>
        <v>1101</v>
      </c>
    </row>
    <row r="1042" spans="1:5" x14ac:dyDescent="0.2">
      <c r="A1042" s="350" t="s">
        <v>997</v>
      </c>
      <c r="B1042" s="165">
        <v>15125153</v>
      </c>
      <c r="C1042" s="165">
        <v>589</v>
      </c>
      <c r="D1042" s="165">
        <v>383</v>
      </c>
      <c r="E1042" s="354">
        <f t="shared" si="16"/>
        <v>972</v>
      </c>
    </row>
    <row r="1043" spans="1:5" x14ac:dyDescent="0.2">
      <c r="A1043" s="350" t="s">
        <v>997</v>
      </c>
      <c r="B1043" s="165">
        <v>21125238</v>
      </c>
      <c r="C1043" s="165">
        <v>269</v>
      </c>
      <c r="D1043" s="165">
        <v>262</v>
      </c>
      <c r="E1043" s="354">
        <f t="shared" si="16"/>
        <v>531</v>
      </c>
    </row>
    <row r="1044" spans="1:5" x14ac:dyDescent="0.2">
      <c r="A1044" s="350" t="s">
        <v>997</v>
      </c>
      <c r="B1044" s="165">
        <v>4154343</v>
      </c>
      <c r="C1044" s="165">
        <v>246</v>
      </c>
      <c r="D1044" s="165">
        <v>77</v>
      </c>
      <c r="E1044" s="354">
        <f t="shared" si="16"/>
        <v>323</v>
      </c>
    </row>
    <row r="1045" spans="1:5" x14ac:dyDescent="0.2">
      <c r="A1045" s="350" t="s">
        <v>997</v>
      </c>
      <c r="B1045" s="165">
        <v>5144544</v>
      </c>
      <c r="C1045" s="165">
        <v>242</v>
      </c>
      <c r="D1045" s="165">
        <v>198</v>
      </c>
      <c r="E1045" s="354">
        <f t="shared" si="16"/>
        <v>440</v>
      </c>
    </row>
    <row r="1046" spans="1:5" x14ac:dyDescent="0.2">
      <c r="A1046" s="350" t="s">
        <v>997</v>
      </c>
      <c r="B1046" s="165">
        <v>10093334</v>
      </c>
      <c r="C1046" s="165">
        <v>232</v>
      </c>
      <c r="D1046" s="165">
        <v>211</v>
      </c>
      <c r="E1046" s="354">
        <f t="shared" si="16"/>
        <v>443</v>
      </c>
    </row>
    <row r="1047" spans="1:5" x14ac:dyDescent="0.2">
      <c r="A1047" s="350" t="s">
        <v>997</v>
      </c>
      <c r="B1047" s="165">
        <v>3173127</v>
      </c>
      <c r="C1047" s="165">
        <v>468</v>
      </c>
      <c r="D1047" s="165">
        <v>271</v>
      </c>
      <c r="E1047" s="354">
        <f t="shared" si="16"/>
        <v>739</v>
      </c>
    </row>
    <row r="1048" spans="1:5" x14ac:dyDescent="0.2">
      <c r="A1048" s="350" t="s">
        <v>997</v>
      </c>
      <c r="B1048" s="165">
        <v>8044546</v>
      </c>
      <c r="C1048" s="165">
        <v>539</v>
      </c>
      <c r="D1048" s="165">
        <v>280</v>
      </c>
      <c r="E1048" s="354">
        <f t="shared" si="16"/>
        <v>819</v>
      </c>
    </row>
    <row r="1049" spans="1:5" x14ac:dyDescent="0.2">
      <c r="A1049" s="350" t="s">
        <v>997</v>
      </c>
      <c r="B1049" s="165">
        <v>19013437</v>
      </c>
      <c r="C1049" s="165">
        <v>588</v>
      </c>
      <c r="D1049" s="165">
        <v>137</v>
      </c>
      <c r="E1049" s="354">
        <f t="shared" si="16"/>
        <v>725</v>
      </c>
    </row>
    <row r="1050" spans="1:5" x14ac:dyDescent="0.2">
      <c r="A1050" s="350" t="s">
        <v>997</v>
      </c>
      <c r="B1050" s="165">
        <v>9014547</v>
      </c>
      <c r="C1050" s="165">
        <v>952</v>
      </c>
      <c r="D1050" s="165">
        <v>724</v>
      </c>
      <c r="E1050" s="354">
        <f t="shared" si="16"/>
        <v>1676</v>
      </c>
    </row>
    <row r="1051" spans="1:5" x14ac:dyDescent="0.2">
      <c r="A1051" s="350" t="s">
        <v>997</v>
      </c>
      <c r="B1051" s="165">
        <v>9005724</v>
      </c>
      <c r="C1051" s="165">
        <v>1</v>
      </c>
      <c r="D1051" s="165">
        <v>1011</v>
      </c>
      <c r="E1051" s="354">
        <f t="shared" si="16"/>
        <v>1012</v>
      </c>
    </row>
    <row r="1052" spans="1:5" x14ac:dyDescent="0.2">
      <c r="A1052" s="350" t="s">
        <v>997</v>
      </c>
      <c r="B1052" s="165">
        <v>10184548</v>
      </c>
      <c r="C1052" s="165">
        <v>253</v>
      </c>
      <c r="D1052" s="165">
        <v>210</v>
      </c>
      <c r="E1052" s="354">
        <f t="shared" si="16"/>
        <v>463</v>
      </c>
    </row>
    <row r="1053" spans="1:5" x14ac:dyDescent="0.2">
      <c r="A1053" s="350" t="s">
        <v>997</v>
      </c>
      <c r="B1053" s="165">
        <v>21385259</v>
      </c>
      <c r="C1053" s="165">
        <v>333</v>
      </c>
      <c r="D1053" s="165">
        <v>270</v>
      </c>
      <c r="E1053" s="354">
        <f t="shared" si="16"/>
        <v>603</v>
      </c>
    </row>
    <row r="1054" spans="1:5" x14ac:dyDescent="0.2">
      <c r="A1054" s="350" t="s">
        <v>997</v>
      </c>
      <c r="B1054" s="165">
        <v>14253335</v>
      </c>
      <c r="C1054" s="165">
        <v>287</v>
      </c>
      <c r="D1054" s="165">
        <v>270</v>
      </c>
      <c r="E1054" s="354">
        <f t="shared" si="16"/>
        <v>557</v>
      </c>
    </row>
    <row r="1055" spans="1:5" x14ac:dyDescent="0.2">
      <c r="A1055" s="350" t="s">
        <v>997</v>
      </c>
      <c r="B1055" s="165">
        <v>13094551</v>
      </c>
      <c r="C1055" s="165">
        <v>1525</v>
      </c>
      <c r="D1055" s="165">
        <v>1467</v>
      </c>
      <c r="E1055" s="354">
        <f t="shared" si="16"/>
        <v>2992</v>
      </c>
    </row>
    <row r="1056" spans="1:5" x14ac:dyDescent="0.2">
      <c r="A1056" s="350" t="s">
        <v>997</v>
      </c>
      <c r="B1056" s="165">
        <v>2054341</v>
      </c>
      <c r="C1056" s="165">
        <v>339</v>
      </c>
      <c r="D1056" s="165">
        <v>194</v>
      </c>
      <c r="E1056" s="354">
        <f t="shared" si="16"/>
        <v>533</v>
      </c>
    </row>
    <row r="1057" spans="1:5" x14ac:dyDescent="0.2">
      <c r="A1057" s="350" t="s">
        <v>997</v>
      </c>
      <c r="B1057" s="165">
        <v>10044548</v>
      </c>
      <c r="C1057" s="165">
        <v>276</v>
      </c>
      <c r="D1057" s="165">
        <v>184</v>
      </c>
      <c r="E1057" s="354">
        <f t="shared" si="16"/>
        <v>460</v>
      </c>
    </row>
    <row r="1058" spans="1:5" x14ac:dyDescent="0.2">
      <c r="A1058" s="350" t="s">
        <v>997</v>
      </c>
      <c r="B1058" s="165">
        <v>12143333</v>
      </c>
      <c r="C1058" s="165">
        <v>387</v>
      </c>
      <c r="D1058" s="165">
        <v>323</v>
      </c>
      <c r="E1058" s="354">
        <f t="shared" si="16"/>
        <v>710</v>
      </c>
    </row>
    <row r="1059" spans="1:5" x14ac:dyDescent="0.2">
      <c r="A1059" s="350" t="s">
        <v>997</v>
      </c>
      <c r="B1059" s="165">
        <v>16103536</v>
      </c>
      <c r="C1059" s="165">
        <v>87</v>
      </c>
      <c r="D1059" s="165">
        <v>39</v>
      </c>
      <c r="E1059" s="354">
        <f t="shared" si="16"/>
        <v>126</v>
      </c>
    </row>
    <row r="1060" spans="1:5" x14ac:dyDescent="0.2">
      <c r="A1060" s="350" t="s">
        <v>997</v>
      </c>
      <c r="B1060" s="165">
        <v>19073437</v>
      </c>
      <c r="C1060" s="165">
        <v>386</v>
      </c>
      <c r="D1060" s="165">
        <v>213</v>
      </c>
      <c r="E1060" s="354">
        <f t="shared" si="16"/>
        <v>599</v>
      </c>
    </row>
    <row r="1061" spans="1:5" x14ac:dyDescent="0.2">
      <c r="A1061" s="350" t="s">
        <v>997</v>
      </c>
      <c r="B1061" s="165">
        <v>21125258</v>
      </c>
      <c r="C1061" s="165">
        <v>768</v>
      </c>
      <c r="D1061" s="165">
        <v>200</v>
      </c>
      <c r="E1061" s="354">
        <f t="shared" si="16"/>
        <v>968</v>
      </c>
    </row>
    <row r="1062" spans="1:5" x14ac:dyDescent="0.2">
      <c r="A1062" s="350" t="s">
        <v>997</v>
      </c>
      <c r="B1062" s="165">
        <v>20315257</v>
      </c>
      <c r="C1062" s="165">
        <v>271</v>
      </c>
      <c r="D1062" s="165">
        <v>169</v>
      </c>
      <c r="E1062" s="354">
        <f t="shared" si="16"/>
        <v>440</v>
      </c>
    </row>
    <row r="1063" spans="1:5" x14ac:dyDescent="0.2">
      <c r="A1063" s="350" t="s">
        <v>997</v>
      </c>
      <c r="B1063" s="165">
        <v>13365151</v>
      </c>
      <c r="C1063" s="165">
        <v>419</v>
      </c>
      <c r="D1063" s="165">
        <v>362</v>
      </c>
      <c r="E1063" s="354">
        <f t="shared" si="16"/>
        <v>781</v>
      </c>
    </row>
    <row r="1064" spans="1:5" x14ac:dyDescent="0.2">
      <c r="A1064" s="350" t="s">
        <v>997</v>
      </c>
      <c r="B1064" s="165">
        <v>18235155</v>
      </c>
      <c r="C1064" s="165">
        <v>257</v>
      </c>
      <c r="D1064" s="165">
        <v>249</v>
      </c>
      <c r="E1064" s="354">
        <f t="shared" si="16"/>
        <v>506</v>
      </c>
    </row>
    <row r="1065" spans="1:5" x14ac:dyDescent="0.2">
      <c r="A1065" s="350" t="s">
        <v>997</v>
      </c>
      <c r="B1065" s="165">
        <v>13053333</v>
      </c>
      <c r="C1065" s="165">
        <v>229</v>
      </c>
      <c r="D1065" s="165">
        <v>186</v>
      </c>
      <c r="E1065" s="354">
        <f t="shared" si="16"/>
        <v>415</v>
      </c>
    </row>
    <row r="1066" spans="1:5" x14ac:dyDescent="0.2">
      <c r="A1066" s="350" t="s">
        <v>997</v>
      </c>
      <c r="B1066" s="165">
        <v>13295151</v>
      </c>
      <c r="C1066" s="165">
        <v>672</v>
      </c>
      <c r="D1066" s="165">
        <v>487</v>
      </c>
      <c r="E1066" s="354">
        <f t="shared" si="16"/>
        <v>1159</v>
      </c>
    </row>
    <row r="1067" spans="1:5" x14ac:dyDescent="0.2">
      <c r="A1067" s="350" t="s">
        <v>997</v>
      </c>
      <c r="B1067" s="165">
        <v>20115257</v>
      </c>
      <c r="C1067" s="165">
        <v>148</v>
      </c>
      <c r="D1067" s="165">
        <v>103</v>
      </c>
      <c r="E1067" s="354">
        <f t="shared" si="16"/>
        <v>251</v>
      </c>
    </row>
    <row r="1068" spans="1:5" x14ac:dyDescent="0.2">
      <c r="A1068" s="350" t="s">
        <v>997</v>
      </c>
      <c r="B1068" s="165">
        <v>5274544</v>
      </c>
      <c r="C1068" s="165">
        <v>746</v>
      </c>
      <c r="D1068" s="165">
        <v>220</v>
      </c>
      <c r="E1068" s="354">
        <f t="shared" si="16"/>
        <v>966</v>
      </c>
    </row>
    <row r="1069" spans="1:5" x14ac:dyDescent="0.2">
      <c r="A1069" s="350" t="s">
        <v>997</v>
      </c>
      <c r="B1069" s="165">
        <v>10003334</v>
      </c>
      <c r="C1069" s="165">
        <v>1326</v>
      </c>
      <c r="D1069" s="165">
        <v>13</v>
      </c>
      <c r="E1069" s="354">
        <f t="shared" si="16"/>
        <v>1339</v>
      </c>
    </row>
    <row r="1070" spans="1:5" x14ac:dyDescent="0.2">
      <c r="A1070" s="350" t="s">
        <v>997</v>
      </c>
      <c r="B1070" s="165">
        <v>13224551</v>
      </c>
      <c r="C1070" s="165">
        <v>634</v>
      </c>
      <c r="D1070" s="165">
        <v>198</v>
      </c>
      <c r="E1070" s="354">
        <f t="shared" si="16"/>
        <v>832</v>
      </c>
    </row>
    <row r="1071" spans="1:5" x14ac:dyDescent="0.2">
      <c r="A1071" s="350" t="s">
        <v>997</v>
      </c>
      <c r="B1071" s="165">
        <v>16033535</v>
      </c>
      <c r="C1071" s="165">
        <v>241</v>
      </c>
      <c r="D1071" s="165">
        <v>156</v>
      </c>
      <c r="E1071" s="354">
        <f t="shared" si="16"/>
        <v>397</v>
      </c>
    </row>
    <row r="1072" spans="1:5" x14ac:dyDescent="0.2">
      <c r="A1072" s="350" t="s">
        <v>997</v>
      </c>
      <c r="B1072" s="165">
        <v>21205258</v>
      </c>
      <c r="C1072" s="165">
        <v>341</v>
      </c>
      <c r="D1072" s="165">
        <v>337</v>
      </c>
      <c r="E1072" s="354">
        <f t="shared" si="16"/>
        <v>678</v>
      </c>
    </row>
    <row r="1073" spans="1:5" x14ac:dyDescent="0.2">
      <c r="A1073" s="350" t="s">
        <v>997</v>
      </c>
      <c r="B1073" s="165">
        <v>9104547</v>
      </c>
      <c r="C1073" s="165">
        <v>249</v>
      </c>
      <c r="D1073" s="165">
        <v>177</v>
      </c>
      <c r="E1073" s="354">
        <f t="shared" si="16"/>
        <v>426</v>
      </c>
    </row>
    <row r="1074" spans="1:5" x14ac:dyDescent="0.2">
      <c r="A1074" s="350" t="s">
        <v>997</v>
      </c>
      <c r="B1074" s="165">
        <v>1144440</v>
      </c>
      <c r="C1074" s="165">
        <v>547</v>
      </c>
      <c r="D1074" s="165">
        <v>348</v>
      </c>
      <c r="E1074" s="354">
        <f t="shared" si="16"/>
        <v>895</v>
      </c>
    </row>
    <row r="1075" spans="1:5" x14ac:dyDescent="0.2">
      <c r="A1075" s="350" t="s">
        <v>997</v>
      </c>
      <c r="B1075" s="165">
        <v>16053535</v>
      </c>
      <c r="C1075" s="165">
        <v>279</v>
      </c>
      <c r="D1075" s="165">
        <v>194</v>
      </c>
      <c r="E1075" s="354">
        <f t="shared" si="16"/>
        <v>473</v>
      </c>
    </row>
    <row r="1076" spans="1:5" x14ac:dyDescent="0.2">
      <c r="A1076" s="350" t="s">
        <v>997</v>
      </c>
      <c r="B1076" s="165">
        <v>15099999</v>
      </c>
      <c r="C1076" s="165">
        <v>322</v>
      </c>
      <c r="D1076" s="165">
        <v>28</v>
      </c>
      <c r="E1076" s="354">
        <f t="shared" si="16"/>
        <v>350</v>
      </c>
    </row>
    <row r="1077" spans="1:5" x14ac:dyDescent="0.2">
      <c r="A1077" s="350" t="s">
        <v>997</v>
      </c>
      <c r="B1077" s="165">
        <v>19265156</v>
      </c>
      <c r="C1077" s="165">
        <v>561</v>
      </c>
      <c r="D1077" s="165">
        <v>239</v>
      </c>
      <c r="E1077" s="354">
        <f t="shared" si="16"/>
        <v>800</v>
      </c>
    </row>
    <row r="1078" spans="1:5" x14ac:dyDescent="0.2">
      <c r="A1078" s="350" t="s">
        <v>997</v>
      </c>
      <c r="B1078" s="165">
        <v>16013535</v>
      </c>
      <c r="C1078" s="165">
        <v>600</v>
      </c>
      <c r="D1078" s="165">
        <v>175</v>
      </c>
      <c r="E1078" s="354">
        <f t="shared" si="16"/>
        <v>775</v>
      </c>
    </row>
    <row r="1079" spans="1:5" x14ac:dyDescent="0.2">
      <c r="A1079" s="350" t="s">
        <v>997</v>
      </c>
      <c r="B1079" s="165">
        <v>12335150</v>
      </c>
      <c r="C1079" s="165">
        <v>577</v>
      </c>
      <c r="D1079" s="165">
        <v>184</v>
      </c>
      <c r="E1079" s="354">
        <f t="shared" si="16"/>
        <v>761</v>
      </c>
    </row>
    <row r="1080" spans="1:5" x14ac:dyDescent="0.2">
      <c r="A1080" s="350" t="s">
        <v>997</v>
      </c>
      <c r="B1080" s="165">
        <v>13133333</v>
      </c>
      <c r="C1080" s="165">
        <v>284</v>
      </c>
      <c r="D1080" s="165">
        <v>275</v>
      </c>
      <c r="E1080" s="354">
        <f t="shared" si="16"/>
        <v>559</v>
      </c>
    </row>
    <row r="1081" spans="1:5" x14ac:dyDescent="0.2">
      <c r="A1081" s="350" t="s">
        <v>997</v>
      </c>
      <c r="B1081" s="165">
        <v>6244545</v>
      </c>
      <c r="C1081" s="165">
        <v>447</v>
      </c>
      <c r="D1081" s="165">
        <v>213</v>
      </c>
      <c r="E1081" s="354">
        <f t="shared" si="16"/>
        <v>660</v>
      </c>
    </row>
    <row r="1082" spans="1:5" x14ac:dyDescent="0.2">
      <c r="A1082" s="350" t="s">
        <v>997</v>
      </c>
      <c r="B1082" s="165">
        <v>19003438</v>
      </c>
      <c r="C1082" s="165">
        <v>624</v>
      </c>
      <c r="D1082" s="165">
        <v>130</v>
      </c>
      <c r="E1082" s="354">
        <f t="shared" si="16"/>
        <v>754</v>
      </c>
    </row>
    <row r="1083" spans="1:5" x14ac:dyDescent="0.2">
      <c r="A1083" s="350" t="s">
        <v>997</v>
      </c>
      <c r="B1083" s="165">
        <v>7103232</v>
      </c>
      <c r="C1083" s="165">
        <v>531</v>
      </c>
      <c r="D1083" s="165">
        <v>318</v>
      </c>
      <c r="E1083" s="354">
        <f t="shared" si="16"/>
        <v>849</v>
      </c>
    </row>
    <row r="1084" spans="1:5" x14ac:dyDescent="0.2">
      <c r="A1084" s="350" t="s">
        <v>997</v>
      </c>
      <c r="B1084" s="165">
        <v>14204552</v>
      </c>
      <c r="C1084" s="165">
        <v>326</v>
      </c>
      <c r="D1084" s="165">
        <v>319</v>
      </c>
      <c r="E1084" s="354">
        <f t="shared" si="16"/>
        <v>645</v>
      </c>
    </row>
    <row r="1085" spans="1:5" x14ac:dyDescent="0.2">
      <c r="A1085" s="350" t="s">
        <v>997</v>
      </c>
      <c r="B1085" s="165">
        <v>12053333</v>
      </c>
      <c r="C1085" s="165">
        <v>342</v>
      </c>
      <c r="D1085" s="165">
        <v>327</v>
      </c>
      <c r="E1085" s="354">
        <f t="shared" si="16"/>
        <v>669</v>
      </c>
    </row>
    <row r="1086" spans="1:5" x14ac:dyDescent="0.2">
      <c r="A1086" s="350" t="s">
        <v>997</v>
      </c>
      <c r="B1086" s="165">
        <v>1054440</v>
      </c>
      <c r="C1086" s="165">
        <v>515</v>
      </c>
      <c r="D1086" s="165">
        <v>202</v>
      </c>
      <c r="E1086" s="354">
        <f t="shared" si="16"/>
        <v>717</v>
      </c>
    </row>
    <row r="1087" spans="1:5" x14ac:dyDescent="0.2">
      <c r="A1087" s="350" t="s">
        <v>997</v>
      </c>
      <c r="B1087" s="165">
        <v>15033437</v>
      </c>
      <c r="C1087" s="165">
        <v>1143</v>
      </c>
      <c r="D1087" s="165">
        <v>56</v>
      </c>
      <c r="E1087" s="354">
        <f t="shared" si="16"/>
        <v>1199</v>
      </c>
    </row>
    <row r="1088" spans="1:5" x14ac:dyDescent="0.2">
      <c r="A1088" s="350" t="s">
        <v>997</v>
      </c>
      <c r="B1088" s="165">
        <v>13103333</v>
      </c>
      <c r="C1088" s="165">
        <v>320</v>
      </c>
      <c r="D1088" s="165">
        <v>176</v>
      </c>
      <c r="E1088" s="354">
        <f t="shared" si="16"/>
        <v>496</v>
      </c>
    </row>
    <row r="1089" spans="1:5" x14ac:dyDescent="0.2">
      <c r="A1089" s="350" t="s">
        <v>997</v>
      </c>
      <c r="B1089" s="165">
        <v>19385156</v>
      </c>
      <c r="C1089" s="165">
        <v>351</v>
      </c>
      <c r="D1089" s="165">
        <v>330</v>
      </c>
      <c r="E1089" s="354">
        <f t="shared" si="16"/>
        <v>681</v>
      </c>
    </row>
    <row r="1090" spans="1:5" x14ac:dyDescent="0.2">
      <c r="A1090" s="350" t="s">
        <v>997</v>
      </c>
      <c r="B1090" s="165">
        <v>21165238</v>
      </c>
      <c r="C1090" s="165">
        <v>249</v>
      </c>
      <c r="D1090" s="165">
        <v>246</v>
      </c>
      <c r="E1090" s="354">
        <f t="shared" si="16"/>
        <v>495</v>
      </c>
    </row>
    <row r="1091" spans="1:5" x14ac:dyDescent="0.2">
      <c r="A1091" s="350" t="s">
        <v>997</v>
      </c>
      <c r="B1091" s="165">
        <v>10224548</v>
      </c>
      <c r="C1091" s="165">
        <v>372</v>
      </c>
      <c r="D1091" s="165">
        <v>326</v>
      </c>
      <c r="E1091" s="354">
        <f t="shared" si="16"/>
        <v>698</v>
      </c>
    </row>
    <row r="1092" spans="1:5" x14ac:dyDescent="0.2">
      <c r="A1092" s="350" t="s">
        <v>997</v>
      </c>
      <c r="B1092" s="165">
        <v>18023537</v>
      </c>
      <c r="C1092" s="165">
        <v>570</v>
      </c>
      <c r="D1092" s="165">
        <v>95</v>
      </c>
      <c r="E1092" s="354">
        <f t="shared" ref="E1092:E1155" si="17">C1092+D1092</f>
        <v>665</v>
      </c>
    </row>
    <row r="1093" spans="1:5" x14ac:dyDescent="0.2">
      <c r="A1093" s="350" t="s">
        <v>997</v>
      </c>
      <c r="B1093" s="165">
        <v>16195153</v>
      </c>
      <c r="C1093" s="165">
        <v>971</v>
      </c>
      <c r="D1093" s="165">
        <v>45</v>
      </c>
      <c r="E1093" s="354">
        <f t="shared" si="17"/>
        <v>1016</v>
      </c>
    </row>
    <row r="1094" spans="1:5" x14ac:dyDescent="0.2">
      <c r="A1094" s="350" t="s">
        <v>997</v>
      </c>
      <c r="B1094" s="165">
        <v>14054552</v>
      </c>
      <c r="C1094" s="165">
        <v>313</v>
      </c>
      <c r="D1094" s="165">
        <v>294</v>
      </c>
      <c r="E1094" s="354">
        <f t="shared" si="17"/>
        <v>607</v>
      </c>
    </row>
    <row r="1095" spans="1:5" x14ac:dyDescent="0.2">
      <c r="A1095" s="350" t="s">
        <v>997</v>
      </c>
      <c r="B1095" s="165">
        <v>14263335</v>
      </c>
      <c r="C1095" s="165">
        <v>228</v>
      </c>
      <c r="D1095" s="165">
        <v>201</v>
      </c>
      <c r="E1095" s="354">
        <f t="shared" si="17"/>
        <v>429</v>
      </c>
    </row>
    <row r="1096" spans="1:5" x14ac:dyDescent="0.2">
      <c r="A1096" s="350" t="s">
        <v>997</v>
      </c>
      <c r="B1096" s="165">
        <v>7034545</v>
      </c>
      <c r="C1096" s="165">
        <v>389</v>
      </c>
      <c r="D1096" s="165">
        <v>89</v>
      </c>
      <c r="E1096" s="354">
        <f t="shared" si="17"/>
        <v>478</v>
      </c>
    </row>
    <row r="1097" spans="1:5" x14ac:dyDescent="0.2">
      <c r="A1097" s="350" t="s">
        <v>997</v>
      </c>
      <c r="B1097" s="165">
        <v>13355151</v>
      </c>
      <c r="C1097" s="165">
        <v>286</v>
      </c>
      <c r="D1097" s="165">
        <v>254</v>
      </c>
      <c r="E1097" s="354">
        <f t="shared" si="17"/>
        <v>540</v>
      </c>
    </row>
    <row r="1098" spans="1:5" x14ac:dyDescent="0.2">
      <c r="A1098" s="350" t="s">
        <v>997</v>
      </c>
      <c r="B1098" s="165">
        <v>10294548</v>
      </c>
      <c r="C1098" s="165">
        <v>382</v>
      </c>
      <c r="D1098" s="165">
        <v>220</v>
      </c>
      <c r="E1098" s="354">
        <f t="shared" si="17"/>
        <v>602</v>
      </c>
    </row>
    <row r="1099" spans="1:5" x14ac:dyDescent="0.2">
      <c r="A1099" s="350" t="s">
        <v>997</v>
      </c>
      <c r="B1099" s="165">
        <v>19053437</v>
      </c>
      <c r="C1099" s="165">
        <v>271</v>
      </c>
      <c r="D1099" s="165">
        <v>188</v>
      </c>
      <c r="E1099" s="354">
        <f t="shared" si="17"/>
        <v>459</v>
      </c>
    </row>
    <row r="1100" spans="1:5" x14ac:dyDescent="0.2">
      <c r="A1100" s="350" t="s">
        <v>997</v>
      </c>
      <c r="B1100" s="165">
        <v>3073127</v>
      </c>
      <c r="C1100" s="165">
        <v>263</v>
      </c>
      <c r="D1100" s="165">
        <v>203</v>
      </c>
      <c r="E1100" s="354">
        <f t="shared" si="17"/>
        <v>466</v>
      </c>
    </row>
    <row r="1101" spans="1:5" x14ac:dyDescent="0.2">
      <c r="A1101" s="350" t="s">
        <v>997</v>
      </c>
      <c r="B1101" s="165">
        <v>11093233</v>
      </c>
      <c r="C1101" s="165">
        <v>493</v>
      </c>
      <c r="D1101" s="165">
        <v>160</v>
      </c>
      <c r="E1101" s="354">
        <f t="shared" si="17"/>
        <v>653</v>
      </c>
    </row>
    <row r="1102" spans="1:5" x14ac:dyDescent="0.2">
      <c r="A1102" s="350" t="s">
        <v>997</v>
      </c>
      <c r="B1102" s="165">
        <v>8013232</v>
      </c>
      <c r="C1102" s="165">
        <v>539</v>
      </c>
      <c r="D1102" s="165">
        <v>153</v>
      </c>
      <c r="E1102" s="354">
        <f t="shared" si="17"/>
        <v>692</v>
      </c>
    </row>
    <row r="1103" spans="1:5" x14ac:dyDescent="0.2">
      <c r="A1103" s="350" t="s">
        <v>997</v>
      </c>
      <c r="B1103" s="165">
        <v>20223438</v>
      </c>
      <c r="C1103" s="165">
        <v>463</v>
      </c>
      <c r="D1103" s="165">
        <v>282</v>
      </c>
      <c r="E1103" s="354">
        <f t="shared" si="17"/>
        <v>745</v>
      </c>
    </row>
    <row r="1104" spans="1:5" x14ac:dyDescent="0.2">
      <c r="A1104" s="350" t="s">
        <v>997</v>
      </c>
      <c r="B1104" s="165">
        <v>13123333</v>
      </c>
      <c r="C1104" s="165">
        <v>273</v>
      </c>
      <c r="D1104" s="165">
        <v>263</v>
      </c>
      <c r="E1104" s="354">
        <f t="shared" si="17"/>
        <v>536</v>
      </c>
    </row>
    <row r="1105" spans="1:5" x14ac:dyDescent="0.2">
      <c r="A1105" s="350" t="s">
        <v>997</v>
      </c>
      <c r="B1105" s="165">
        <v>11344650</v>
      </c>
      <c r="C1105" s="165">
        <v>475</v>
      </c>
      <c r="D1105" s="165">
        <v>400</v>
      </c>
      <c r="E1105" s="354">
        <f t="shared" si="17"/>
        <v>875</v>
      </c>
    </row>
    <row r="1106" spans="1:5" x14ac:dyDescent="0.2">
      <c r="A1106" s="350" t="s">
        <v>997</v>
      </c>
      <c r="B1106" s="165">
        <v>21395259</v>
      </c>
      <c r="C1106" s="165">
        <v>229</v>
      </c>
      <c r="D1106" s="165">
        <v>179</v>
      </c>
      <c r="E1106" s="354">
        <f t="shared" si="17"/>
        <v>408</v>
      </c>
    </row>
    <row r="1107" spans="1:5" x14ac:dyDescent="0.2">
      <c r="A1107" s="350" t="s">
        <v>997</v>
      </c>
      <c r="B1107" s="165">
        <v>1224440</v>
      </c>
      <c r="C1107" s="165">
        <v>213</v>
      </c>
      <c r="D1107" s="165">
        <v>175</v>
      </c>
      <c r="E1107" s="354">
        <f t="shared" si="17"/>
        <v>388</v>
      </c>
    </row>
    <row r="1108" spans="1:5" x14ac:dyDescent="0.2">
      <c r="A1108" s="350" t="s">
        <v>997</v>
      </c>
      <c r="B1108" s="165">
        <v>20043431</v>
      </c>
      <c r="C1108" s="165">
        <v>1056</v>
      </c>
      <c r="D1108" s="165">
        <v>90</v>
      </c>
      <c r="E1108" s="354">
        <f t="shared" si="17"/>
        <v>1146</v>
      </c>
    </row>
    <row r="1109" spans="1:5" x14ac:dyDescent="0.2">
      <c r="A1109" s="350" t="s">
        <v>997</v>
      </c>
      <c r="B1109" s="165">
        <v>14223335</v>
      </c>
      <c r="C1109" s="165">
        <v>290</v>
      </c>
      <c r="D1109" s="165">
        <v>265</v>
      </c>
      <c r="E1109" s="354">
        <f t="shared" si="17"/>
        <v>555</v>
      </c>
    </row>
    <row r="1110" spans="1:5" x14ac:dyDescent="0.2">
      <c r="A1110" s="350" t="s">
        <v>997</v>
      </c>
      <c r="B1110" s="165">
        <v>21345259</v>
      </c>
      <c r="C1110" s="165">
        <v>246</v>
      </c>
      <c r="D1110" s="165">
        <v>209</v>
      </c>
      <c r="E1110" s="354">
        <f t="shared" si="17"/>
        <v>455</v>
      </c>
    </row>
    <row r="1111" spans="1:5" x14ac:dyDescent="0.2">
      <c r="A1111" s="350" t="s">
        <v>997</v>
      </c>
      <c r="B1111" s="165">
        <v>13114551</v>
      </c>
      <c r="C1111" s="165">
        <v>296</v>
      </c>
      <c r="D1111" s="165">
        <v>237</v>
      </c>
      <c r="E1111" s="354">
        <f t="shared" si="17"/>
        <v>533</v>
      </c>
    </row>
    <row r="1112" spans="1:5" x14ac:dyDescent="0.2">
      <c r="A1112" s="350" t="s">
        <v>997</v>
      </c>
      <c r="B1112" s="165">
        <v>7063232</v>
      </c>
      <c r="C1112" s="165">
        <v>466</v>
      </c>
      <c r="D1112" s="165">
        <v>79</v>
      </c>
      <c r="E1112" s="354">
        <f t="shared" si="17"/>
        <v>545</v>
      </c>
    </row>
    <row r="1113" spans="1:5" x14ac:dyDescent="0.2">
      <c r="A1113" s="350" t="s">
        <v>997</v>
      </c>
      <c r="B1113" s="165">
        <v>16075153</v>
      </c>
      <c r="C1113" s="165">
        <v>1701</v>
      </c>
      <c r="D1113" s="165">
        <v>86</v>
      </c>
      <c r="E1113" s="354">
        <f t="shared" si="17"/>
        <v>1787</v>
      </c>
    </row>
    <row r="1114" spans="1:5" x14ac:dyDescent="0.2">
      <c r="A1114" s="350" t="s">
        <v>997</v>
      </c>
      <c r="B1114" s="165">
        <v>3183128</v>
      </c>
      <c r="C1114" s="165">
        <v>258</v>
      </c>
      <c r="D1114" s="165">
        <v>180</v>
      </c>
      <c r="E1114" s="354">
        <f t="shared" si="17"/>
        <v>438</v>
      </c>
    </row>
    <row r="1115" spans="1:5" x14ac:dyDescent="0.2">
      <c r="A1115" s="350" t="s">
        <v>997</v>
      </c>
      <c r="B1115" s="165">
        <v>14114552</v>
      </c>
      <c r="C1115" s="165">
        <v>575</v>
      </c>
      <c r="D1115" s="165">
        <v>68</v>
      </c>
      <c r="E1115" s="354">
        <f t="shared" si="17"/>
        <v>643</v>
      </c>
    </row>
    <row r="1116" spans="1:5" x14ac:dyDescent="0.2">
      <c r="A1116" s="350" t="s">
        <v>997</v>
      </c>
      <c r="B1116" s="165">
        <v>21275259</v>
      </c>
      <c r="C1116" s="165">
        <v>269</v>
      </c>
      <c r="D1116" s="165">
        <v>108</v>
      </c>
      <c r="E1116" s="354">
        <f t="shared" si="17"/>
        <v>377</v>
      </c>
    </row>
    <row r="1117" spans="1:5" x14ac:dyDescent="0.2">
      <c r="A1117" s="350" t="s">
        <v>997</v>
      </c>
      <c r="B1117" s="165">
        <v>20265257</v>
      </c>
      <c r="C1117" s="165">
        <v>264</v>
      </c>
      <c r="D1117" s="165">
        <v>88</v>
      </c>
      <c r="E1117" s="354">
        <f t="shared" si="17"/>
        <v>352</v>
      </c>
    </row>
    <row r="1118" spans="1:5" x14ac:dyDescent="0.2">
      <c r="A1118" s="350" t="s">
        <v>997</v>
      </c>
      <c r="B1118" s="165">
        <v>16155153</v>
      </c>
      <c r="C1118" s="165">
        <v>267</v>
      </c>
      <c r="D1118" s="165">
        <v>228</v>
      </c>
      <c r="E1118" s="354">
        <f t="shared" si="17"/>
        <v>495</v>
      </c>
    </row>
    <row r="1119" spans="1:5" x14ac:dyDescent="0.2">
      <c r="A1119" s="350" t="s">
        <v>997</v>
      </c>
      <c r="B1119" s="165">
        <v>21525259</v>
      </c>
      <c r="C1119" s="165">
        <v>1870</v>
      </c>
      <c r="D1119" s="165">
        <v>770</v>
      </c>
      <c r="E1119" s="354">
        <f t="shared" si="17"/>
        <v>2640</v>
      </c>
    </row>
    <row r="1120" spans="1:5" x14ac:dyDescent="0.2">
      <c r="A1120" s="350" t="s">
        <v>997</v>
      </c>
      <c r="B1120" s="165">
        <v>14104552</v>
      </c>
      <c r="C1120" s="165">
        <v>626</v>
      </c>
      <c r="D1120" s="165">
        <v>182</v>
      </c>
      <c r="E1120" s="354">
        <f t="shared" si="17"/>
        <v>808</v>
      </c>
    </row>
    <row r="1121" spans="1:5" x14ac:dyDescent="0.2">
      <c r="A1121" s="350" t="s">
        <v>997</v>
      </c>
      <c r="B1121" s="165">
        <v>16023535</v>
      </c>
      <c r="C1121" s="165">
        <v>230</v>
      </c>
      <c r="D1121" s="165">
        <v>141</v>
      </c>
      <c r="E1121" s="354">
        <f t="shared" si="17"/>
        <v>371</v>
      </c>
    </row>
    <row r="1122" spans="1:5" x14ac:dyDescent="0.2">
      <c r="A1122" s="350" t="s">
        <v>997</v>
      </c>
      <c r="B1122" s="165">
        <v>14395152</v>
      </c>
      <c r="C1122" s="165">
        <v>425</v>
      </c>
      <c r="D1122" s="165">
        <v>287</v>
      </c>
      <c r="E1122" s="354">
        <f t="shared" si="17"/>
        <v>712</v>
      </c>
    </row>
    <row r="1123" spans="1:5" x14ac:dyDescent="0.2">
      <c r="A1123" s="350" t="s">
        <v>997</v>
      </c>
      <c r="B1123" s="165">
        <v>10024548</v>
      </c>
      <c r="C1123" s="165">
        <v>259</v>
      </c>
      <c r="D1123" s="165">
        <v>244</v>
      </c>
      <c r="E1123" s="354">
        <f t="shared" si="17"/>
        <v>503</v>
      </c>
    </row>
    <row r="1124" spans="1:5" x14ac:dyDescent="0.2">
      <c r="A1124" s="350" t="s">
        <v>997</v>
      </c>
      <c r="B1124" s="165">
        <v>12064650</v>
      </c>
      <c r="C1124" s="165">
        <v>395</v>
      </c>
      <c r="D1124" s="165">
        <v>285</v>
      </c>
      <c r="E1124" s="354">
        <f t="shared" si="17"/>
        <v>680</v>
      </c>
    </row>
    <row r="1125" spans="1:5" x14ac:dyDescent="0.2">
      <c r="A1125" s="350" t="s">
        <v>997</v>
      </c>
      <c r="B1125" s="165">
        <v>14113335</v>
      </c>
      <c r="C1125" s="165">
        <v>260</v>
      </c>
      <c r="D1125" s="165">
        <v>202</v>
      </c>
      <c r="E1125" s="354">
        <f t="shared" si="17"/>
        <v>462</v>
      </c>
    </row>
    <row r="1126" spans="1:5" x14ac:dyDescent="0.2">
      <c r="A1126" s="350" t="s">
        <v>997</v>
      </c>
      <c r="B1126" s="165">
        <v>21335259</v>
      </c>
      <c r="C1126" s="165">
        <v>342</v>
      </c>
      <c r="D1126" s="165">
        <v>284</v>
      </c>
      <c r="E1126" s="354">
        <f t="shared" si="17"/>
        <v>626</v>
      </c>
    </row>
    <row r="1127" spans="1:5" x14ac:dyDescent="0.2">
      <c r="A1127" s="350" t="s">
        <v>997</v>
      </c>
      <c r="B1127" s="165">
        <v>2013128</v>
      </c>
      <c r="C1127" s="165">
        <v>330</v>
      </c>
      <c r="D1127" s="165">
        <v>4</v>
      </c>
      <c r="E1127" s="354">
        <f t="shared" si="17"/>
        <v>334</v>
      </c>
    </row>
    <row r="1128" spans="1:5" x14ac:dyDescent="0.2">
      <c r="A1128" s="350" t="s">
        <v>997</v>
      </c>
      <c r="B1128" s="165">
        <v>1114440</v>
      </c>
      <c r="C1128" s="165">
        <v>213</v>
      </c>
      <c r="D1128" s="165">
        <v>207</v>
      </c>
      <c r="E1128" s="354">
        <f t="shared" si="17"/>
        <v>420</v>
      </c>
    </row>
    <row r="1129" spans="1:5" x14ac:dyDescent="0.2">
      <c r="A1129" s="350" t="s">
        <v>997</v>
      </c>
      <c r="B1129" s="165">
        <v>15013535</v>
      </c>
      <c r="C1129" s="165">
        <v>722</v>
      </c>
      <c r="D1129" s="165">
        <v>25</v>
      </c>
      <c r="E1129" s="354">
        <f t="shared" si="17"/>
        <v>747</v>
      </c>
    </row>
    <row r="1130" spans="1:5" x14ac:dyDescent="0.2">
      <c r="A1130" s="350" t="s">
        <v>997</v>
      </c>
      <c r="B1130" s="165">
        <v>9194547</v>
      </c>
      <c r="C1130" s="165">
        <v>240</v>
      </c>
      <c r="D1130" s="165">
        <v>172</v>
      </c>
      <c r="E1130" s="354">
        <f t="shared" si="17"/>
        <v>412</v>
      </c>
    </row>
    <row r="1131" spans="1:5" x14ac:dyDescent="0.2">
      <c r="A1131" s="350" t="s">
        <v>997</v>
      </c>
      <c r="B1131" s="165">
        <v>8153232</v>
      </c>
      <c r="C1131" s="165">
        <v>653</v>
      </c>
      <c r="D1131" s="165">
        <v>184</v>
      </c>
      <c r="E1131" s="354">
        <f t="shared" si="17"/>
        <v>837</v>
      </c>
    </row>
    <row r="1132" spans="1:5" x14ac:dyDescent="0.2">
      <c r="A1132" s="350" t="s">
        <v>997</v>
      </c>
      <c r="B1132" s="165">
        <v>18205155</v>
      </c>
      <c r="C1132" s="165">
        <v>307</v>
      </c>
      <c r="D1132" s="165">
        <v>304</v>
      </c>
      <c r="E1132" s="354">
        <f t="shared" si="17"/>
        <v>611</v>
      </c>
    </row>
    <row r="1133" spans="1:5" x14ac:dyDescent="0.2">
      <c r="A1133" s="350" t="s">
        <v>997</v>
      </c>
      <c r="B1133" s="165">
        <v>10434648</v>
      </c>
      <c r="C1133" s="165">
        <v>290</v>
      </c>
      <c r="D1133" s="165">
        <v>264</v>
      </c>
      <c r="E1133" s="354">
        <f t="shared" si="17"/>
        <v>554</v>
      </c>
    </row>
    <row r="1134" spans="1:5" x14ac:dyDescent="0.2">
      <c r="A1134" s="350" t="s">
        <v>997</v>
      </c>
      <c r="B1134" s="165">
        <v>21035238</v>
      </c>
      <c r="C1134" s="165">
        <v>329</v>
      </c>
      <c r="D1134" s="165">
        <v>326</v>
      </c>
      <c r="E1134" s="354">
        <f t="shared" si="17"/>
        <v>655</v>
      </c>
    </row>
    <row r="1135" spans="1:5" x14ac:dyDescent="0.2">
      <c r="A1135" s="350" t="s">
        <v>997</v>
      </c>
      <c r="B1135" s="165">
        <v>19225156</v>
      </c>
      <c r="C1135" s="165">
        <v>460</v>
      </c>
      <c r="D1135" s="165">
        <v>439</v>
      </c>
      <c r="E1135" s="354">
        <f t="shared" si="17"/>
        <v>899</v>
      </c>
    </row>
    <row r="1136" spans="1:5" x14ac:dyDescent="0.2">
      <c r="A1136" s="350" t="s">
        <v>997</v>
      </c>
      <c r="B1136" s="165">
        <v>12184650</v>
      </c>
      <c r="C1136" s="165">
        <v>275</v>
      </c>
      <c r="D1136" s="165">
        <v>230</v>
      </c>
      <c r="E1136" s="354">
        <f t="shared" si="17"/>
        <v>505</v>
      </c>
    </row>
    <row r="1137" spans="1:5" x14ac:dyDescent="0.2">
      <c r="A1137" s="350" t="s">
        <v>997</v>
      </c>
      <c r="B1137" s="165">
        <v>7023232</v>
      </c>
      <c r="C1137" s="165">
        <v>486</v>
      </c>
      <c r="D1137" s="165">
        <v>263</v>
      </c>
      <c r="E1137" s="354">
        <f t="shared" si="17"/>
        <v>749</v>
      </c>
    </row>
    <row r="1138" spans="1:5" x14ac:dyDescent="0.2">
      <c r="A1138" s="350" t="s">
        <v>997</v>
      </c>
      <c r="B1138" s="165">
        <v>17125154</v>
      </c>
      <c r="C1138" s="165">
        <v>749</v>
      </c>
      <c r="D1138" s="165">
        <v>669</v>
      </c>
      <c r="E1138" s="354">
        <f t="shared" si="17"/>
        <v>1418</v>
      </c>
    </row>
    <row r="1139" spans="1:5" x14ac:dyDescent="0.2">
      <c r="A1139" s="350" t="s">
        <v>997</v>
      </c>
      <c r="B1139" s="165">
        <v>18003537</v>
      </c>
      <c r="C1139" s="165">
        <v>252</v>
      </c>
      <c r="D1139" s="165">
        <v>203</v>
      </c>
      <c r="E1139" s="354">
        <f t="shared" si="17"/>
        <v>455</v>
      </c>
    </row>
    <row r="1140" spans="1:5" x14ac:dyDescent="0.2">
      <c r="A1140" s="350" t="s">
        <v>997</v>
      </c>
      <c r="B1140" s="165">
        <v>12315150</v>
      </c>
      <c r="C1140" s="165">
        <v>384</v>
      </c>
      <c r="D1140" s="165">
        <v>282</v>
      </c>
      <c r="E1140" s="354">
        <f t="shared" si="17"/>
        <v>666</v>
      </c>
    </row>
    <row r="1141" spans="1:5" x14ac:dyDescent="0.2">
      <c r="A1141" s="350" t="s">
        <v>997</v>
      </c>
      <c r="B1141" s="165">
        <v>2143126</v>
      </c>
      <c r="C1141" s="165">
        <v>527</v>
      </c>
      <c r="D1141" s="165">
        <v>310</v>
      </c>
      <c r="E1141" s="354">
        <f t="shared" si="17"/>
        <v>837</v>
      </c>
    </row>
    <row r="1142" spans="1:5" x14ac:dyDescent="0.2">
      <c r="A1142" s="350" t="s">
        <v>997</v>
      </c>
      <c r="B1142" s="165">
        <v>8054546</v>
      </c>
      <c r="C1142" s="165">
        <v>741</v>
      </c>
      <c r="D1142" s="165">
        <v>701</v>
      </c>
      <c r="E1142" s="354">
        <f t="shared" si="17"/>
        <v>1442</v>
      </c>
    </row>
    <row r="1143" spans="1:5" x14ac:dyDescent="0.2">
      <c r="A1143" s="350" t="s">
        <v>997</v>
      </c>
      <c r="B1143" s="165">
        <v>7083232</v>
      </c>
      <c r="C1143" s="165">
        <v>2065</v>
      </c>
      <c r="D1143" s="165">
        <v>931</v>
      </c>
      <c r="E1143" s="354">
        <f t="shared" si="17"/>
        <v>2996</v>
      </c>
    </row>
    <row r="1144" spans="1:5" x14ac:dyDescent="0.2">
      <c r="A1144" s="350" t="s">
        <v>997</v>
      </c>
      <c r="B1144" s="165">
        <v>18485155</v>
      </c>
      <c r="C1144" s="165">
        <v>341</v>
      </c>
      <c r="D1144" s="165">
        <v>308</v>
      </c>
      <c r="E1144" s="354">
        <f t="shared" si="17"/>
        <v>649</v>
      </c>
    </row>
    <row r="1145" spans="1:5" x14ac:dyDescent="0.2">
      <c r="A1145" s="350" t="s">
        <v>997</v>
      </c>
      <c r="B1145" s="165">
        <v>13335151</v>
      </c>
      <c r="C1145" s="165">
        <v>747</v>
      </c>
      <c r="D1145" s="165">
        <v>211</v>
      </c>
      <c r="E1145" s="354">
        <f t="shared" si="17"/>
        <v>958</v>
      </c>
    </row>
    <row r="1146" spans="1:5" x14ac:dyDescent="0.2">
      <c r="A1146" s="350" t="s">
        <v>997</v>
      </c>
      <c r="B1146" s="165">
        <v>13305151</v>
      </c>
      <c r="C1146" s="165">
        <v>469</v>
      </c>
      <c r="D1146" s="165">
        <v>387</v>
      </c>
      <c r="E1146" s="354">
        <f t="shared" si="17"/>
        <v>856</v>
      </c>
    </row>
    <row r="1147" spans="1:5" x14ac:dyDescent="0.2">
      <c r="A1147" s="350" t="s">
        <v>997</v>
      </c>
      <c r="B1147" s="165">
        <v>15195153</v>
      </c>
      <c r="C1147" s="165">
        <v>196</v>
      </c>
      <c r="D1147" s="165">
        <v>171</v>
      </c>
      <c r="E1147" s="354">
        <f t="shared" si="17"/>
        <v>367</v>
      </c>
    </row>
    <row r="1148" spans="1:5" x14ac:dyDescent="0.2">
      <c r="A1148" s="350" t="s">
        <v>997</v>
      </c>
      <c r="B1148" s="165">
        <v>12153333</v>
      </c>
      <c r="C1148" s="165">
        <v>305</v>
      </c>
      <c r="D1148" s="165">
        <v>298</v>
      </c>
      <c r="E1148" s="354">
        <f t="shared" si="17"/>
        <v>603</v>
      </c>
    </row>
    <row r="1149" spans="1:5" x14ac:dyDescent="0.2">
      <c r="A1149" s="350" t="s">
        <v>997</v>
      </c>
      <c r="B1149" s="165">
        <v>21105258</v>
      </c>
      <c r="C1149" s="165">
        <v>779</v>
      </c>
      <c r="D1149" s="165">
        <v>280</v>
      </c>
      <c r="E1149" s="354">
        <f t="shared" si="17"/>
        <v>1059</v>
      </c>
    </row>
    <row r="1150" spans="1:5" x14ac:dyDescent="0.2">
      <c r="A1150" s="350" t="s">
        <v>997</v>
      </c>
      <c r="B1150" s="165">
        <v>14325152</v>
      </c>
      <c r="C1150" s="165">
        <v>287</v>
      </c>
      <c r="D1150" s="165">
        <v>280</v>
      </c>
      <c r="E1150" s="354">
        <f t="shared" si="17"/>
        <v>567</v>
      </c>
    </row>
    <row r="1151" spans="1:5" x14ac:dyDescent="0.2">
      <c r="A1151" s="350" t="s">
        <v>997</v>
      </c>
      <c r="B1151" s="165">
        <v>12084650</v>
      </c>
      <c r="C1151" s="165">
        <v>271</v>
      </c>
      <c r="D1151" s="165">
        <v>263</v>
      </c>
      <c r="E1151" s="354">
        <f t="shared" si="17"/>
        <v>534</v>
      </c>
    </row>
    <row r="1152" spans="1:5" x14ac:dyDescent="0.2">
      <c r="A1152" s="350" t="s">
        <v>997</v>
      </c>
      <c r="B1152" s="165">
        <v>12073333</v>
      </c>
      <c r="C1152" s="165">
        <v>257</v>
      </c>
      <c r="D1152" s="165">
        <v>166</v>
      </c>
      <c r="E1152" s="354">
        <f t="shared" si="17"/>
        <v>423</v>
      </c>
    </row>
    <row r="1153" spans="1:5" x14ac:dyDescent="0.2">
      <c r="A1153" s="350" t="s">
        <v>997</v>
      </c>
      <c r="B1153" s="165">
        <v>11264650</v>
      </c>
      <c r="C1153" s="165">
        <v>378</v>
      </c>
      <c r="D1153" s="165">
        <v>285</v>
      </c>
      <c r="E1153" s="354">
        <f t="shared" si="17"/>
        <v>663</v>
      </c>
    </row>
    <row r="1154" spans="1:5" x14ac:dyDescent="0.2">
      <c r="A1154" s="350" t="s">
        <v>997</v>
      </c>
      <c r="B1154" s="165">
        <v>16115153</v>
      </c>
      <c r="C1154" s="165">
        <v>1026</v>
      </c>
      <c r="D1154" s="165">
        <v>162</v>
      </c>
      <c r="E1154" s="354">
        <f t="shared" si="17"/>
        <v>1188</v>
      </c>
    </row>
    <row r="1155" spans="1:5" x14ac:dyDescent="0.2">
      <c r="A1155" s="350" t="s">
        <v>997</v>
      </c>
      <c r="B1155" s="165">
        <v>5204544</v>
      </c>
      <c r="C1155" s="165">
        <v>597</v>
      </c>
      <c r="D1155" s="165">
        <v>305</v>
      </c>
      <c r="E1155" s="354">
        <f t="shared" si="17"/>
        <v>902</v>
      </c>
    </row>
    <row r="1156" spans="1:5" x14ac:dyDescent="0.2">
      <c r="A1156" s="350" t="s">
        <v>997</v>
      </c>
      <c r="B1156" s="165">
        <v>7074546</v>
      </c>
      <c r="C1156" s="165">
        <v>217</v>
      </c>
      <c r="D1156" s="165">
        <v>116</v>
      </c>
      <c r="E1156" s="354">
        <f t="shared" ref="E1156:E1219" si="18">C1156+D1156</f>
        <v>333</v>
      </c>
    </row>
    <row r="1157" spans="1:5" x14ac:dyDescent="0.2">
      <c r="A1157" s="350" t="s">
        <v>997</v>
      </c>
      <c r="B1157" s="165">
        <v>5214544</v>
      </c>
      <c r="C1157" s="165">
        <v>966</v>
      </c>
      <c r="D1157" s="165">
        <v>577</v>
      </c>
      <c r="E1157" s="354">
        <f t="shared" si="18"/>
        <v>1543</v>
      </c>
    </row>
    <row r="1158" spans="1:5" x14ac:dyDescent="0.2">
      <c r="A1158" s="350" t="s">
        <v>997</v>
      </c>
      <c r="B1158" s="165">
        <v>17035154</v>
      </c>
      <c r="C1158" s="165">
        <v>1942</v>
      </c>
      <c r="D1158" s="165">
        <v>168</v>
      </c>
      <c r="E1158" s="354">
        <f t="shared" si="18"/>
        <v>2110</v>
      </c>
    </row>
    <row r="1159" spans="1:5" x14ac:dyDescent="0.2">
      <c r="A1159" s="350" t="s">
        <v>997</v>
      </c>
      <c r="B1159" s="165">
        <v>13023333</v>
      </c>
      <c r="C1159" s="165">
        <v>477</v>
      </c>
      <c r="D1159" s="165">
        <v>262</v>
      </c>
      <c r="E1159" s="354">
        <f t="shared" si="18"/>
        <v>739</v>
      </c>
    </row>
    <row r="1160" spans="1:5" x14ac:dyDescent="0.2">
      <c r="A1160" s="350" t="s">
        <v>997</v>
      </c>
      <c r="B1160" s="165">
        <v>19055155</v>
      </c>
      <c r="C1160" s="165">
        <v>278</v>
      </c>
      <c r="D1160" s="165">
        <v>258</v>
      </c>
      <c r="E1160" s="354">
        <f t="shared" si="18"/>
        <v>536</v>
      </c>
    </row>
    <row r="1161" spans="1:5" x14ac:dyDescent="0.2">
      <c r="A1161" s="350" t="s">
        <v>997</v>
      </c>
      <c r="B1161" s="165">
        <v>16065153</v>
      </c>
      <c r="C1161" s="165">
        <v>1053</v>
      </c>
      <c r="D1161" s="165">
        <v>151</v>
      </c>
      <c r="E1161" s="354">
        <f t="shared" si="18"/>
        <v>1204</v>
      </c>
    </row>
    <row r="1162" spans="1:5" x14ac:dyDescent="0.2">
      <c r="A1162" s="350" t="s">
        <v>997</v>
      </c>
      <c r="B1162" s="165">
        <v>10144548</v>
      </c>
      <c r="C1162" s="165">
        <v>231</v>
      </c>
      <c r="D1162" s="165">
        <v>198</v>
      </c>
      <c r="E1162" s="354">
        <f t="shared" si="18"/>
        <v>429</v>
      </c>
    </row>
    <row r="1163" spans="1:5" x14ac:dyDescent="0.2">
      <c r="A1163" s="350" t="s">
        <v>997</v>
      </c>
      <c r="B1163" s="165">
        <v>9023232</v>
      </c>
      <c r="C1163" s="165">
        <v>664</v>
      </c>
      <c r="D1163" s="165">
        <v>148</v>
      </c>
      <c r="E1163" s="354">
        <f t="shared" si="18"/>
        <v>812</v>
      </c>
    </row>
    <row r="1164" spans="1:5" x14ac:dyDescent="0.2">
      <c r="A1164" s="350" t="s">
        <v>997</v>
      </c>
      <c r="B1164" s="165">
        <v>14053334</v>
      </c>
      <c r="C1164" s="165">
        <v>633</v>
      </c>
      <c r="D1164" s="165">
        <v>128</v>
      </c>
      <c r="E1164" s="354">
        <f t="shared" si="18"/>
        <v>761</v>
      </c>
    </row>
    <row r="1165" spans="1:5" x14ac:dyDescent="0.2">
      <c r="A1165" s="350" t="s">
        <v>997</v>
      </c>
      <c r="B1165" s="165">
        <v>5254544</v>
      </c>
      <c r="C1165" s="165">
        <v>428</v>
      </c>
      <c r="D1165" s="165">
        <v>421</v>
      </c>
      <c r="E1165" s="354">
        <f t="shared" si="18"/>
        <v>849</v>
      </c>
    </row>
    <row r="1166" spans="1:5" x14ac:dyDescent="0.2">
      <c r="A1166" s="350" t="s">
        <v>997</v>
      </c>
      <c r="B1166" s="165">
        <v>14174552</v>
      </c>
      <c r="C1166" s="165">
        <v>333</v>
      </c>
      <c r="D1166" s="165">
        <v>323</v>
      </c>
      <c r="E1166" s="354">
        <f t="shared" si="18"/>
        <v>656</v>
      </c>
    </row>
    <row r="1167" spans="1:5" x14ac:dyDescent="0.2">
      <c r="A1167" s="350" t="s">
        <v>997</v>
      </c>
      <c r="B1167" s="165">
        <v>20155257</v>
      </c>
      <c r="C1167" s="165">
        <v>555</v>
      </c>
      <c r="D1167" s="165">
        <v>299</v>
      </c>
      <c r="E1167" s="354">
        <f t="shared" si="18"/>
        <v>854</v>
      </c>
    </row>
    <row r="1168" spans="1:5" x14ac:dyDescent="0.2">
      <c r="A1168" s="350" t="s">
        <v>997</v>
      </c>
      <c r="B1168" s="165">
        <v>18525155</v>
      </c>
      <c r="C1168" s="165">
        <v>640</v>
      </c>
      <c r="D1168" s="165">
        <v>207</v>
      </c>
      <c r="E1168" s="354">
        <f t="shared" si="18"/>
        <v>847</v>
      </c>
    </row>
    <row r="1169" spans="1:5" x14ac:dyDescent="0.2">
      <c r="A1169" s="350" t="s">
        <v>997</v>
      </c>
      <c r="B1169" s="165">
        <v>11084650</v>
      </c>
      <c r="C1169" s="165">
        <v>328</v>
      </c>
      <c r="D1169" s="165">
        <v>241</v>
      </c>
      <c r="E1169" s="354">
        <f t="shared" si="18"/>
        <v>569</v>
      </c>
    </row>
    <row r="1170" spans="1:5" x14ac:dyDescent="0.2">
      <c r="A1170" s="350" t="s">
        <v>997</v>
      </c>
      <c r="B1170" s="165">
        <v>20005720</v>
      </c>
      <c r="C1170" s="165">
        <v>1</v>
      </c>
      <c r="D1170" s="165">
        <v>1475</v>
      </c>
      <c r="E1170" s="354">
        <f t="shared" si="18"/>
        <v>1476</v>
      </c>
    </row>
    <row r="1171" spans="1:5" x14ac:dyDescent="0.2">
      <c r="A1171" s="350" t="s">
        <v>997</v>
      </c>
      <c r="B1171" s="165">
        <v>10223334</v>
      </c>
      <c r="C1171" s="165">
        <v>389</v>
      </c>
      <c r="D1171" s="165">
        <v>318</v>
      </c>
      <c r="E1171" s="354">
        <f t="shared" si="18"/>
        <v>707</v>
      </c>
    </row>
    <row r="1172" spans="1:5" x14ac:dyDescent="0.2">
      <c r="A1172" s="350" t="s">
        <v>997</v>
      </c>
      <c r="B1172" s="165">
        <v>5414544</v>
      </c>
      <c r="C1172" s="165">
        <v>859</v>
      </c>
      <c r="D1172" s="165">
        <v>810</v>
      </c>
      <c r="E1172" s="354">
        <f t="shared" si="18"/>
        <v>1669</v>
      </c>
    </row>
    <row r="1173" spans="1:5" x14ac:dyDescent="0.2">
      <c r="A1173" s="350" t="s">
        <v>997</v>
      </c>
      <c r="B1173" s="165">
        <v>12103333</v>
      </c>
      <c r="C1173" s="165">
        <v>1002</v>
      </c>
      <c r="D1173" s="165">
        <v>102</v>
      </c>
      <c r="E1173" s="354">
        <f t="shared" si="18"/>
        <v>1104</v>
      </c>
    </row>
    <row r="1174" spans="1:5" x14ac:dyDescent="0.2">
      <c r="A1174" s="350" t="s">
        <v>997</v>
      </c>
      <c r="B1174" s="165">
        <v>10194548</v>
      </c>
      <c r="C1174" s="165">
        <v>277</v>
      </c>
      <c r="D1174" s="165">
        <v>221</v>
      </c>
      <c r="E1174" s="354">
        <f t="shared" si="18"/>
        <v>498</v>
      </c>
    </row>
    <row r="1175" spans="1:5" x14ac:dyDescent="0.2">
      <c r="A1175" s="350" t="s">
        <v>997</v>
      </c>
      <c r="B1175" s="165">
        <v>10163334</v>
      </c>
      <c r="C1175" s="165">
        <v>328</v>
      </c>
      <c r="D1175" s="165">
        <v>301</v>
      </c>
      <c r="E1175" s="354">
        <f t="shared" si="18"/>
        <v>629</v>
      </c>
    </row>
    <row r="1176" spans="1:5" x14ac:dyDescent="0.2">
      <c r="A1176" s="350" t="s">
        <v>997</v>
      </c>
      <c r="B1176" s="165">
        <v>14033335</v>
      </c>
      <c r="C1176" s="165">
        <v>268</v>
      </c>
      <c r="D1176" s="165">
        <v>261</v>
      </c>
      <c r="E1176" s="354">
        <f t="shared" si="18"/>
        <v>529</v>
      </c>
    </row>
    <row r="1177" spans="1:5" x14ac:dyDescent="0.2">
      <c r="A1177" s="350" t="s">
        <v>997</v>
      </c>
      <c r="B1177" s="165">
        <v>9184547</v>
      </c>
      <c r="C1177" s="165">
        <v>241</v>
      </c>
      <c r="D1177" s="165">
        <v>204</v>
      </c>
      <c r="E1177" s="354">
        <f t="shared" si="18"/>
        <v>445</v>
      </c>
    </row>
    <row r="1178" spans="1:5" x14ac:dyDescent="0.2">
      <c r="A1178" s="350" t="s">
        <v>997</v>
      </c>
      <c r="B1178" s="165">
        <v>16073535</v>
      </c>
      <c r="C1178" s="165">
        <v>307</v>
      </c>
      <c r="D1178" s="165">
        <v>182</v>
      </c>
      <c r="E1178" s="354">
        <f t="shared" si="18"/>
        <v>489</v>
      </c>
    </row>
    <row r="1179" spans="1:5" x14ac:dyDescent="0.2">
      <c r="A1179" s="350" t="s">
        <v>997</v>
      </c>
      <c r="B1179" s="165">
        <v>19003437</v>
      </c>
      <c r="C1179" s="165">
        <v>335</v>
      </c>
      <c r="D1179" s="165">
        <v>203</v>
      </c>
      <c r="E1179" s="354">
        <f t="shared" si="18"/>
        <v>538</v>
      </c>
    </row>
    <row r="1180" spans="1:5" x14ac:dyDescent="0.2">
      <c r="A1180" s="350" t="s">
        <v>997</v>
      </c>
      <c r="B1180" s="165">
        <v>18095155</v>
      </c>
      <c r="C1180" s="165">
        <v>268</v>
      </c>
      <c r="D1180" s="165">
        <v>128</v>
      </c>
      <c r="E1180" s="354">
        <f t="shared" si="18"/>
        <v>396</v>
      </c>
    </row>
    <row r="1181" spans="1:5" x14ac:dyDescent="0.2">
      <c r="A1181" s="350" t="s">
        <v>997</v>
      </c>
      <c r="B1181" s="165">
        <v>19375156</v>
      </c>
      <c r="C1181" s="165">
        <v>293</v>
      </c>
      <c r="D1181" s="165">
        <v>286</v>
      </c>
      <c r="E1181" s="354">
        <f t="shared" si="18"/>
        <v>579</v>
      </c>
    </row>
    <row r="1182" spans="1:5" x14ac:dyDescent="0.2">
      <c r="A1182" s="350" t="s">
        <v>746</v>
      </c>
      <c r="B1182" s="165">
        <v>21116285</v>
      </c>
      <c r="C1182" s="165">
        <v>724</v>
      </c>
      <c r="D1182" s="165">
        <v>2</v>
      </c>
      <c r="E1182" s="354">
        <f t="shared" si="18"/>
        <v>726</v>
      </c>
    </row>
    <row r="1183" spans="1:5" x14ac:dyDescent="0.2">
      <c r="A1183" s="350" t="s">
        <v>746</v>
      </c>
      <c r="B1183" s="165">
        <v>19196286</v>
      </c>
      <c r="C1183" s="165">
        <v>381</v>
      </c>
      <c r="D1183" s="165">
        <v>114</v>
      </c>
      <c r="E1183" s="354">
        <f t="shared" si="18"/>
        <v>495</v>
      </c>
    </row>
    <row r="1184" spans="1:5" x14ac:dyDescent="0.2">
      <c r="A1184" s="350" t="s">
        <v>746</v>
      </c>
      <c r="B1184" s="165">
        <v>1516381</v>
      </c>
      <c r="C1184" s="165">
        <v>239</v>
      </c>
      <c r="D1184" s="165">
        <v>1</v>
      </c>
      <c r="E1184" s="354">
        <f t="shared" si="18"/>
        <v>240</v>
      </c>
    </row>
    <row r="1185" spans="1:5" x14ac:dyDescent="0.2">
      <c r="A1185" s="350" t="s">
        <v>747</v>
      </c>
      <c r="B1185" s="165">
        <v>2004114</v>
      </c>
      <c r="C1185" s="165">
        <v>381</v>
      </c>
      <c r="D1185" s="165">
        <v>97</v>
      </c>
      <c r="E1185" s="354">
        <f t="shared" si="18"/>
        <v>478</v>
      </c>
    </row>
    <row r="1186" spans="1:5" x14ac:dyDescent="0.2">
      <c r="A1186" s="350" t="s">
        <v>747</v>
      </c>
      <c r="B1186" s="165">
        <v>17014114</v>
      </c>
      <c r="C1186" s="165">
        <v>248</v>
      </c>
      <c r="D1186" s="165">
        <v>28</v>
      </c>
      <c r="E1186" s="354">
        <f t="shared" si="18"/>
        <v>276</v>
      </c>
    </row>
    <row r="1187" spans="1:5" x14ac:dyDescent="0.2">
      <c r="A1187" s="350" t="s">
        <v>747</v>
      </c>
      <c r="B1187" s="165">
        <v>11024114</v>
      </c>
      <c r="C1187" s="165">
        <v>210</v>
      </c>
      <c r="D1187" s="165">
        <v>52</v>
      </c>
      <c r="E1187" s="354">
        <f t="shared" si="18"/>
        <v>262</v>
      </c>
    </row>
    <row r="1188" spans="1:5" x14ac:dyDescent="0.2">
      <c r="A1188" s="350" t="s">
        <v>747</v>
      </c>
      <c r="B1188" s="165">
        <v>11004114</v>
      </c>
      <c r="C1188" s="165">
        <v>375</v>
      </c>
      <c r="D1188" s="165">
        <v>90</v>
      </c>
      <c r="E1188" s="354">
        <f t="shared" si="18"/>
        <v>465</v>
      </c>
    </row>
    <row r="1189" spans="1:5" x14ac:dyDescent="0.2">
      <c r="A1189" s="350" t="s">
        <v>747</v>
      </c>
      <c r="B1189" s="165">
        <v>16024114</v>
      </c>
      <c r="C1189" s="165">
        <v>469</v>
      </c>
      <c r="D1189" s="165">
        <v>45</v>
      </c>
      <c r="E1189" s="354">
        <f t="shared" si="18"/>
        <v>514</v>
      </c>
    </row>
    <row r="1190" spans="1:5" x14ac:dyDescent="0.2">
      <c r="A1190" s="350" t="s">
        <v>747</v>
      </c>
      <c r="B1190" s="165">
        <v>7034213</v>
      </c>
      <c r="C1190" s="165">
        <v>290</v>
      </c>
      <c r="D1190" s="165">
        <v>1</v>
      </c>
      <c r="E1190" s="354">
        <f t="shared" si="18"/>
        <v>291</v>
      </c>
    </row>
    <row r="1191" spans="1:5" x14ac:dyDescent="0.2">
      <c r="A1191" s="350" t="s">
        <v>747</v>
      </c>
      <c r="B1191" s="165">
        <v>1024114</v>
      </c>
      <c r="C1191" s="165">
        <v>408</v>
      </c>
      <c r="D1191" s="165">
        <v>126</v>
      </c>
      <c r="E1191" s="354">
        <f t="shared" si="18"/>
        <v>534</v>
      </c>
    </row>
    <row r="1192" spans="1:5" x14ac:dyDescent="0.2">
      <c r="A1192" s="350" t="s">
        <v>747</v>
      </c>
      <c r="B1192" s="165">
        <v>16014114</v>
      </c>
      <c r="C1192" s="165">
        <v>381</v>
      </c>
      <c r="D1192" s="165">
        <v>65</v>
      </c>
      <c r="E1192" s="354">
        <f t="shared" si="18"/>
        <v>446</v>
      </c>
    </row>
    <row r="1193" spans="1:5" x14ac:dyDescent="0.2">
      <c r="A1193" s="350" t="s">
        <v>747</v>
      </c>
      <c r="B1193" s="165">
        <v>1004114</v>
      </c>
      <c r="C1193" s="165">
        <v>124</v>
      </c>
      <c r="D1193" s="165">
        <v>2</v>
      </c>
      <c r="E1193" s="354">
        <f t="shared" si="18"/>
        <v>126</v>
      </c>
    </row>
    <row r="1194" spans="1:5" x14ac:dyDescent="0.2">
      <c r="A1194" s="350" t="s">
        <v>747</v>
      </c>
      <c r="B1194" s="165">
        <v>6014213</v>
      </c>
      <c r="C1194" s="165">
        <v>342</v>
      </c>
      <c r="D1194" s="165">
        <v>64</v>
      </c>
      <c r="E1194" s="354">
        <f t="shared" si="18"/>
        <v>406</v>
      </c>
    </row>
    <row r="1195" spans="1:5" x14ac:dyDescent="0.2">
      <c r="A1195" s="350" t="s">
        <v>747</v>
      </c>
      <c r="B1195" s="165">
        <v>6024213</v>
      </c>
      <c r="C1195" s="165">
        <v>217</v>
      </c>
      <c r="D1195" s="165">
        <v>96</v>
      </c>
      <c r="E1195" s="354">
        <f t="shared" si="18"/>
        <v>313</v>
      </c>
    </row>
    <row r="1196" spans="1:5" x14ac:dyDescent="0.2">
      <c r="A1196" s="350" t="s">
        <v>747</v>
      </c>
      <c r="B1196" s="165">
        <v>11014114</v>
      </c>
      <c r="C1196" s="165">
        <v>311</v>
      </c>
      <c r="D1196" s="165">
        <v>139</v>
      </c>
      <c r="E1196" s="354">
        <f t="shared" si="18"/>
        <v>450</v>
      </c>
    </row>
    <row r="1197" spans="1:5" x14ac:dyDescent="0.2">
      <c r="A1197" s="350" t="s">
        <v>747</v>
      </c>
      <c r="B1197" s="165">
        <v>6004213</v>
      </c>
      <c r="C1197" s="165">
        <v>97</v>
      </c>
      <c r="D1197" s="165">
        <v>3</v>
      </c>
      <c r="E1197" s="354">
        <f t="shared" si="18"/>
        <v>100</v>
      </c>
    </row>
    <row r="1198" spans="1:5" x14ac:dyDescent="0.2">
      <c r="A1198" s="350" t="s">
        <v>747</v>
      </c>
      <c r="B1198" s="165">
        <v>6054213</v>
      </c>
      <c r="C1198" s="165">
        <v>551</v>
      </c>
      <c r="D1198" s="165">
        <v>63</v>
      </c>
      <c r="E1198" s="354">
        <f t="shared" si="18"/>
        <v>614</v>
      </c>
    </row>
    <row r="1199" spans="1:5" x14ac:dyDescent="0.2">
      <c r="A1199" s="350" t="s">
        <v>747</v>
      </c>
      <c r="B1199" s="165">
        <v>7014213</v>
      </c>
      <c r="C1199" s="165">
        <v>1398</v>
      </c>
      <c r="D1199" s="165">
        <v>573</v>
      </c>
      <c r="E1199" s="354">
        <f t="shared" si="18"/>
        <v>1971</v>
      </c>
    </row>
    <row r="1200" spans="1:5" x14ac:dyDescent="0.2">
      <c r="A1200" s="350" t="s">
        <v>747</v>
      </c>
      <c r="B1200" s="165">
        <v>6044213</v>
      </c>
      <c r="C1200" s="165">
        <v>239</v>
      </c>
      <c r="D1200" s="165">
        <v>19</v>
      </c>
      <c r="E1200" s="354">
        <f t="shared" si="18"/>
        <v>258</v>
      </c>
    </row>
    <row r="1201" spans="1:5" x14ac:dyDescent="0.2">
      <c r="A1201" s="350" t="s">
        <v>747</v>
      </c>
      <c r="B1201" s="165">
        <v>2014114</v>
      </c>
      <c r="C1201" s="165">
        <v>266</v>
      </c>
      <c r="D1201" s="165">
        <v>72</v>
      </c>
      <c r="E1201" s="354">
        <f t="shared" si="18"/>
        <v>338</v>
      </c>
    </row>
    <row r="1202" spans="1:5" x14ac:dyDescent="0.2">
      <c r="A1202" s="350" t="s">
        <v>747</v>
      </c>
      <c r="B1202" s="165">
        <v>17004114</v>
      </c>
      <c r="C1202" s="165">
        <v>250</v>
      </c>
      <c r="D1202" s="165">
        <v>2</v>
      </c>
      <c r="E1202" s="354">
        <f t="shared" si="18"/>
        <v>252</v>
      </c>
    </row>
    <row r="1203" spans="1:5" x14ac:dyDescent="0.2">
      <c r="A1203" s="350" t="s">
        <v>747</v>
      </c>
      <c r="B1203" s="165">
        <v>7044213</v>
      </c>
      <c r="C1203" s="165">
        <v>247</v>
      </c>
      <c r="D1203" s="165">
        <v>2</v>
      </c>
      <c r="E1203" s="354">
        <f t="shared" si="18"/>
        <v>249</v>
      </c>
    </row>
    <row r="1204" spans="1:5" x14ac:dyDescent="0.2">
      <c r="A1204" s="350" t="s">
        <v>747</v>
      </c>
      <c r="B1204" s="165">
        <v>7064213</v>
      </c>
      <c r="C1204" s="165">
        <v>363</v>
      </c>
      <c r="D1204" s="165">
        <v>4</v>
      </c>
      <c r="E1204" s="354">
        <f t="shared" si="18"/>
        <v>367</v>
      </c>
    </row>
    <row r="1205" spans="1:5" x14ac:dyDescent="0.2">
      <c r="A1205" s="350" t="s">
        <v>747</v>
      </c>
      <c r="B1205" s="165">
        <v>1014114</v>
      </c>
      <c r="C1205" s="165">
        <v>386</v>
      </c>
      <c r="D1205" s="165">
        <v>117</v>
      </c>
      <c r="E1205" s="354">
        <f t="shared" si="18"/>
        <v>503</v>
      </c>
    </row>
    <row r="1206" spans="1:5" x14ac:dyDescent="0.2">
      <c r="A1206" s="350" t="s">
        <v>747</v>
      </c>
      <c r="B1206" s="165">
        <v>6034213</v>
      </c>
      <c r="C1206" s="165">
        <v>368</v>
      </c>
      <c r="D1206" s="165">
        <v>86</v>
      </c>
      <c r="E1206" s="354">
        <f t="shared" si="18"/>
        <v>454</v>
      </c>
    </row>
    <row r="1207" spans="1:5" x14ac:dyDescent="0.2">
      <c r="A1207" s="350" t="s">
        <v>748</v>
      </c>
      <c r="B1207" s="165">
        <v>15252257</v>
      </c>
      <c r="C1207" s="165">
        <v>331</v>
      </c>
      <c r="D1207" s="165">
        <v>115</v>
      </c>
      <c r="E1207" s="354">
        <f t="shared" si="18"/>
        <v>446</v>
      </c>
    </row>
    <row r="1208" spans="1:5" x14ac:dyDescent="0.2">
      <c r="A1208" s="350" t="s">
        <v>748</v>
      </c>
      <c r="B1208" s="165">
        <v>15182257</v>
      </c>
      <c r="C1208" s="165">
        <v>311</v>
      </c>
      <c r="D1208" s="165">
        <v>246</v>
      </c>
      <c r="E1208" s="354">
        <f t="shared" si="18"/>
        <v>557</v>
      </c>
    </row>
    <row r="1209" spans="1:5" x14ac:dyDescent="0.2">
      <c r="A1209" s="350" t="s">
        <v>748</v>
      </c>
      <c r="B1209" s="165">
        <v>11252257</v>
      </c>
      <c r="C1209" s="165">
        <v>1184</v>
      </c>
      <c r="D1209" s="165">
        <v>412</v>
      </c>
      <c r="E1209" s="354">
        <f t="shared" si="18"/>
        <v>1596</v>
      </c>
    </row>
    <row r="1210" spans="1:5" x14ac:dyDescent="0.2">
      <c r="A1210" s="350" t="s">
        <v>748</v>
      </c>
      <c r="B1210" s="165">
        <v>16102255</v>
      </c>
      <c r="C1210" s="165">
        <v>224</v>
      </c>
      <c r="D1210" s="165">
        <v>145</v>
      </c>
      <c r="E1210" s="354">
        <f t="shared" si="18"/>
        <v>369</v>
      </c>
    </row>
    <row r="1211" spans="1:5" x14ac:dyDescent="0.2">
      <c r="A1211" s="350" t="s">
        <v>748</v>
      </c>
      <c r="B1211" s="165">
        <v>16092254</v>
      </c>
      <c r="C1211" s="165">
        <v>621</v>
      </c>
      <c r="D1211" s="165">
        <v>396</v>
      </c>
      <c r="E1211" s="354">
        <f t="shared" si="18"/>
        <v>1017</v>
      </c>
    </row>
    <row r="1212" spans="1:5" x14ac:dyDescent="0.2">
      <c r="A1212" s="350" t="s">
        <v>748</v>
      </c>
      <c r="B1212" s="165">
        <v>15102257</v>
      </c>
      <c r="C1212" s="165">
        <v>499</v>
      </c>
      <c r="D1212" s="165">
        <v>154</v>
      </c>
      <c r="E1212" s="354">
        <f t="shared" si="18"/>
        <v>653</v>
      </c>
    </row>
    <row r="1213" spans="1:5" x14ac:dyDescent="0.2">
      <c r="A1213" s="350" t="s">
        <v>748</v>
      </c>
      <c r="B1213" s="165">
        <v>16482256</v>
      </c>
      <c r="C1213" s="165">
        <v>486</v>
      </c>
      <c r="D1213" s="165">
        <v>231</v>
      </c>
      <c r="E1213" s="354">
        <f t="shared" si="18"/>
        <v>717</v>
      </c>
    </row>
    <row r="1214" spans="1:5" x14ac:dyDescent="0.2">
      <c r="A1214" s="350" t="s">
        <v>748</v>
      </c>
      <c r="B1214" s="165">
        <v>16382255</v>
      </c>
      <c r="C1214" s="165">
        <v>252</v>
      </c>
      <c r="D1214" s="165">
        <v>185</v>
      </c>
      <c r="E1214" s="354">
        <f t="shared" si="18"/>
        <v>437</v>
      </c>
    </row>
    <row r="1215" spans="1:5" x14ac:dyDescent="0.2">
      <c r="A1215" s="350" t="s">
        <v>748</v>
      </c>
      <c r="B1215" s="165">
        <v>11062257</v>
      </c>
      <c r="C1215" s="165">
        <v>602</v>
      </c>
      <c r="D1215" s="165">
        <v>291</v>
      </c>
      <c r="E1215" s="354">
        <f t="shared" si="18"/>
        <v>893</v>
      </c>
    </row>
    <row r="1216" spans="1:5" x14ac:dyDescent="0.2">
      <c r="A1216" s="350" t="s">
        <v>748</v>
      </c>
      <c r="B1216" s="165">
        <v>16502256</v>
      </c>
      <c r="C1216" s="165">
        <v>222</v>
      </c>
      <c r="D1216" s="165">
        <v>116</v>
      </c>
      <c r="E1216" s="354">
        <f t="shared" si="18"/>
        <v>338</v>
      </c>
    </row>
    <row r="1217" spans="1:5" x14ac:dyDescent="0.2">
      <c r="A1217" s="350" t="s">
        <v>748</v>
      </c>
      <c r="B1217" s="165">
        <v>16222254</v>
      </c>
      <c r="C1217" s="165">
        <v>379</v>
      </c>
      <c r="D1217" s="165">
        <v>260</v>
      </c>
      <c r="E1217" s="354">
        <f t="shared" si="18"/>
        <v>639</v>
      </c>
    </row>
    <row r="1218" spans="1:5" x14ac:dyDescent="0.2">
      <c r="A1218" s="350" t="s">
        <v>748</v>
      </c>
      <c r="B1218" s="165">
        <v>11132257</v>
      </c>
      <c r="C1218" s="165">
        <v>440</v>
      </c>
      <c r="D1218" s="165">
        <v>256</v>
      </c>
      <c r="E1218" s="354">
        <f t="shared" si="18"/>
        <v>696</v>
      </c>
    </row>
    <row r="1219" spans="1:5" x14ac:dyDescent="0.2">
      <c r="A1219" s="350" t="s">
        <v>748</v>
      </c>
      <c r="B1219" s="165">
        <v>11152257</v>
      </c>
      <c r="C1219" s="165">
        <v>251</v>
      </c>
      <c r="D1219" s="165">
        <v>153</v>
      </c>
      <c r="E1219" s="354">
        <f t="shared" si="18"/>
        <v>404</v>
      </c>
    </row>
    <row r="1220" spans="1:5" x14ac:dyDescent="0.2">
      <c r="A1220" s="350" t="s">
        <v>748</v>
      </c>
      <c r="B1220" s="165">
        <v>11212257</v>
      </c>
      <c r="C1220" s="165">
        <v>328</v>
      </c>
      <c r="D1220" s="165">
        <v>505</v>
      </c>
      <c r="E1220" s="354">
        <f t="shared" ref="E1220:E1283" si="19">C1220+D1220</f>
        <v>833</v>
      </c>
    </row>
    <row r="1221" spans="1:5" x14ac:dyDescent="0.2">
      <c r="A1221" s="350" t="s">
        <v>748</v>
      </c>
      <c r="B1221" s="165">
        <v>1022150</v>
      </c>
      <c r="C1221" s="165">
        <v>276</v>
      </c>
      <c r="D1221" s="165">
        <v>229</v>
      </c>
      <c r="E1221" s="354">
        <f t="shared" si="19"/>
        <v>505</v>
      </c>
    </row>
    <row r="1222" spans="1:5" x14ac:dyDescent="0.2">
      <c r="A1222" s="350" t="s">
        <v>748</v>
      </c>
      <c r="B1222" s="165">
        <v>1182150</v>
      </c>
      <c r="C1222" s="165">
        <v>338</v>
      </c>
      <c r="D1222" s="165">
        <v>203</v>
      </c>
      <c r="E1222" s="354">
        <f t="shared" si="19"/>
        <v>541</v>
      </c>
    </row>
    <row r="1223" spans="1:5" x14ac:dyDescent="0.2">
      <c r="A1223" s="350" t="s">
        <v>748</v>
      </c>
      <c r="B1223" s="165">
        <v>2002525</v>
      </c>
      <c r="C1223" s="165">
        <v>1</v>
      </c>
      <c r="D1223" s="165">
        <v>1023</v>
      </c>
      <c r="E1223" s="354">
        <f t="shared" si="19"/>
        <v>1024</v>
      </c>
    </row>
    <row r="1224" spans="1:5" x14ac:dyDescent="0.2">
      <c r="A1224" s="350" t="s">
        <v>748</v>
      </c>
      <c r="B1224" s="165">
        <v>3012543</v>
      </c>
      <c r="C1224" s="165">
        <v>10</v>
      </c>
      <c r="D1224" s="165">
        <v>3019</v>
      </c>
      <c r="E1224" s="354">
        <f t="shared" si="19"/>
        <v>3029</v>
      </c>
    </row>
    <row r="1225" spans="1:5" x14ac:dyDescent="0.2">
      <c r="A1225" s="350" t="s">
        <v>748</v>
      </c>
      <c r="B1225" s="165">
        <v>15122257</v>
      </c>
      <c r="C1225" s="165">
        <v>256</v>
      </c>
      <c r="D1225" s="165">
        <v>130</v>
      </c>
      <c r="E1225" s="354">
        <f t="shared" si="19"/>
        <v>386</v>
      </c>
    </row>
    <row r="1226" spans="1:5" x14ac:dyDescent="0.2">
      <c r="A1226" s="350" t="s">
        <v>748</v>
      </c>
      <c r="B1226" s="165">
        <v>9052202</v>
      </c>
      <c r="C1226" s="165">
        <v>1102</v>
      </c>
      <c r="D1226" s="165">
        <v>1045</v>
      </c>
      <c r="E1226" s="354">
        <f t="shared" si="19"/>
        <v>2147</v>
      </c>
    </row>
    <row r="1227" spans="1:5" x14ac:dyDescent="0.2">
      <c r="A1227" s="350" t="s">
        <v>748</v>
      </c>
      <c r="B1227" s="165">
        <v>12252255</v>
      </c>
      <c r="C1227" s="165">
        <v>905</v>
      </c>
      <c r="D1227" s="165">
        <v>707</v>
      </c>
      <c r="E1227" s="354">
        <f t="shared" si="19"/>
        <v>1612</v>
      </c>
    </row>
    <row r="1228" spans="1:5" x14ac:dyDescent="0.2">
      <c r="A1228" s="350" t="s">
        <v>748</v>
      </c>
      <c r="B1228" s="165">
        <v>16312255</v>
      </c>
      <c r="C1228" s="165">
        <v>784</v>
      </c>
      <c r="D1228" s="165">
        <v>219</v>
      </c>
      <c r="E1228" s="354">
        <f t="shared" si="19"/>
        <v>1003</v>
      </c>
    </row>
    <row r="1229" spans="1:5" x14ac:dyDescent="0.2">
      <c r="A1229" s="350" t="s">
        <v>748</v>
      </c>
      <c r="B1229" s="165">
        <v>17052253</v>
      </c>
      <c r="C1229" s="165">
        <v>274</v>
      </c>
      <c r="D1229" s="165">
        <v>129</v>
      </c>
      <c r="E1229" s="354">
        <f t="shared" si="19"/>
        <v>403</v>
      </c>
    </row>
    <row r="1230" spans="1:5" x14ac:dyDescent="0.2">
      <c r="A1230" s="350" t="s">
        <v>748</v>
      </c>
      <c r="B1230" s="165">
        <v>16322255</v>
      </c>
      <c r="C1230" s="165">
        <v>456</v>
      </c>
      <c r="D1230" s="165">
        <v>159</v>
      </c>
      <c r="E1230" s="354">
        <f t="shared" si="19"/>
        <v>615</v>
      </c>
    </row>
    <row r="1231" spans="1:5" x14ac:dyDescent="0.2">
      <c r="A1231" s="350" t="s">
        <v>748</v>
      </c>
      <c r="B1231" s="165">
        <v>11272257</v>
      </c>
      <c r="C1231" s="165">
        <v>465</v>
      </c>
      <c r="D1231" s="165">
        <v>272</v>
      </c>
      <c r="E1231" s="354">
        <f t="shared" si="19"/>
        <v>737</v>
      </c>
    </row>
    <row r="1232" spans="1:5" x14ac:dyDescent="0.2">
      <c r="A1232" s="350" t="s">
        <v>748</v>
      </c>
      <c r="B1232" s="165">
        <v>3002545</v>
      </c>
      <c r="C1232" s="165">
        <v>51</v>
      </c>
      <c r="D1232" s="165">
        <v>556</v>
      </c>
      <c r="E1232" s="354">
        <f t="shared" si="19"/>
        <v>607</v>
      </c>
    </row>
    <row r="1233" spans="1:5" x14ac:dyDescent="0.2">
      <c r="A1233" s="350" t="s">
        <v>748</v>
      </c>
      <c r="B1233" s="165">
        <v>11082257</v>
      </c>
      <c r="C1233" s="165">
        <v>715</v>
      </c>
      <c r="D1233" s="165">
        <v>883</v>
      </c>
      <c r="E1233" s="354">
        <f t="shared" si="19"/>
        <v>1598</v>
      </c>
    </row>
    <row r="1234" spans="1:5" x14ac:dyDescent="0.2">
      <c r="A1234" s="350" t="s">
        <v>748</v>
      </c>
      <c r="B1234" s="165">
        <v>16212254</v>
      </c>
      <c r="C1234" s="165">
        <v>418</v>
      </c>
      <c r="D1234" s="165">
        <v>265</v>
      </c>
      <c r="E1234" s="354">
        <f t="shared" si="19"/>
        <v>683</v>
      </c>
    </row>
    <row r="1235" spans="1:5" x14ac:dyDescent="0.2">
      <c r="A1235" s="350" t="s">
        <v>748</v>
      </c>
      <c r="B1235" s="165">
        <v>12162257</v>
      </c>
      <c r="C1235" s="165">
        <v>1529</v>
      </c>
      <c r="D1235" s="165">
        <v>264</v>
      </c>
      <c r="E1235" s="354">
        <f t="shared" si="19"/>
        <v>1793</v>
      </c>
    </row>
    <row r="1236" spans="1:5" x14ac:dyDescent="0.2">
      <c r="A1236" s="350" t="s">
        <v>748</v>
      </c>
      <c r="B1236" s="165">
        <v>12242255</v>
      </c>
      <c r="C1236" s="165">
        <v>1330</v>
      </c>
      <c r="D1236" s="165">
        <v>1187</v>
      </c>
      <c r="E1236" s="354">
        <f t="shared" si="19"/>
        <v>2517</v>
      </c>
    </row>
    <row r="1237" spans="1:5" x14ac:dyDescent="0.2">
      <c r="A1237" s="350" t="s">
        <v>748</v>
      </c>
      <c r="B1237" s="165">
        <v>17112253</v>
      </c>
      <c r="C1237" s="165">
        <v>189</v>
      </c>
      <c r="D1237" s="165">
        <v>3</v>
      </c>
      <c r="E1237" s="354">
        <f t="shared" si="19"/>
        <v>192</v>
      </c>
    </row>
    <row r="1238" spans="1:5" x14ac:dyDescent="0.2">
      <c r="A1238" s="350" t="s">
        <v>748</v>
      </c>
      <c r="B1238" s="165">
        <v>11182257</v>
      </c>
      <c r="C1238" s="165">
        <v>671</v>
      </c>
      <c r="D1238" s="165">
        <v>511</v>
      </c>
      <c r="E1238" s="354">
        <f t="shared" si="19"/>
        <v>1182</v>
      </c>
    </row>
    <row r="1239" spans="1:5" x14ac:dyDescent="0.2">
      <c r="A1239" s="350" t="s">
        <v>748</v>
      </c>
      <c r="B1239" s="165">
        <v>12122257</v>
      </c>
      <c r="C1239" s="165">
        <v>460</v>
      </c>
      <c r="D1239" s="165">
        <v>200</v>
      </c>
      <c r="E1239" s="354">
        <f t="shared" si="19"/>
        <v>660</v>
      </c>
    </row>
    <row r="1240" spans="1:5" x14ac:dyDescent="0.2">
      <c r="A1240" s="350" t="s">
        <v>748</v>
      </c>
      <c r="B1240" s="165">
        <v>14022140</v>
      </c>
      <c r="C1240" s="165">
        <v>271</v>
      </c>
      <c r="D1240" s="165">
        <v>206</v>
      </c>
      <c r="E1240" s="354">
        <f t="shared" si="19"/>
        <v>477</v>
      </c>
    </row>
    <row r="1241" spans="1:5" x14ac:dyDescent="0.2">
      <c r="A1241" s="350" t="s">
        <v>748</v>
      </c>
      <c r="B1241" s="165">
        <v>12142257</v>
      </c>
      <c r="C1241" s="165">
        <v>503</v>
      </c>
      <c r="D1241" s="165">
        <v>137</v>
      </c>
      <c r="E1241" s="354">
        <f t="shared" si="19"/>
        <v>640</v>
      </c>
    </row>
    <row r="1242" spans="1:5" x14ac:dyDescent="0.2">
      <c r="A1242" s="350" t="s">
        <v>748</v>
      </c>
      <c r="B1242" s="165">
        <v>11322257</v>
      </c>
      <c r="C1242" s="165">
        <v>433</v>
      </c>
      <c r="D1242" s="165">
        <v>85</v>
      </c>
      <c r="E1242" s="354">
        <f t="shared" si="19"/>
        <v>518</v>
      </c>
    </row>
    <row r="1243" spans="1:5" x14ac:dyDescent="0.2">
      <c r="A1243" s="350" t="s">
        <v>748</v>
      </c>
      <c r="B1243" s="165">
        <v>12062257</v>
      </c>
      <c r="C1243" s="165">
        <v>683</v>
      </c>
      <c r="D1243" s="165">
        <v>536</v>
      </c>
      <c r="E1243" s="354">
        <f t="shared" si="19"/>
        <v>1219</v>
      </c>
    </row>
    <row r="1244" spans="1:5" x14ac:dyDescent="0.2">
      <c r="A1244" s="350" t="s">
        <v>748</v>
      </c>
      <c r="B1244" s="165">
        <v>10002344</v>
      </c>
      <c r="C1244" s="165">
        <v>1</v>
      </c>
      <c r="D1244" s="165">
        <v>614</v>
      </c>
      <c r="E1244" s="354">
        <f t="shared" si="19"/>
        <v>615</v>
      </c>
    </row>
    <row r="1245" spans="1:5" x14ac:dyDescent="0.2">
      <c r="A1245" s="350" t="s">
        <v>748</v>
      </c>
      <c r="B1245" s="165">
        <v>16042254</v>
      </c>
      <c r="C1245" s="165">
        <v>282</v>
      </c>
      <c r="D1245" s="165">
        <v>186</v>
      </c>
      <c r="E1245" s="354">
        <f t="shared" si="19"/>
        <v>468</v>
      </c>
    </row>
    <row r="1246" spans="1:5" x14ac:dyDescent="0.2">
      <c r="A1246" s="350" t="s">
        <v>748</v>
      </c>
      <c r="B1246" s="165">
        <v>16192254</v>
      </c>
      <c r="C1246" s="165">
        <v>344</v>
      </c>
      <c r="D1246" s="165">
        <v>237</v>
      </c>
      <c r="E1246" s="354">
        <f t="shared" si="19"/>
        <v>581</v>
      </c>
    </row>
    <row r="1247" spans="1:5" x14ac:dyDescent="0.2">
      <c r="A1247" s="350" t="s">
        <v>748</v>
      </c>
      <c r="B1247" s="165">
        <v>12362255</v>
      </c>
      <c r="C1247" s="165">
        <v>360</v>
      </c>
      <c r="D1247" s="165">
        <v>47</v>
      </c>
      <c r="E1247" s="354">
        <f t="shared" si="19"/>
        <v>407</v>
      </c>
    </row>
    <row r="1248" spans="1:5" x14ac:dyDescent="0.2">
      <c r="A1248" s="350" t="s">
        <v>748</v>
      </c>
      <c r="B1248" s="165">
        <v>17002544</v>
      </c>
      <c r="C1248" s="165">
        <v>2</v>
      </c>
      <c r="D1248" s="165">
        <v>346</v>
      </c>
      <c r="E1248" s="354">
        <f t="shared" si="19"/>
        <v>348</v>
      </c>
    </row>
    <row r="1249" spans="1:5" x14ac:dyDescent="0.2">
      <c r="A1249" s="350" t="s">
        <v>748</v>
      </c>
      <c r="B1249" s="165">
        <v>16362255</v>
      </c>
      <c r="C1249" s="165">
        <v>230</v>
      </c>
      <c r="D1249" s="165">
        <v>176</v>
      </c>
      <c r="E1249" s="354">
        <f t="shared" si="19"/>
        <v>406</v>
      </c>
    </row>
    <row r="1250" spans="1:5" x14ac:dyDescent="0.2">
      <c r="A1250" s="350" t="s">
        <v>748</v>
      </c>
      <c r="B1250" s="165">
        <v>12052257</v>
      </c>
      <c r="C1250" s="165">
        <v>335</v>
      </c>
      <c r="D1250" s="165">
        <v>303</v>
      </c>
      <c r="E1250" s="354">
        <f t="shared" si="19"/>
        <v>638</v>
      </c>
    </row>
    <row r="1251" spans="1:5" x14ac:dyDescent="0.2">
      <c r="A1251" s="350" t="s">
        <v>748</v>
      </c>
      <c r="B1251" s="165">
        <v>16072255</v>
      </c>
      <c r="C1251" s="165">
        <v>340</v>
      </c>
      <c r="D1251" s="165">
        <v>295</v>
      </c>
      <c r="E1251" s="354">
        <f t="shared" si="19"/>
        <v>635</v>
      </c>
    </row>
    <row r="1252" spans="1:5" x14ac:dyDescent="0.2">
      <c r="A1252" s="350" t="s">
        <v>748</v>
      </c>
      <c r="B1252" s="165">
        <v>16292255</v>
      </c>
      <c r="C1252" s="165">
        <v>386</v>
      </c>
      <c r="D1252" s="165">
        <v>203</v>
      </c>
      <c r="E1252" s="354">
        <f t="shared" si="19"/>
        <v>589</v>
      </c>
    </row>
    <row r="1253" spans="1:5" x14ac:dyDescent="0.2">
      <c r="A1253" s="350" t="s">
        <v>748</v>
      </c>
      <c r="B1253" s="165">
        <v>15362257</v>
      </c>
      <c r="C1253" s="165">
        <v>334</v>
      </c>
      <c r="D1253" s="165">
        <v>212</v>
      </c>
      <c r="E1253" s="354">
        <f t="shared" si="19"/>
        <v>546</v>
      </c>
    </row>
    <row r="1254" spans="1:5" x14ac:dyDescent="0.2">
      <c r="A1254" s="350" t="s">
        <v>748</v>
      </c>
      <c r="B1254" s="165">
        <v>11282257</v>
      </c>
      <c r="C1254" s="165">
        <v>452</v>
      </c>
      <c r="D1254" s="165">
        <v>333</v>
      </c>
      <c r="E1254" s="354">
        <f t="shared" si="19"/>
        <v>785</v>
      </c>
    </row>
    <row r="1255" spans="1:5" x14ac:dyDescent="0.2">
      <c r="A1255" s="350" t="s">
        <v>748</v>
      </c>
      <c r="B1255" s="165">
        <v>15142257</v>
      </c>
      <c r="C1255" s="165">
        <v>365</v>
      </c>
      <c r="D1255" s="165">
        <v>220</v>
      </c>
      <c r="E1255" s="354">
        <f t="shared" si="19"/>
        <v>585</v>
      </c>
    </row>
    <row r="1256" spans="1:5" x14ac:dyDescent="0.2">
      <c r="A1256" s="350" t="s">
        <v>748</v>
      </c>
      <c r="B1256" s="165">
        <v>16012255</v>
      </c>
      <c r="C1256" s="165">
        <v>601</v>
      </c>
      <c r="D1256" s="165">
        <v>403</v>
      </c>
      <c r="E1256" s="354">
        <f t="shared" si="19"/>
        <v>1004</v>
      </c>
    </row>
    <row r="1257" spans="1:5" x14ac:dyDescent="0.2">
      <c r="A1257" s="350" t="s">
        <v>748</v>
      </c>
      <c r="B1257" s="165">
        <v>12042257</v>
      </c>
      <c r="C1257" s="165">
        <v>270</v>
      </c>
      <c r="D1257" s="165">
        <v>224</v>
      </c>
      <c r="E1257" s="354">
        <f t="shared" si="19"/>
        <v>494</v>
      </c>
    </row>
    <row r="1258" spans="1:5" x14ac:dyDescent="0.2">
      <c r="A1258" s="350" t="s">
        <v>748</v>
      </c>
      <c r="B1258" s="165">
        <v>9192257</v>
      </c>
      <c r="C1258" s="165">
        <v>851</v>
      </c>
      <c r="D1258" s="165">
        <v>1592</v>
      </c>
      <c r="E1258" s="354">
        <f t="shared" si="19"/>
        <v>2443</v>
      </c>
    </row>
    <row r="1259" spans="1:5" x14ac:dyDescent="0.2">
      <c r="A1259" s="350" t="s">
        <v>748</v>
      </c>
      <c r="B1259" s="165">
        <v>11222257</v>
      </c>
      <c r="C1259" s="165">
        <v>484</v>
      </c>
      <c r="D1259" s="165">
        <v>440</v>
      </c>
      <c r="E1259" s="354">
        <f t="shared" si="19"/>
        <v>924</v>
      </c>
    </row>
    <row r="1260" spans="1:5" x14ac:dyDescent="0.2">
      <c r="A1260" s="350" t="s">
        <v>748</v>
      </c>
      <c r="B1260" s="165">
        <v>1072150</v>
      </c>
      <c r="C1260" s="165">
        <v>201</v>
      </c>
      <c r="D1260" s="165">
        <v>159</v>
      </c>
      <c r="E1260" s="354">
        <f t="shared" si="19"/>
        <v>360</v>
      </c>
    </row>
    <row r="1261" spans="1:5" x14ac:dyDescent="0.2">
      <c r="A1261" s="350" t="s">
        <v>748</v>
      </c>
      <c r="B1261" s="165">
        <v>16122255</v>
      </c>
      <c r="C1261" s="165">
        <v>403</v>
      </c>
      <c r="D1261" s="165">
        <v>311</v>
      </c>
      <c r="E1261" s="354">
        <f t="shared" si="19"/>
        <v>714</v>
      </c>
    </row>
    <row r="1262" spans="1:5" x14ac:dyDescent="0.2">
      <c r="A1262" s="350" t="s">
        <v>748</v>
      </c>
      <c r="B1262" s="165">
        <v>13022140</v>
      </c>
      <c r="C1262" s="165">
        <v>76</v>
      </c>
      <c r="D1262" s="165">
        <v>415</v>
      </c>
      <c r="E1262" s="354">
        <f t="shared" si="19"/>
        <v>491</v>
      </c>
    </row>
    <row r="1263" spans="1:5" x14ac:dyDescent="0.2">
      <c r="A1263" s="350" t="s">
        <v>748</v>
      </c>
      <c r="B1263" s="165">
        <v>1012150</v>
      </c>
      <c r="C1263" s="165">
        <v>269</v>
      </c>
      <c r="D1263" s="165">
        <v>230</v>
      </c>
      <c r="E1263" s="354">
        <f t="shared" si="19"/>
        <v>499</v>
      </c>
    </row>
    <row r="1264" spans="1:5" x14ac:dyDescent="0.2">
      <c r="A1264" s="350" t="s">
        <v>748</v>
      </c>
      <c r="B1264" s="165">
        <v>15072257</v>
      </c>
      <c r="C1264" s="165">
        <v>304</v>
      </c>
      <c r="D1264" s="165">
        <v>143</v>
      </c>
      <c r="E1264" s="354">
        <f t="shared" si="19"/>
        <v>447</v>
      </c>
    </row>
    <row r="1265" spans="1:5" x14ac:dyDescent="0.2">
      <c r="A1265" s="350" t="s">
        <v>748</v>
      </c>
      <c r="B1265" s="165">
        <v>15132257</v>
      </c>
      <c r="C1265" s="165">
        <v>310</v>
      </c>
      <c r="D1265" s="165">
        <v>185</v>
      </c>
      <c r="E1265" s="354">
        <f t="shared" si="19"/>
        <v>495</v>
      </c>
    </row>
    <row r="1266" spans="1:5" x14ac:dyDescent="0.2">
      <c r="A1266" s="350" t="s">
        <v>748</v>
      </c>
      <c r="B1266" s="165">
        <v>13032140</v>
      </c>
      <c r="C1266" s="165">
        <v>148</v>
      </c>
      <c r="D1266" s="165">
        <v>194</v>
      </c>
      <c r="E1266" s="354">
        <f t="shared" si="19"/>
        <v>342</v>
      </c>
    </row>
    <row r="1267" spans="1:5" x14ac:dyDescent="0.2">
      <c r="A1267" s="350" t="s">
        <v>748</v>
      </c>
      <c r="B1267" s="165">
        <v>15032140</v>
      </c>
      <c r="C1267" s="165">
        <v>268</v>
      </c>
      <c r="D1267" s="165">
        <v>230</v>
      </c>
      <c r="E1267" s="354">
        <f t="shared" si="19"/>
        <v>498</v>
      </c>
    </row>
    <row r="1268" spans="1:5" x14ac:dyDescent="0.2">
      <c r="A1268" s="350" t="s">
        <v>748</v>
      </c>
      <c r="B1268" s="165">
        <v>11012257</v>
      </c>
      <c r="C1268" s="165">
        <v>362</v>
      </c>
      <c r="D1268" s="165">
        <v>269</v>
      </c>
      <c r="E1268" s="354">
        <f t="shared" si="19"/>
        <v>631</v>
      </c>
    </row>
    <row r="1269" spans="1:5" x14ac:dyDescent="0.2">
      <c r="A1269" s="350" t="s">
        <v>748</v>
      </c>
      <c r="B1269" s="165">
        <v>9272252</v>
      </c>
      <c r="C1269" s="165">
        <v>1227</v>
      </c>
      <c r="D1269" s="165">
        <v>1183</v>
      </c>
      <c r="E1269" s="354">
        <f t="shared" si="19"/>
        <v>2410</v>
      </c>
    </row>
    <row r="1270" spans="1:5" x14ac:dyDescent="0.2">
      <c r="A1270" s="350" t="s">
        <v>748</v>
      </c>
      <c r="B1270" s="165">
        <v>16412256</v>
      </c>
      <c r="C1270" s="165">
        <v>239</v>
      </c>
      <c r="D1270" s="165">
        <v>91</v>
      </c>
      <c r="E1270" s="354">
        <f t="shared" si="19"/>
        <v>330</v>
      </c>
    </row>
    <row r="1271" spans="1:5" x14ac:dyDescent="0.2">
      <c r="A1271" s="350" t="s">
        <v>748</v>
      </c>
      <c r="B1271" s="165">
        <v>12002643</v>
      </c>
      <c r="C1271" s="165">
        <v>1</v>
      </c>
      <c r="D1271" s="165">
        <v>667</v>
      </c>
      <c r="E1271" s="354">
        <f t="shared" si="19"/>
        <v>668</v>
      </c>
    </row>
    <row r="1272" spans="1:5" x14ac:dyDescent="0.2">
      <c r="A1272" s="350" t="s">
        <v>748</v>
      </c>
      <c r="B1272" s="165">
        <v>16172254</v>
      </c>
      <c r="C1272" s="165">
        <v>294</v>
      </c>
      <c r="D1272" s="165">
        <v>210</v>
      </c>
      <c r="E1272" s="354">
        <f t="shared" si="19"/>
        <v>504</v>
      </c>
    </row>
    <row r="1273" spans="1:5" x14ac:dyDescent="0.2">
      <c r="A1273" s="350" t="s">
        <v>748</v>
      </c>
      <c r="B1273" s="165">
        <v>12082257</v>
      </c>
      <c r="C1273" s="165">
        <v>500</v>
      </c>
      <c r="D1273" s="165">
        <v>483</v>
      </c>
      <c r="E1273" s="354">
        <f t="shared" si="19"/>
        <v>983</v>
      </c>
    </row>
    <row r="1274" spans="1:5" x14ac:dyDescent="0.2">
      <c r="A1274" s="350" t="s">
        <v>748</v>
      </c>
      <c r="B1274" s="165">
        <v>16152255</v>
      </c>
      <c r="C1274" s="165">
        <v>274</v>
      </c>
      <c r="D1274" s="165">
        <v>227</v>
      </c>
      <c r="E1274" s="354">
        <f t="shared" si="19"/>
        <v>501</v>
      </c>
    </row>
    <row r="1275" spans="1:5" x14ac:dyDescent="0.2">
      <c r="A1275" s="350" t="s">
        <v>748</v>
      </c>
      <c r="B1275" s="165">
        <v>17142253</v>
      </c>
      <c r="C1275" s="165">
        <v>451</v>
      </c>
      <c r="D1275" s="165">
        <v>16</v>
      </c>
      <c r="E1275" s="354">
        <f t="shared" si="19"/>
        <v>467</v>
      </c>
    </row>
    <row r="1276" spans="1:5" x14ac:dyDescent="0.2">
      <c r="A1276" s="350" t="s">
        <v>748</v>
      </c>
      <c r="B1276" s="165">
        <v>16512256</v>
      </c>
      <c r="C1276" s="165">
        <v>537</v>
      </c>
      <c r="D1276" s="165">
        <v>191</v>
      </c>
      <c r="E1276" s="354">
        <f t="shared" si="19"/>
        <v>728</v>
      </c>
    </row>
    <row r="1277" spans="1:5" x14ac:dyDescent="0.2">
      <c r="A1277" s="350" t="s">
        <v>748</v>
      </c>
      <c r="B1277" s="165">
        <v>16132255</v>
      </c>
      <c r="C1277" s="165">
        <v>152</v>
      </c>
      <c r="D1277" s="165">
        <v>99</v>
      </c>
      <c r="E1277" s="354">
        <f t="shared" si="19"/>
        <v>251</v>
      </c>
    </row>
    <row r="1278" spans="1:5" x14ac:dyDescent="0.2">
      <c r="A1278" s="350" t="s">
        <v>748</v>
      </c>
      <c r="B1278" s="165">
        <v>15042256</v>
      </c>
      <c r="C1278" s="165">
        <v>451</v>
      </c>
      <c r="D1278" s="165">
        <v>384</v>
      </c>
      <c r="E1278" s="354">
        <f t="shared" si="19"/>
        <v>835</v>
      </c>
    </row>
    <row r="1279" spans="1:5" x14ac:dyDescent="0.2">
      <c r="A1279" s="350" t="s">
        <v>748</v>
      </c>
      <c r="B1279" s="165">
        <v>15322257</v>
      </c>
      <c r="C1279" s="165">
        <v>444</v>
      </c>
      <c r="D1279" s="165">
        <v>268</v>
      </c>
      <c r="E1279" s="354">
        <f t="shared" si="19"/>
        <v>712</v>
      </c>
    </row>
    <row r="1280" spans="1:5" x14ac:dyDescent="0.2">
      <c r="A1280" s="350" t="s">
        <v>748</v>
      </c>
      <c r="B1280" s="165">
        <v>17192253</v>
      </c>
      <c r="C1280" s="165">
        <v>294</v>
      </c>
      <c r="D1280" s="165">
        <v>27</v>
      </c>
      <c r="E1280" s="354">
        <f t="shared" si="19"/>
        <v>321</v>
      </c>
    </row>
    <row r="1281" spans="1:5" x14ac:dyDescent="0.2">
      <c r="A1281" s="350" t="s">
        <v>748</v>
      </c>
      <c r="B1281" s="165">
        <v>12272255</v>
      </c>
      <c r="C1281" s="165">
        <v>227</v>
      </c>
      <c r="D1281" s="165">
        <v>190</v>
      </c>
      <c r="E1281" s="354">
        <f t="shared" si="19"/>
        <v>417</v>
      </c>
    </row>
    <row r="1282" spans="1:5" x14ac:dyDescent="0.2">
      <c r="A1282" s="350" t="s">
        <v>748</v>
      </c>
      <c r="B1282" s="165">
        <v>11202257</v>
      </c>
      <c r="C1282" s="165">
        <v>663</v>
      </c>
      <c r="D1282" s="165">
        <v>568</v>
      </c>
      <c r="E1282" s="354">
        <f t="shared" si="19"/>
        <v>1231</v>
      </c>
    </row>
    <row r="1283" spans="1:5" x14ac:dyDescent="0.2">
      <c r="A1283" s="350" t="s">
        <v>748</v>
      </c>
      <c r="B1283" s="165">
        <v>16052255</v>
      </c>
      <c r="C1283" s="165">
        <v>251</v>
      </c>
      <c r="D1283" s="165">
        <v>158</v>
      </c>
      <c r="E1283" s="354">
        <f t="shared" si="19"/>
        <v>409</v>
      </c>
    </row>
    <row r="1284" spans="1:5" x14ac:dyDescent="0.2">
      <c r="A1284" s="350" t="s">
        <v>748</v>
      </c>
      <c r="B1284" s="165">
        <v>1082150</v>
      </c>
      <c r="C1284" s="165">
        <v>537</v>
      </c>
      <c r="D1284" s="165">
        <v>149</v>
      </c>
      <c r="E1284" s="354">
        <f t="shared" ref="E1284:E1347" si="20">C1284+D1284</f>
        <v>686</v>
      </c>
    </row>
    <row r="1285" spans="1:5" x14ac:dyDescent="0.2">
      <c r="A1285" s="350" t="s">
        <v>748</v>
      </c>
      <c r="B1285" s="165">
        <v>13032252</v>
      </c>
      <c r="C1285" s="165">
        <v>98</v>
      </c>
      <c r="D1285" s="165">
        <v>8</v>
      </c>
      <c r="E1285" s="354">
        <f t="shared" si="20"/>
        <v>106</v>
      </c>
    </row>
    <row r="1286" spans="1:5" x14ac:dyDescent="0.2">
      <c r="A1286" s="350" t="s">
        <v>748</v>
      </c>
      <c r="B1286" s="165">
        <v>9212252</v>
      </c>
      <c r="C1286" s="165">
        <v>341</v>
      </c>
      <c r="D1286" s="165">
        <v>15</v>
      </c>
      <c r="E1286" s="354">
        <f t="shared" si="20"/>
        <v>356</v>
      </c>
    </row>
    <row r="1287" spans="1:5" x14ac:dyDescent="0.2">
      <c r="A1287" s="350" t="s">
        <v>748</v>
      </c>
      <c r="B1287" s="165">
        <v>11172257</v>
      </c>
      <c r="C1287" s="165">
        <v>844</v>
      </c>
      <c r="D1287" s="165">
        <v>351</v>
      </c>
      <c r="E1287" s="354">
        <f t="shared" si="20"/>
        <v>1195</v>
      </c>
    </row>
    <row r="1288" spans="1:5" x14ac:dyDescent="0.2">
      <c r="A1288" s="350" t="s">
        <v>748</v>
      </c>
      <c r="B1288" s="165">
        <v>17122253</v>
      </c>
      <c r="C1288" s="165">
        <v>290</v>
      </c>
      <c r="D1288" s="165">
        <v>4</v>
      </c>
      <c r="E1288" s="354">
        <f t="shared" si="20"/>
        <v>294</v>
      </c>
    </row>
    <row r="1289" spans="1:5" x14ac:dyDescent="0.2">
      <c r="A1289" s="350" t="s">
        <v>748</v>
      </c>
      <c r="B1289" s="165">
        <v>11302257</v>
      </c>
      <c r="C1289" s="165">
        <v>365</v>
      </c>
      <c r="D1289" s="165">
        <v>210</v>
      </c>
      <c r="E1289" s="354">
        <f t="shared" si="20"/>
        <v>575</v>
      </c>
    </row>
    <row r="1290" spans="1:5" x14ac:dyDescent="0.2">
      <c r="A1290" s="350" t="s">
        <v>748</v>
      </c>
      <c r="B1290" s="165">
        <v>17072253</v>
      </c>
      <c r="C1290" s="165">
        <v>661</v>
      </c>
      <c r="D1290" s="165">
        <v>305</v>
      </c>
      <c r="E1290" s="354">
        <f t="shared" si="20"/>
        <v>966</v>
      </c>
    </row>
    <row r="1291" spans="1:5" x14ac:dyDescent="0.2">
      <c r="A1291" s="350" t="s">
        <v>748</v>
      </c>
      <c r="B1291" s="165">
        <v>16242254</v>
      </c>
      <c r="C1291" s="165">
        <v>375</v>
      </c>
      <c r="D1291" s="165">
        <v>235</v>
      </c>
      <c r="E1291" s="354">
        <f t="shared" si="20"/>
        <v>610</v>
      </c>
    </row>
    <row r="1292" spans="1:5" x14ac:dyDescent="0.2">
      <c r="A1292" s="350" t="s">
        <v>748</v>
      </c>
      <c r="B1292" s="165">
        <v>16032254</v>
      </c>
      <c r="C1292" s="165">
        <v>415</v>
      </c>
      <c r="D1292" s="165">
        <v>291</v>
      </c>
      <c r="E1292" s="354">
        <f t="shared" si="20"/>
        <v>706</v>
      </c>
    </row>
    <row r="1293" spans="1:5" x14ac:dyDescent="0.2">
      <c r="A1293" s="350" t="s">
        <v>748</v>
      </c>
      <c r="B1293" s="165">
        <v>15242257</v>
      </c>
      <c r="C1293" s="165">
        <v>398</v>
      </c>
      <c r="D1293" s="165">
        <v>226</v>
      </c>
      <c r="E1293" s="354">
        <f t="shared" si="20"/>
        <v>624</v>
      </c>
    </row>
    <row r="1294" spans="1:5" x14ac:dyDescent="0.2">
      <c r="A1294" s="350" t="s">
        <v>748</v>
      </c>
      <c r="B1294" s="165">
        <v>11142257</v>
      </c>
      <c r="C1294" s="165">
        <v>349</v>
      </c>
      <c r="D1294" s="165">
        <v>198</v>
      </c>
      <c r="E1294" s="354">
        <f t="shared" si="20"/>
        <v>547</v>
      </c>
    </row>
    <row r="1295" spans="1:5" x14ac:dyDescent="0.2">
      <c r="A1295" s="350" t="s">
        <v>748</v>
      </c>
      <c r="B1295" s="165">
        <v>16162255</v>
      </c>
      <c r="C1295" s="165">
        <v>315</v>
      </c>
      <c r="D1295" s="165">
        <v>225</v>
      </c>
      <c r="E1295" s="354">
        <f t="shared" si="20"/>
        <v>540</v>
      </c>
    </row>
    <row r="1296" spans="1:5" x14ac:dyDescent="0.2">
      <c r="A1296" s="350" t="s">
        <v>748</v>
      </c>
      <c r="B1296" s="165">
        <v>9152252</v>
      </c>
      <c r="C1296" s="165">
        <v>386</v>
      </c>
      <c r="D1296" s="165">
        <v>67</v>
      </c>
      <c r="E1296" s="354">
        <f t="shared" si="20"/>
        <v>453</v>
      </c>
    </row>
    <row r="1297" spans="1:5" x14ac:dyDescent="0.2">
      <c r="A1297" s="350" t="s">
        <v>748</v>
      </c>
      <c r="B1297" s="165">
        <v>16022140</v>
      </c>
      <c r="C1297" s="165">
        <v>368</v>
      </c>
      <c r="D1297" s="165">
        <v>291</v>
      </c>
      <c r="E1297" s="354">
        <f t="shared" si="20"/>
        <v>659</v>
      </c>
    </row>
    <row r="1298" spans="1:5" x14ac:dyDescent="0.2">
      <c r="A1298" s="350" t="s">
        <v>748</v>
      </c>
      <c r="B1298" s="165">
        <v>12032257</v>
      </c>
      <c r="C1298" s="165">
        <v>321</v>
      </c>
      <c r="D1298" s="165">
        <v>229</v>
      </c>
      <c r="E1298" s="354">
        <f t="shared" si="20"/>
        <v>550</v>
      </c>
    </row>
    <row r="1299" spans="1:5" x14ac:dyDescent="0.2">
      <c r="A1299" s="350" t="s">
        <v>748</v>
      </c>
      <c r="B1299" s="165">
        <v>12232255</v>
      </c>
      <c r="C1299" s="165">
        <v>729</v>
      </c>
      <c r="D1299" s="165">
        <v>622</v>
      </c>
      <c r="E1299" s="354">
        <f t="shared" si="20"/>
        <v>1351</v>
      </c>
    </row>
    <row r="1300" spans="1:5" x14ac:dyDescent="0.2">
      <c r="A1300" s="350" t="s">
        <v>748</v>
      </c>
      <c r="B1300" s="165">
        <v>7052202</v>
      </c>
      <c r="C1300" s="165">
        <v>247</v>
      </c>
      <c r="D1300" s="165">
        <v>143</v>
      </c>
      <c r="E1300" s="354">
        <f t="shared" si="20"/>
        <v>390</v>
      </c>
    </row>
    <row r="1301" spans="1:5" x14ac:dyDescent="0.2">
      <c r="A1301" s="350" t="s">
        <v>748</v>
      </c>
      <c r="B1301" s="165">
        <v>15382257</v>
      </c>
      <c r="C1301" s="165">
        <v>586</v>
      </c>
      <c r="D1301" s="165">
        <v>203</v>
      </c>
      <c r="E1301" s="354">
        <f t="shared" si="20"/>
        <v>789</v>
      </c>
    </row>
    <row r="1302" spans="1:5" x14ac:dyDescent="0.2">
      <c r="A1302" s="350" t="s">
        <v>748</v>
      </c>
      <c r="B1302" s="165">
        <v>12332255</v>
      </c>
      <c r="C1302" s="165">
        <v>313</v>
      </c>
      <c r="D1302" s="165">
        <v>2</v>
      </c>
      <c r="E1302" s="354">
        <f t="shared" si="20"/>
        <v>315</v>
      </c>
    </row>
    <row r="1303" spans="1:5" x14ac:dyDescent="0.2">
      <c r="A1303" s="350" t="s">
        <v>748</v>
      </c>
      <c r="B1303" s="165">
        <v>12152257</v>
      </c>
      <c r="C1303" s="165">
        <v>99</v>
      </c>
      <c r="D1303" s="165">
        <v>50</v>
      </c>
      <c r="E1303" s="354">
        <f t="shared" si="20"/>
        <v>149</v>
      </c>
    </row>
    <row r="1304" spans="1:5" x14ac:dyDescent="0.2">
      <c r="A1304" s="350" t="s">
        <v>748</v>
      </c>
      <c r="B1304" s="165">
        <v>1102150</v>
      </c>
      <c r="C1304" s="165">
        <v>399</v>
      </c>
      <c r="D1304" s="165">
        <v>209</v>
      </c>
      <c r="E1304" s="354">
        <f t="shared" si="20"/>
        <v>608</v>
      </c>
    </row>
    <row r="1305" spans="1:5" x14ac:dyDescent="0.2">
      <c r="A1305" s="350" t="s">
        <v>748</v>
      </c>
      <c r="B1305" s="165">
        <v>9262252</v>
      </c>
      <c r="C1305" s="165">
        <v>565</v>
      </c>
      <c r="D1305" s="165">
        <v>448</v>
      </c>
      <c r="E1305" s="354">
        <f t="shared" si="20"/>
        <v>1013</v>
      </c>
    </row>
    <row r="1306" spans="1:5" x14ac:dyDescent="0.2">
      <c r="A1306" s="350" t="s">
        <v>748</v>
      </c>
      <c r="B1306" s="165">
        <v>17002525</v>
      </c>
      <c r="C1306" s="165">
        <v>24</v>
      </c>
      <c r="D1306" s="165">
        <v>616</v>
      </c>
      <c r="E1306" s="354">
        <f t="shared" si="20"/>
        <v>640</v>
      </c>
    </row>
    <row r="1307" spans="1:5" x14ac:dyDescent="0.2">
      <c r="A1307" s="350" t="s">
        <v>748</v>
      </c>
      <c r="B1307" s="165">
        <v>9222252</v>
      </c>
      <c r="C1307" s="165">
        <v>430</v>
      </c>
      <c r="D1307" s="165">
        <v>270</v>
      </c>
      <c r="E1307" s="354">
        <f t="shared" si="20"/>
        <v>700</v>
      </c>
    </row>
    <row r="1308" spans="1:5" x14ac:dyDescent="0.2">
      <c r="A1308" s="350" t="s">
        <v>748</v>
      </c>
      <c r="B1308" s="165">
        <v>9022202</v>
      </c>
      <c r="C1308" s="165">
        <v>1949</v>
      </c>
      <c r="D1308" s="165">
        <v>3538</v>
      </c>
      <c r="E1308" s="354">
        <f t="shared" si="20"/>
        <v>5487</v>
      </c>
    </row>
    <row r="1309" spans="1:5" x14ac:dyDescent="0.2">
      <c r="A1309" s="350" t="s">
        <v>748</v>
      </c>
      <c r="B1309" s="165">
        <v>17202253</v>
      </c>
      <c r="C1309" s="165">
        <v>658</v>
      </c>
      <c r="D1309" s="165">
        <v>438</v>
      </c>
      <c r="E1309" s="354">
        <f t="shared" si="20"/>
        <v>1096</v>
      </c>
    </row>
    <row r="1310" spans="1:5" x14ac:dyDescent="0.2">
      <c r="A1310" s="350" t="s">
        <v>748</v>
      </c>
      <c r="B1310" s="165">
        <v>16392255</v>
      </c>
      <c r="C1310" s="165">
        <v>314</v>
      </c>
      <c r="D1310" s="165">
        <v>179</v>
      </c>
      <c r="E1310" s="354">
        <f t="shared" si="20"/>
        <v>493</v>
      </c>
    </row>
    <row r="1311" spans="1:5" x14ac:dyDescent="0.2">
      <c r="A1311" s="350" t="s">
        <v>748</v>
      </c>
      <c r="B1311" s="165">
        <v>4002544</v>
      </c>
      <c r="C1311" s="165">
        <v>17</v>
      </c>
      <c r="D1311" s="165">
        <v>583</v>
      </c>
      <c r="E1311" s="354">
        <f t="shared" si="20"/>
        <v>600</v>
      </c>
    </row>
    <row r="1312" spans="1:5" x14ac:dyDescent="0.2">
      <c r="A1312" s="350" t="s">
        <v>748</v>
      </c>
      <c r="B1312" s="165">
        <v>15302257</v>
      </c>
      <c r="C1312" s="165">
        <v>270</v>
      </c>
      <c r="D1312" s="165">
        <v>142</v>
      </c>
      <c r="E1312" s="354">
        <f t="shared" si="20"/>
        <v>412</v>
      </c>
    </row>
    <row r="1313" spans="1:5" x14ac:dyDescent="0.2">
      <c r="A1313" s="350" t="s">
        <v>748</v>
      </c>
      <c r="B1313" s="165">
        <v>13052533</v>
      </c>
      <c r="C1313" s="165">
        <v>5</v>
      </c>
      <c r="D1313" s="165">
        <v>661</v>
      </c>
      <c r="E1313" s="354">
        <f t="shared" si="20"/>
        <v>666</v>
      </c>
    </row>
    <row r="1314" spans="1:5" x14ac:dyDescent="0.2">
      <c r="A1314" s="350" t="s">
        <v>748</v>
      </c>
      <c r="B1314" s="165">
        <v>15112257</v>
      </c>
      <c r="C1314" s="165">
        <v>581</v>
      </c>
      <c r="D1314" s="165">
        <v>226</v>
      </c>
      <c r="E1314" s="354">
        <f t="shared" si="20"/>
        <v>807</v>
      </c>
    </row>
    <row r="1315" spans="1:5" x14ac:dyDescent="0.2">
      <c r="A1315" s="350" t="s">
        <v>748</v>
      </c>
      <c r="B1315" s="165">
        <v>1142150</v>
      </c>
      <c r="C1315" s="165">
        <v>264</v>
      </c>
      <c r="D1315" s="165">
        <v>179</v>
      </c>
      <c r="E1315" s="354">
        <f t="shared" si="20"/>
        <v>443</v>
      </c>
    </row>
    <row r="1316" spans="1:5" x14ac:dyDescent="0.2">
      <c r="A1316" s="350" t="s">
        <v>748</v>
      </c>
      <c r="B1316" s="165">
        <v>9282252</v>
      </c>
      <c r="C1316" s="165">
        <v>591</v>
      </c>
      <c r="D1316" s="165">
        <v>544</v>
      </c>
      <c r="E1316" s="354">
        <f t="shared" si="20"/>
        <v>1135</v>
      </c>
    </row>
    <row r="1317" spans="1:5" x14ac:dyDescent="0.2">
      <c r="A1317" s="350" t="s">
        <v>748</v>
      </c>
      <c r="B1317" s="165">
        <v>12302255</v>
      </c>
      <c r="C1317" s="165">
        <v>358</v>
      </c>
      <c r="D1317" s="165">
        <v>42</v>
      </c>
      <c r="E1317" s="354">
        <f t="shared" si="20"/>
        <v>400</v>
      </c>
    </row>
    <row r="1318" spans="1:5" x14ac:dyDescent="0.2">
      <c r="A1318" s="350" t="s">
        <v>748</v>
      </c>
      <c r="B1318" s="165">
        <v>3002443</v>
      </c>
      <c r="C1318" s="165">
        <v>2</v>
      </c>
      <c r="D1318" s="165">
        <v>554</v>
      </c>
      <c r="E1318" s="354">
        <f t="shared" si="20"/>
        <v>556</v>
      </c>
    </row>
    <row r="1319" spans="1:5" x14ac:dyDescent="0.2">
      <c r="A1319" s="350" t="s">
        <v>748</v>
      </c>
      <c r="B1319" s="165">
        <v>9202257</v>
      </c>
      <c r="C1319" s="165">
        <v>253</v>
      </c>
      <c r="D1319" s="165">
        <v>93</v>
      </c>
      <c r="E1319" s="354">
        <f t="shared" si="20"/>
        <v>346</v>
      </c>
    </row>
    <row r="1320" spans="1:5" x14ac:dyDescent="0.2">
      <c r="A1320" s="350" t="s">
        <v>748</v>
      </c>
      <c r="B1320" s="165">
        <v>9112252</v>
      </c>
      <c r="C1320" s="165">
        <v>333</v>
      </c>
      <c r="D1320" s="165">
        <v>160</v>
      </c>
      <c r="E1320" s="354">
        <f t="shared" si="20"/>
        <v>493</v>
      </c>
    </row>
    <row r="1321" spans="1:5" x14ac:dyDescent="0.2">
      <c r="A1321" s="350" t="s">
        <v>748</v>
      </c>
      <c r="B1321" s="165">
        <v>1092150</v>
      </c>
      <c r="C1321" s="165">
        <v>301</v>
      </c>
      <c r="D1321" s="165">
        <v>232</v>
      </c>
      <c r="E1321" s="354">
        <f t="shared" si="20"/>
        <v>533</v>
      </c>
    </row>
    <row r="1322" spans="1:5" x14ac:dyDescent="0.2">
      <c r="A1322" s="350" t="s">
        <v>748</v>
      </c>
      <c r="B1322" s="165">
        <v>17062253</v>
      </c>
      <c r="C1322" s="165">
        <v>321</v>
      </c>
      <c r="D1322" s="165">
        <v>284</v>
      </c>
      <c r="E1322" s="354">
        <f t="shared" si="20"/>
        <v>605</v>
      </c>
    </row>
    <row r="1323" spans="1:5" x14ac:dyDescent="0.2">
      <c r="A1323" s="350" t="s">
        <v>748</v>
      </c>
      <c r="B1323" s="165">
        <v>17082253</v>
      </c>
      <c r="C1323" s="165">
        <v>506</v>
      </c>
      <c r="D1323" s="165">
        <v>326</v>
      </c>
      <c r="E1323" s="354">
        <f t="shared" si="20"/>
        <v>832</v>
      </c>
    </row>
    <row r="1324" spans="1:5" x14ac:dyDescent="0.2">
      <c r="A1324" s="350" t="s">
        <v>748</v>
      </c>
      <c r="B1324" s="165">
        <v>16352255</v>
      </c>
      <c r="C1324" s="165">
        <v>625</v>
      </c>
      <c r="D1324" s="165">
        <v>308</v>
      </c>
      <c r="E1324" s="354">
        <f t="shared" si="20"/>
        <v>933</v>
      </c>
    </row>
    <row r="1325" spans="1:5" x14ac:dyDescent="0.2">
      <c r="A1325" s="350" t="s">
        <v>748</v>
      </c>
      <c r="B1325" s="165">
        <v>16282255</v>
      </c>
      <c r="C1325" s="165">
        <v>355</v>
      </c>
      <c r="D1325" s="165">
        <v>132</v>
      </c>
      <c r="E1325" s="354">
        <f t="shared" si="20"/>
        <v>487</v>
      </c>
    </row>
    <row r="1326" spans="1:5" x14ac:dyDescent="0.2">
      <c r="A1326" s="350" t="s">
        <v>748</v>
      </c>
      <c r="B1326" s="165">
        <v>9042202</v>
      </c>
      <c r="C1326" s="165">
        <v>448</v>
      </c>
      <c r="D1326" s="165">
        <v>460</v>
      </c>
      <c r="E1326" s="354">
        <f t="shared" si="20"/>
        <v>908</v>
      </c>
    </row>
    <row r="1327" spans="1:5" x14ac:dyDescent="0.2">
      <c r="A1327" s="350" t="s">
        <v>748</v>
      </c>
      <c r="B1327" s="165">
        <v>17162253</v>
      </c>
      <c r="C1327" s="165">
        <v>204</v>
      </c>
      <c r="D1327" s="165">
        <v>8</v>
      </c>
      <c r="E1327" s="354">
        <f t="shared" si="20"/>
        <v>212</v>
      </c>
    </row>
    <row r="1328" spans="1:5" x14ac:dyDescent="0.2">
      <c r="A1328" s="350" t="s">
        <v>748</v>
      </c>
      <c r="B1328" s="165">
        <v>12262255</v>
      </c>
      <c r="C1328" s="165">
        <v>384</v>
      </c>
      <c r="D1328" s="165">
        <v>105</v>
      </c>
      <c r="E1328" s="354">
        <f t="shared" si="20"/>
        <v>489</v>
      </c>
    </row>
    <row r="1329" spans="1:5" x14ac:dyDescent="0.2">
      <c r="A1329" s="350" t="s">
        <v>748</v>
      </c>
      <c r="B1329" s="165">
        <v>7062202</v>
      </c>
      <c r="C1329" s="165">
        <v>588</v>
      </c>
      <c r="D1329" s="165">
        <v>146</v>
      </c>
      <c r="E1329" s="354">
        <f t="shared" si="20"/>
        <v>734</v>
      </c>
    </row>
    <row r="1330" spans="1:5" x14ac:dyDescent="0.2">
      <c r="A1330" s="350" t="s">
        <v>748</v>
      </c>
      <c r="B1330" s="165">
        <v>11122257</v>
      </c>
      <c r="C1330" s="165">
        <v>261</v>
      </c>
      <c r="D1330" s="165">
        <v>161</v>
      </c>
      <c r="E1330" s="354">
        <f t="shared" si="20"/>
        <v>422</v>
      </c>
    </row>
    <row r="1331" spans="1:5" x14ac:dyDescent="0.2">
      <c r="A1331" s="350" t="s">
        <v>748</v>
      </c>
      <c r="B1331" s="165">
        <v>14022252</v>
      </c>
      <c r="C1331" s="165">
        <v>386</v>
      </c>
      <c r="D1331" s="165">
        <v>351</v>
      </c>
      <c r="E1331" s="354">
        <f t="shared" si="20"/>
        <v>737</v>
      </c>
    </row>
    <row r="1332" spans="1:5" x14ac:dyDescent="0.2">
      <c r="A1332" s="350" t="s">
        <v>748</v>
      </c>
      <c r="B1332" s="165">
        <v>9172252</v>
      </c>
      <c r="C1332" s="165">
        <v>243</v>
      </c>
      <c r="D1332" s="165">
        <v>32</v>
      </c>
      <c r="E1332" s="354">
        <f t="shared" si="20"/>
        <v>275</v>
      </c>
    </row>
    <row r="1333" spans="1:5" x14ac:dyDescent="0.2">
      <c r="A1333" s="350" t="s">
        <v>748</v>
      </c>
      <c r="B1333" s="165">
        <v>17172253</v>
      </c>
      <c r="C1333" s="165">
        <v>342</v>
      </c>
      <c r="D1333" s="165">
        <v>1411</v>
      </c>
      <c r="E1333" s="354">
        <f t="shared" si="20"/>
        <v>1753</v>
      </c>
    </row>
    <row r="1334" spans="1:5" x14ac:dyDescent="0.2">
      <c r="A1334" s="350" t="s">
        <v>748</v>
      </c>
      <c r="B1334" s="165">
        <v>1062150</v>
      </c>
      <c r="C1334" s="165">
        <v>304</v>
      </c>
      <c r="D1334" s="165">
        <v>240</v>
      </c>
      <c r="E1334" s="354">
        <f t="shared" si="20"/>
        <v>544</v>
      </c>
    </row>
    <row r="1335" spans="1:5" x14ac:dyDescent="0.2">
      <c r="A1335" s="350" t="s">
        <v>748</v>
      </c>
      <c r="B1335" s="165">
        <v>16272255</v>
      </c>
      <c r="C1335" s="165">
        <v>245</v>
      </c>
      <c r="D1335" s="165">
        <v>174</v>
      </c>
      <c r="E1335" s="354">
        <f t="shared" si="20"/>
        <v>419</v>
      </c>
    </row>
    <row r="1336" spans="1:5" x14ac:dyDescent="0.2">
      <c r="A1336" s="350" t="s">
        <v>748</v>
      </c>
      <c r="B1336" s="165">
        <v>12212255</v>
      </c>
      <c r="C1336" s="165">
        <v>1011</v>
      </c>
      <c r="D1336" s="165">
        <v>804</v>
      </c>
      <c r="E1336" s="354">
        <f t="shared" si="20"/>
        <v>1815</v>
      </c>
    </row>
    <row r="1337" spans="1:5" x14ac:dyDescent="0.2">
      <c r="A1337" s="350" t="s">
        <v>748</v>
      </c>
      <c r="B1337" s="165">
        <v>15202257</v>
      </c>
      <c r="C1337" s="165">
        <v>551</v>
      </c>
      <c r="D1337" s="165">
        <v>234</v>
      </c>
      <c r="E1337" s="354">
        <f t="shared" si="20"/>
        <v>785</v>
      </c>
    </row>
    <row r="1338" spans="1:5" x14ac:dyDescent="0.2">
      <c r="A1338" s="350" t="s">
        <v>748</v>
      </c>
      <c r="B1338" s="165">
        <v>11102257</v>
      </c>
      <c r="C1338" s="165">
        <v>502</v>
      </c>
      <c r="D1338" s="165">
        <v>472</v>
      </c>
      <c r="E1338" s="354">
        <f t="shared" si="20"/>
        <v>974</v>
      </c>
    </row>
    <row r="1339" spans="1:5" x14ac:dyDescent="0.2">
      <c r="A1339" s="350" t="s">
        <v>748</v>
      </c>
      <c r="B1339" s="165">
        <v>15272257</v>
      </c>
      <c r="C1339" s="165">
        <v>351</v>
      </c>
      <c r="D1339" s="165">
        <v>285</v>
      </c>
      <c r="E1339" s="354">
        <f t="shared" si="20"/>
        <v>636</v>
      </c>
    </row>
    <row r="1340" spans="1:5" x14ac:dyDescent="0.2">
      <c r="A1340" s="350" t="s">
        <v>748</v>
      </c>
      <c r="B1340" s="165">
        <v>11092257</v>
      </c>
      <c r="C1340" s="165">
        <v>820</v>
      </c>
      <c r="D1340" s="165">
        <v>283</v>
      </c>
      <c r="E1340" s="354">
        <f t="shared" si="20"/>
        <v>1103</v>
      </c>
    </row>
    <row r="1341" spans="1:5" x14ac:dyDescent="0.2">
      <c r="A1341" s="350" t="s">
        <v>748</v>
      </c>
      <c r="B1341" s="165">
        <v>15192257</v>
      </c>
      <c r="C1341" s="165">
        <v>418</v>
      </c>
      <c r="D1341" s="165">
        <v>206</v>
      </c>
      <c r="E1341" s="354">
        <f t="shared" si="20"/>
        <v>624</v>
      </c>
    </row>
    <row r="1342" spans="1:5" x14ac:dyDescent="0.2">
      <c r="A1342" s="350" t="s">
        <v>748</v>
      </c>
      <c r="B1342" s="165">
        <v>16012140</v>
      </c>
      <c r="C1342" s="165">
        <v>288</v>
      </c>
      <c r="D1342" s="165">
        <v>260</v>
      </c>
      <c r="E1342" s="354">
        <f t="shared" si="20"/>
        <v>548</v>
      </c>
    </row>
    <row r="1343" spans="1:5" x14ac:dyDescent="0.2">
      <c r="A1343" s="350" t="s">
        <v>748</v>
      </c>
      <c r="B1343" s="165">
        <v>1112150</v>
      </c>
      <c r="C1343" s="165">
        <v>334</v>
      </c>
      <c r="D1343" s="165">
        <v>193</v>
      </c>
      <c r="E1343" s="354">
        <f t="shared" si="20"/>
        <v>527</v>
      </c>
    </row>
    <row r="1344" spans="1:5" x14ac:dyDescent="0.2">
      <c r="A1344" s="350" t="s">
        <v>748</v>
      </c>
      <c r="B1344" s="165">
        <v>9232252</v>
      </c>
      <c r="C1344" s="165">
        <v>464</v>
      </c>
      <c r="D1344" s="165">
        <v>295</v>
      </c>
      <c r="E1344" s="354">
        <f t="shared" si="20"/>
        <v>759</v>
      </c>
    </row>
    <row r="1345" spans="1:5" x14ac:dyDescent="0.2">
      <c r="A1345" s="350" t="s">
        <v>748</v>
      </c>
      <c r="B1345" s="165">
        <v>12022257</v>
      </c>
      <c r="C1345" s="165">
        <v>270</v>
      </c>
      <c r="D1345" s="165">
        <v>254</v>
      </c>
      <c r="E1345" s="354">
        <f t="shared" si="20"/>
        <v>524</v>
      </c>
    </row>
    <row r="1346" spans="1:5" x14ac:dyDescent="0.2">
      <c r="A1346" s="350" t="s">
        <v>748</v>
      </c>
      <c r="B1346" s="165">
        <v>11372257</v>
      </c>
      <c r="C1346" s="165">
        <v>308</v>
      </c>
      <c r="D1346" s="165">
        <v>158</v>
      </c>
      <c r="E1346" s="354">
        <f t="shared" si="20"/>
        <v>466</v>
      </c>
    </row>
    <row r="1347" spans="1:5" x14ac:dyDescent="0.2">
      <c r="A1347" s="350" t="s">
        <v>748</v>
      </c>
      <c r="B1347" s="165">
        <v>15352257</v>
      </c>
      <c r="C1347" s="165">
        <v>446</v>
      </c>
      <c r="D1347" s="165">
        <v>345</v>
      </c>
      <c r="E1347" s="354">
        <f t="shared" si="20"/>
        <v>791</v>
      </c>
    </row>
    <row r="1348" spans="1:5" x14ac:dyDescent="0.2">
      <c r="A1348" s="350" t="s">
        <v>748</v>
      </c>
      <c r="B1348" s="165">
        <v>17022253</v>
      </c>
      <c r="C1348" s="165">
        <v>43</v>
      </c>
      <c r="D1348" s="165">
        <v>13</v>
      </c>
      <c r="E1348" s="354">
        <f t="shared" ref="E1348:E1411" si="21">C1348+D1348</f>
        <v>56</v>
      </c>
    </row>
    <row r="1349" spans="1:5" x14ac:dyDescent="0.2">
      <c r="A1349" s="350" t="s">
        <v>748</v>
      </c>
      <c r="B1349" s="165">
        <v>12322255</v>
      </c>
      <c r="C1349" s="165">
        <v>393</v>
      </c>
      <c r="D1349" s="165">
        <v>66</v>
      </c>
      <c r="E1349" s="354">
        <f t="shared" si="21"/>
        <v>459</v>
      </c>
    </row>
    <row r="1350" spans="1:5" x14ac:dyDescent="0.2">
      <c r="A1350" s="350" t="s">
        <v>748</v>
      </c>
      <c r="B1350" s="165">
        <v>16252255</v>
      </c>
      <c r="C1350" s="165">
        <v>317</v>
      </c>
      <c r="D1350" s="165">
        <v>190</v>
      </c>
      <c r="E1350" s="354">
        <f t="shared" si="21"/>
        <v>507</v>
      </c>
    </row>
    <row r="1351" spans="1:5" x14ac:dyDescent="0.2">
      <c r="A1351" s="350" t="s">
        <v>748</v>
      </c>
      <c r="B1351" s="165">
        <v>15372257</v>
      </c>
      <c r="C1351" s="165">
        <v>322</v>
      </c>
      <c r="D1351" s="165">
        <v>267</v>
      </c>
      <c r="E1351" s="354">
        <f t="shared" si="21"/>
        <v>589</v>
      </c>
    </row>
    <row r="1352" spans="1:5" x14ac:dyDescent="0.2">
      <c r="A1352" s="350" t="s">
        <v>748</v>
      </c>
      <c r="B1352" s="165">
        <v>15282257</v>
      </c>
      <c r="C1352" s="165">
        <v>386</v>
      </c>
      <c r="D1352" s="165">
        <v>287</v>
      </c>
      <c r="E1352" s="354">
        <f t="shared" si="21"/>
        <v>673</v>
      </c>
    </row>
    <row r="1353" spans="1:5" x14ac:dyDescent="0.2">
      <c r="A1353" s="350" t="s">
        <v>748</v>
      </c>
      <c r="B1353" s="165">
        <v>11052257</v>
      </c>
      <c r="C1353" s="165">
        <v>613</v>
      </c>
      <c r="D1353" s="165">
        <v>150</v>
      </c>
      <c r="E1353" s="354">
        <f t="shared" si="21"/>
        <v>763</v>
      </c>
    </row>
    <row r="1354" spans="1:5" x14ac:dyDescent="0.2">
      <c r="A1354" s="350" t="s">
        <v>748</v>
      </c>
      <c r="B1354" s="165">
        <v>9002344</v>
      </c>
      <c r="C1354" s="165">
        <v>2</v>
      </c>
      <c r="D1354" s="165">
        <v>551</v>
      </c>
      <c r="E1354" s="354">
        <f t="shared" si="21"/>
        <v>553</v>
      </c>
    </row>
    <row r="1355" spans="1:5" x14ac:dyDescent="0.2">
      <c r="A1355" s="350" t="s">
        <v>748</v>
      </c>
      <c r="B1355" s="165">
        <v>7002542</v>
      </c>
      <c r="C1355" s="165">
        <v>8</v>
      </c>
      <c r="D1355" s="165">
        <v>690</v>
      </c>
      <c r="E1355" s="354">
        <f t="shared" si="21"/>
        <v>698</v>
      </c>
    </row>
    <row r="1356" spans="1:5" x14ac:dyDescent="0.2">
      <c r="A1356" s="350" t="s">
        <v>748</v>
      </c>
      <c r="B1356" s="165">
        <v>11072257</v>
      </c>
      <c r="C1356" s="165">
        <v>315</v>
      </c>
      <c r="D1356" s="165">
        <v>175</v>
      </c>
      <c r="E1356" s="354">
        <f t="shared" si="21"/>
        <v>490</v>
      </c>
    </row>
    <row r="1357" spans="1:5" x14ac:dyDescent="0.2">
      <c r="A1357" s="350" t="s">
        <v>748</v>
      </c>
      <c r="B1357" s="165">
        <v>12202255</v>
      </c>
      <c r="C1357" s="165">
        <v>425</v>
      </c>
      <c r="D1357" s="165">
        <v>8</v>
      </c>
      <c r="E1357" s="354">
        <f t="shared" si="21"/>
        <v>433</v>
      </c>
    </row>
    <row r="1358" spans="1:5" x14ac:dyDescent="0.2">
      <c r="A1358" s="350" t="s">
        <v>748</v>
      </c>
      <c r="B1358" s="165">
        <v>16112255</v>
      </c>
      <c r="C1358" s="165">
        <v>471</v>
      </c>
      <c r="D1358" s="165">
        <v>307</v>
      </c>
      <c r="E1358" s="354">
        <f t="shared" si="21"/>
        <v>778</v>
      </c>
    </row>
    <row r="1359" spans="1:5" x14ac:dyDescent="0.2">
      <c r="A1359" s="350" t="s">
        <v>748</v>
      </c>
      <c r="B1359" s="165">
        <v>11232257</v>
      </c>
      <c r="C1359" s="165">
        <v>405</v>
      </c>
      <c r="D1359" s="165">
        <v>507</v>
      </c>
      <c r="E1359" s="354">
        <f t="shared" si="21"/>
        <v>912</v>
      </c>
    </row>
    <row r="1360" spans="1:5" x14ac:dyDescent="0.2">
      <c r="A1360" s="350" t="s">
        <v>748</v>
      </c>
      <c r="B1360" s="165">
        <v>15062140</v>
      </c>
      <c r="C1360" s="165">
        <v>342</v>
      </c>
      <c r="D1360" s="165">
        <v>276</v>
      </c>
      <c r="E1360" s="354">
        <f t="shared" si="21"/>
        <v>618</v>
      </c>
    </row>
    <row r="1361" spans="1:5" x14ac:dyDescent="0.2">
      <c r="A1361" s="350" t="s">
        <v>748</v>
      </c>
      <c r="B1361" s="165">
        <v>1192150</v>
      </c>
      <c r="C1361" s="165">
        <v>290</v>
      </c>
      <c r="D1361" s="165">
        <v>142</v>
      </c>
      <c r="E1361" s="354">
        <f t="shared" si="21"/>
        <v>432</v>
      </c>
    </row>
    <row r="1362" spans="1:5" x14ac:dyDescent="0.2">
      <c r="A1362" s="350" t="s">
        <v>748</v>
      </c>
      <c r="B1362" s="165">
        <v>16082255</v>
      </c>
      <c r="C1362" s="165">
        <v>291</v>
      </c>
      <c r="D1362" s="165">
        <v>116</v>
      </c>
      <c r="E1362" s="354">
        <f t="shared" si="21"/>
        <v>407</v>
      </c>
    </row>
    <row r="1363" spans="1:5" x14ac:dyDescent="0.2">
      <c r="A1363" s="350" t="s">
        <v>748</v>
      </c>
      <c r="B1363" s="165">
        <v>11042257</v>
      </c>
      <c r="C1363" s="165">
        <v>688</v>
      </c>
      <c r="D1363" s="165">
        <v>198</v>
      </c>
      <c r="E1363" s="354">
        <f t="shared" si="21"/>
        <v>886</v>
      </c>
    </row>
    <row r="1364" spans="1:5" x14ac:dyDescent="0.2">
      <c r="A1364" s="350" t="s">
        <v>748</v>
      </c>
      <c r="B1364" s="165">
        <v>15062257</v>
      </c>
      <c r="C1364" s="165">
        <v>242</v>
      </c>
      <c r="D1364" s="165">
        <v>1212</v>
      </c>
      <c r="E1364" s="354">
        <f t="shared" si="21"/>
        <v>1454</v>
      </c>
    </row>
    <row r="1365" spans="1:5" x14ac:dyDescent="0.2">
      <c r="A1365" s="350" t="s">
        <v>748</v>
      </c>
      <c r="B1365" s="165">
        <v>11112257</v>
      </c>
      <c r="C1365" s="165">
        <v>815</v>
      </c>
      <c r="D1365" s="165">
        <v>470</v>
      </c>
      <c r="E1365" s="354">
        <f t="shared" si="21"/>
        <v>1285</v>
      </c>
    </row>
    <row r="1366" spans="1:5" x14ac:dyDescent="0.2">
      <c r="A1366" s="350" t="s">
        <v>748</v>
      </c>
      <c r="B1366" s="165">
        <v>1172150</v>
      </c>
      <c r="C1366" s="165">
        <v>330</v>
      </c>
      <c r="D1366" s="165">
        <v>177</v>
      </c>
      <c r="E1366" s="354">
        <f t="shared" si="21"/>
        <v>507</v>
      </c>
    </row>
    <row r="1367" spans="1:5" x14ac:dyDescent="0.2">
      <c r="A1367" s="350" t="s">
        <v>748</v>
      </c>
      <c r="B1367" s="165">
        <v>1222150</v>
      </c>
      <c r="C1367" s="165">
        <v>337</v>
      </c>
      <c r="D1367" s="165">
        <v>338</v>
      </c>
      <c r="E1367" s="354">
        <f t="shared" si="21"/>
        <v>675</v>
      </c>
    </row>
    <row r="1368" spans="1:5" x14ac:dyDescent="0.2">
      <c r="A1368" s="350" t="s">
        <v>748</v>
      </c>
      <c r="B1368" s="165">
        <v>7032202</v>
      </c>
      <c r="C1368" s="165">
        <v>491</v>
      </c>
      <c r="D1368" s="165">
        <v>137</v>
      </c>
      <c r="E1368" s="354">
        <f t="shared" si="21"/>
        <v>628</v>
      </c>
    </row>
    <row r="1369" spans="1:5" x14ac:dyDescent="0.2">
      <c r="A1369" s="350" t="s">
        <v>748</v>
      </c>
      <c r="B1369" s="165">
        <v>16402256</v>
      </c>
      <c r="C1369" s="165">
        <v>408</v>
      </c>
      <c r="D1369" s="165">
        <v>189</v>
      </c>
      <c r="E1369" s="354">
        <f t="shared" si="21"/>
        <v>597</v>
      </c>
    </row>
    <row r="1370" spans="1:5" x14ac:dyDescent="0.2">
      <c r="A1370" s="350" t="s">
        <v>748</v>
      </c>
      <c r="B1370" s="165">
        <v>15152257</v>
      </c>
      <c r="C1370" s="165">
        <v>364</v>
      </c>
      <c r="D1370" s="165">
        <v>233</v>
      </c>
      <c r="E1370" s="354">
        <f t="shared" si="21"/>
        <v>597</v>
      </c>
    </row>
    <row r="1371" spans="1:5" x14ac:dyDescent="0.2">
      <c r="A1371" s="350" t="s">
        <v>748</v>
      </c>
      <c r="B1371" s="165">
        <v>11332257</v>
      </c>
      <c r="C1371" s="165">
        <v>1238</v>
      </c>
      <c r="D1371" s="165">
        <v>353</v>
      </c>
      <c r="E1371" s="354">
        <f t="shared" si="21"/>
        <v>1591</v>
      </c>
    </row>
    <row r="1372" spans="1:5" x14ac:dyDescent="0.2">
      <c r="A1372" s="350" t="s">
        <v>748</v>
      </c>
      <c r="B1372" s="165">
        <v>13042140</v>
      </c>
      <c r="C1372" s="165">
        <v>52</v>
      </c>
      <c r="D1372" s="165">
        <v>380</v>
      </c>
      <c r="E1372" s="354">
        <f t="shared" si="21"/>
        <v>432</v>
      </c>
    </row>
    <row r="1373" spans="1:5" x14ac:dyDescent="0.2">
      <c r="A1373" s="350" t="s">
        <v>748</v>
      </c>
      <c r="B1373" s="165">
        <v>1212150</v>
      </c>
      <c r="C1373" s="165">
        <v>2892</v>
      </c>
      <c r="D1373" s="165">
        <v>2109</v>
      </c>
      <c r="E1373" s="354">
        <f t="shared" si="21"/>
        <v>5001</v>
      </c>
    </row>
    <row r="1374" spans="1:5" x14ac:dyDescent="0.2">
      <c r="A1374" s="350" t="s">
        <v>748</v>
      </c>
      <c r="B1374" s="165">
        <v>15032256</v>
      </c>
      <c r="C1374" s="165">
        <v>260</v>
      </c>
      <c r="D1374" s="165">
        <v>156</v>
      </c>
      <c r="E1374" s="354">
        <f t="shared" si="21"/>
        <v>416</v>
      </c>
    </row>
    <row r="1375" spans="1:5" x14ac:dyDescent="0.2">
      <c r="A1375" s="350" t="s">
        <v>748</v>
      </c>
      <c r="B1375" s="165">
        <v>14002543</v>
      </c>
      <c r="C1375" s="165">
        <v>1</v>
      </c>
      <c r="D1375" s="165">
        <v>478</v>
      </c>
      <c r="E1375" s="354">
        <f t="shared" si="21"/>
        <v>479</v>
      </c>
    </row>
    <row r="1376" spans="1:5" x14ac:dyDescent="0.2">
      <c r="A1376" s="350" t="s">
        <v>748</v>
      </c>
      <c r="B1376" s="165">
        <v>9162252</v>
      </c>
      <c r="C1376" s="165">
        <v>305</v>
      </c>
      <c r="D1376" s="165">
        <v>169</v>
      </c>
      <c r="E1376" s="354">
        <f t="shared" si="21"/>
        <v>474</v>
      </c>
    </row>
    <row r="1377" spans="1:5" x14ac:dyDescent="0.2">
      <c r="A1377" s="350" t="s">
        <v>748</v>
      </c>
      <c r="B1377" s="165">
        <v>11192257</v>
      </c>
      <c r="C1377" s="165">
        <v>822</v>
      </c>
      <c r="D1377" s="165">
        <v>628</v>
      </c>
      <c r="E1377" s="354">
        <f t="shared" si="21"/>
        <v>1450</v>
      </c>
    </row>
    <row r="1378" spans="1:5" x14ac:dyDescent="0.2">
      <c r="A1378" s="350" t="s">
        <v>748</v>
      </c>
      <c r="B1378" s="165">
        <v>1152150</v>
      </c>
      <c r="C1378" s="165">
        <v>762</v>
      </c>
      <c r="D1378" s="165">
        <v>1</v>
      </c>
      <c r="E1378" s="354">
        <f t="shared" si="21"/>
        <v>763</v>
      </c>
    </row>
    <row r="1379" spans="1:5" x14ac:dyDescent="0.2">
      <c r="A1379" s="350" t="s">
        <v>748</v>
      </c>
      <c r="B1379" s="165">
        <v>12292255</v>
      </c>
      <c r="C1379" s="165">
        <v>323</v>
      </c>
      <c r="D1379" s="165">
        <v>231</v>
      </c>
      <c r="E1379" s="354">
        <f t="shared" si="21"/>
        <v>554</v>
      </c>
    </row>
    <row r="1380" spans="1:5" x14ac:dyDescent="0.2">
      <c r="A1380" s="350" t="s">
        <v>748</v>
      </c>
      <c r="B1380" s="165">
        <v>12132257</v>
      </c>
      <c r="C1380" s="165">
        <v>518</v>
      </c>
      <c r="D1380" s="165">
        <v>395</v>
      </c>
      <c r="E1380" s="354">
        <f t="shared" si="21"/>
        <v>913</v>
      </c>
    </row>
    <row r="1381" spans="1:5" x14ac:dyDescent="0.2">
      <c r="A1381" s="350" t="s">
        <v>748</v>
      </c>
      <c r="B1381" s="165">
        <v>11242257</v>
      </c>
      <c r="C1381" s="165">
        <v>722</v>
      </c>
      <c r="D1381" s="165">
        <v>614</v>
      </c>
      <c r="E1381" s="354">
        <f t="shared" si="21"/>
        <v>1336</v>
      </c>
    </row>
    <row r="1382" spans="1:5" x14ac:dyDescent="0.2">
      <c r="A1382" s="350" t="s">
        <v>748</v>
      </c>
      <c r="B1382" s="165">
        <v>15292257</v>
      </c>
      <c r="C1382" s="165">
        <v>402</v>
      </c>
      <c r="D1382" s="165">
        <v>287</v>
      </c>
      <c r="E1382" s="354">
        <f t="shared" si="21"/>
        <v>689</v>
      </c>
    </row>
    <row r="1383" spans="1:5" x14ac:dyDescent="0.2">
      <c r="A1383" s="350" t="s">
        <v>748</v>
      </c>
      <c r="B1383" s="165">
        <v>17132253</v>
      </c>
      <c r="C1383" s="165">
        <v>616</v>
      </c>
      <c r="D1383" s="165">
        <v>114</v>
      </c>
      <c r="E1383" s="354">
        <f t="shared" si="21"/>
        <v>730</v>
      </c>
    </row>
    <row r="1384" spans="1:5" x14ac:dyDescent="0.2">
      <c r="A1384" s="350" t="s">
        <v>748</v>
      </c>
      <c r="B1384" s="165">
        <v>1042150</v>
      </c>
      <c r="C1384" s="165">
        <v>281</v>
      </c>
      <c r="D1384" s="165">
        <v>222</v>
      </c>
      <c r="E1384" s="354">
        <f t="shared" si="21"/>
        <v>503</v>
      </c>
    </row>
    <row r="1385" spans="1:5" x14ac:dyDescent="0.2">
      <c r="A1385" s="350" t="s">
        <v>748</v>
      </c>
      <c r="B1385" s="165">
        <v>1202150</v>
      </c>
      <c r="C1385" s="165">
        <v>778</v>
      </c>
      <c r="D1385" s="165">
        <v>526</v>
      </c>
      <c r="E1385" s="354">
        <f t="shared" si="21"/>
        <v>1304</v>
      </c>
    </row>
    <row r="1386" spans="1:5" x14ac:dyDescent="0.2">
      <c r="A1386" s="350" t="s">
        <v>748</v>
      </c>
      <c r="B1386" s="165">
        <v>12072257</v>
      </c>
      <c r="C1386" s="165">
        <v>286</v>
      </c>
      <c r="D1386" s="165">
        <v>179</v>
      </c>
      <c r="E1386" s="354">
        <f t="shared" si="21"/>
        <v>465</v>
      </c>
    </row>
    <row r="1387" spans="1:5" x14ac:dyDescent="0.2">
      <c r="A1387" s="350" t="s">
        <v>748</v>
      </c>
      <c r="B1387" s="165">
        <v>15042140</v>
      </c>
      <c r="C1387" s="165">
        <v>294</v>
      </c>
      <c r="D1387" s="165">
        <v>218</v>
      </c>
      <c r="E1387" s="354">
        <f t="shared" si="21"/>
        <v>512</v>
      </c>
    </row>
    <row r="1388" spans="1:5" x14ac:dyDescent="0.2">
      <c r="A1388" s="350" t="s">
        <v>748</v>
      </c>
      <c r="B1388" s="165">
        <v>15232257</v>
      </c>
      <c r="C1388" s="165">
        <v>359</v>
      </c>
      <c r="D1388" s="165">
        <v>269</v>
      </c>
      <c r="E1388" s="354">
        <f t="shared" si="21"/>
        <v>628</v>
      </c>
    </row>
    <row r="1389" spans="1:5" x14ac:dyDescent="0.2">
      <c r="A1389" s="350" t="s">
        <v>748</v>
      </c>
      <c r="B1389" s="165">
        <v>16342255</v>
      </c>
      <c r="C1389" s="165">
        <v>600</v>
      </c>
      <c r="D1389" s="165">
        <v>239</v>
      </c>
      <c r="E1389" s="354">
        <f t="shared" si="21"/>
        <v>839</v>
      </c>
    </row>
    <row r="1390" spans="1:5" x14ac:dyDescent="0.2">
      <c r="A1390" s="350" t="s">
        <v>748</v>
      </c>
      <c r="B1390" s="165">
        <v>15212257</v>
      </c>
      <c r="C1390" s="165">
        <v>392</v>
      </c>
      <c r="D1390" s="165">
        <v>316</v>
      </c>
      <c r="E1390" s="354">
        <f t="shared" si="21"/>
        <v>708</v>
      </c>
    </row>
    <row r="1391" spans="1:5" x14ac:dyDescent="0.2">
      <c r="A1391" s="350" t="s">
        <v>748</v>
      </c>
      <c r="B1391" s="165">
        <v>16182254</v>
      </c>
      <c r="C1391" s="165">
        <v>507</v>
      </c>
      <c r="D1391" s="165">
        <v>327</v>
      </c>
      <c r="E1391" s="354">
        <f t="shared" si="21"/>
        <v>834</v>
      </c>
    </row>
    <row r="1392" spans="1:5" x14ac:dyDescent="0.2">
      <c r="A1392" s="350" t="s">
        <v>748</v>
      </c>
      <c r="B1392" s="165">
        <v>11032257</v>
      </c>
      <c r="C1392" s="165">
        <v>527</v>
      </c>
      <c r="D1392" s="165">
        <v>318</v>
      </c>
      <c r="E1392" s="354">
        <f t="shared" si="21"/>
        <v>845</v>
      </c>
    </row>
    <row r="1393" spans="1:5" x14ac:dyDescent="0.2">
      <c r="A1393" s="350" t="s">
        <v>748</v>
      </c>
      <c r="B1393" s="165">
        <v>16142255</v>
      </c>
      <c r="C1393" s="165">
        <v>588</v>
      </c>
      <c r="D1393" s="165">
        <v>432</v>
      </c>
      <c r="E1393" s="354">
        <f t="shared" si="21"/>
        <v>1020</v>
      </c>
    </row>
    <row r="1394" spans="1:5" x14ac:dyDescent="0.2">
      <c r="A1394" s="350" t="s">
        <v>748</v>
      </c>
      <c r="B1394" s="165">
        <v>15082257</v>
      </c>
      <c r="C1394" s="165">
        <v>673</v>
      </c>
      <c r="D1394" s="165">
        <v>121</v>
      </c>
      <c r="E1394" s="354">
        <f t="shared" si="21"/>
        <v>794</v>
      </c>
    </row>
    <row r="1395" spans="1:5" x14ac:dyDescent="0.2">
      <c r="A1395" s="350" t="s">
        <v>748</v>
      </c>
      <c r="B1395" s="165">
        <v>16202255</v>
      </c>
      <c r="C1395" s="165">
        <v>256</v>
      </c>
      <c r="D1395" s="165">
        <v>181</v>
      </c>
      <c r="E1395" s="354">
        <f t="shared" si="21"/>
        <v>437</v>
      </c>
    </row>
    <row r="1396" spans="1:5" x14ac:dyDescent="0.2">
      <c r="A1396" s="350" t="s">
        <v>748</v>
      </c>
      <c r="B1396" s="165">
        <v>11342257</v>
      </c>
      <c r="C1396" s="165">
        <v>287</v>
      </c>
      <c r="D1396" s="165">
        <v>220</v>
      </c>
      <c r="E1396" s="354">
        <f t="shared" si="21"/>
        <v>507</v>
      </c>
    </row>
    <row r="1397" spans="1:5" x14ac:dyDescent="0.2">
      <c r="A1397" s="350" t="s">
        <v>748</v>
      </c>
      <c r="B1397" s="165">
        <v>16422256</v>
      </c>
      <c r="C1397" s="165">
        <v>352</v>
      </c>
      <c r="D1397" s="165">
        <v>154</v>
      </c>
      <c r="E1397" s="354">
        <f t="shared" si="21"/>
        <v>506</v>
      </c>
    </row>
    <row r="1398" spans="1:5" x14ac:dyDescent="0.2">
      <c r="A1398" s="350" t="s">
        <v>748</v>
      </c>
      <c r="B1398" s="165">
        <v>16432256</v>
      </c>
      <c r="C1398" s="165">
        <v>444</v>
      </c>
      <c r="D1398" s="165">
        <v>209</v>
      </c>
      <c r="E1398" s="354">
        <f t="shared" si="21"/>
        <v>653</v>
      </c>
    </row>
    <row r="1399" spans="1:5" x14ac:dyDescent="0.2">
      <c r="A1399" s="350" t="s">
        <v>748</v>
      </c>
      <c r="B1399" s="165">
        <v>11162257</v>
      </c>
      <c r="C1399" s="165">
        <v>1313</v>
      </c>
      <c r="D1399" s="165">
        <v>1301</v>
      </c>
      <c r="E1399" s="354">
        <f t="shared" si="21"/>
        <v>2614</v>
      </c>
    </row>
    <row r="1400" spans="1:5" x14ac:dyDescent="0.2">
      <c r="A1400" s="350" t="s">
        <v>748</v>
      </c>
      <c r="B1400" s="165">
        <v>15262257</v>
      </c>
      <c r="C1400" s="165">
        <v>345</v>
      </c>
      <c r="D1400" s="165">
        <v>352</v>
      </c>
      <c r="E1400" s="354">
        <f t="shared" si="21"/>
        <v>697</v>
      </c>
    </row>
    <row r="1401" spans="1:5" x14ac:dyDescent="0.2">
      <c r="A1401" s="350" t="s">
        <v>748</v>
      </c>
      <c r="B1401" s="165">
        <v>15012256</v>
      </c>
      <c r="C1401" s="165">
        <v>20</v>
      </c>
      <c r="D1401" s="165">
        <v>1112</v>
      </c>
      <c r="E1401" s="354">
        <f t="shared" si="21"/>
        <v>1132</v>
      </c>
    </row>
    <row r="1402" spans="1:5" x14ac:dyDescent="0.2">
      <c r="A1402" s="350" t="s">
        <v>748</v>
      </c>
      <c r="B1402" s="165">
        <v>12312255</v>
      </c>
      <c r="C1402" s="165">
        <v>443</v>
      </c>
      <c r="D1402" s="165">
        <v>438</v>
      </c>
      <c r="E1402" s="354">
        <f t="shared" si="21"/>
        <v>881</v>
      </c>
    </row>
    <row r="1403" spans="1:5" x14ac:dyDescent="0.2">
      <c r="A1403" s="350" t="s">
        <v>748</v>
      </c>
      <c r="B1403" s="165">
        <v>11022257</v>
      </c>
      <c r="C1403" s="165">
        <v>323</v>
      </c>
      <c r="D1403" s="165">
        <v>227</v>
      </c>
      <c r="E1403" s="354">
        <f t="shared" si="21"/>
        <v>550</v>
      </c>
    </row>
    <row r="1404" spans="1:5" x14ac:dyDescent="0.2">
      <c r="A1404" s="350" t="s">
        <v>748</v>
      </c>
      <c r="B1404" s="165">
        <v>15162257</v>
      </c>
      <c r="C1404" s="165">
        <v>459</v>
      </c>
      <c r="D1404" s="165">
        <v>201</v>
      </c>
      <c r="E1404" s="354">
        <f t="shared" si="21"/>
        <v>660</v>
      </c>
    </row>
    <row r="1405" spans="1:5" x14ac:dyDescent="0.2">
      <c r="A1405" s="350" t="s">
        <v>748</v>
      </c>
      <c r="B1405" s="165">
        <v>12222255</v>
      </c>
      <c r="C1405" s="165">
        <v>1032</v>
      </c>
      <c r="D1405" s="165">
        <v>685</v>
      </c>
      <c r="E1405" s="354">
        <f t="shared" si="21"/>
        <v>1717</v>
      </c>
    </row>
    <row r="1406" spans="1:5" x14ac:dyDescent="0.2">
      <c r="A1406" s="350" t="s">
        <v>748</v>
      </c>
      <c r="B1406" s="165">
        <v>16472256</v>
      </c>
      <c r="C1406" s="165">
        <v>338</v>
      </c>
      <c r="D1406" s="165">
        <v>240</v>
      </c>
      <c r="E1406" s="354">
        <f t="shared" si="21"/>
        <v>578</v>
      </c>
    </row>
    <row r="1407" spans="1:5" x14ac:dyDescent="0.2">
      <c r="A1407" s="350" t="s">
        <v>748</v>
      </c>
      <c r="B1407" s="165">
        <v>1032150</v>
      </c>
      <c r="C1407" s="165">
        <v>206</v>
      </c>
      <c r="D1407" s="165">
        <v>172</v>
      </c>
      <c r="E1407" s="354">
        <f t="shared" si="21"/>
        <v>378</v>
      </c>
    </row>
    <row r="1408" spans="1:5" x14ac:dyDescent="0.2">
      <c r="A1408" s="350" t="s">
        <v>748</v>
      </c>
      <c r="B1408" s="165">
        <v>15172257</v>
      </c>
      <c r="C1408" s="165">
        <v>352</v>
      </c>
      <c r="D1408" s="165">
        <v>200</v>
      </c>
      <c r="E1408" s="354">
        <f t="shared" si="21"/>
        <v>552</v>
      </c>
    </row>
    <row r="1409" spans="1:5" x14ac:dyDescent="0.2">
      <c r="A1409" s="350" t="s">
        <v>748</v>
      </c>
      <c r="B1409" s="165">
        <v>12002645</v>
      </c>
      <c r="C1409" s="165">
        <v>5</v>
      </c>
      <c r="D1409" s="165">
        <v>1634</v>
      </c>
      <c r="E1409" s="354">
        <f t="shared" si="21"/>
        <v>1639</v>
      </c>
    </row>
    <row r="1410" spans="1:5" x14ac:dyDescent="0.2">
      <c r="A1410" s="350" t="s">
        <v>748</v>
      </c>
      <c r="B1410" s="165">
        <v>12172257</v>
      </c>
      <c r="C1410" s="165">
        <v>991</v>
      </c>
      <c r="D1410" s="165">
        <v>669</v>
      </c>
      <c r="E1410" s="354">
        <f t="shared" si="21"/>
        <v>1660</v>
      </c>
    </row>
    <row r="1411" spans="1:5" x14ac:dyDescent="0.2">
      <c r="A1411" s="350" t="s">
        <v>748</v>
      </c>
      <c r="B1411" s="165">
        <v>15092257</v>
      </c>
      <c r="C1411" s="165">
        <v>323</v>
      </c>
      <c r="D1411" s="165">
        <v>123</v>
      </c>
      <c r="E1411" s="354">
        <f t="shared" si="21"/>
        <v>446</v>
      </c>
    </row>
    <row r="1412" spans="1:5" x14ac:dyDescent="0.2">
      <c r="A1412" s="350" t="s">
        <v>748</v>
      </c>
      <c r="B1412" s="165">
        <v>9252252</v>
      </c>
      <c r="C1412" s="165">
        <v>296</v>
      </c>
      <c r="D1412" s="165">
        <v>153</v>
      </c>
      <c r="E1412" s="354">
        <f t="shared" ref="E1412:E1475" si="22">C1412+D1412</f>
        <v>449</v>
      </c>
    </row>
    <row r="1413" spans="1:5" x14ac:dyDescent="0.2">
      <c r="A1413" s="350" t="s">
        <v>748</v>
      </c>
      <c r="B1413" s="165">
        <v>15052256</v>
      </c>
      <c r="C1413" s="165">
        <v>463</v>
      </c>
      <c r="D1413" s="165">
        <v>126</v>
      </c>
      <c r="E1413" s="354">
        <f t="shared" si="22"/>
        <v>589</v>
      </c>
    </row>
    <row r="1414" spans="1:5" x14ac:dyDescent="0.2">
      <c r="A1414" s="350" t="s">
        <v>748</v>
      </c>
      <c r="B1414" s="165">
        <v>15312257</v>
      </c>
      <c r="C1414" s="165">
        <v>813</v>
      </c>
      <c r="D1414" s="165">
        <v>418</v>
      </c>
      <c r="E1414" s="354">
        <f t="shared" si="22"/>
        <v>1231</v>
      </c>
    </row>
    <row r="1415" spans="1:5" x14ac:dyDescent="0.2">
      <c r="A1415" s="350" t="s">
        <v>748</v>
      </c>
      <c r="B1415" s="165">
        <v>16372255</v>
      </c>
      <c r="C1415" s="165">
        <v>249</v>
      </c>
      <c r="D1415" s="165">
        <v>167</v>
      </c>
      <c r="E1415" s="354">
        <f t="shared" si="22"/>
        <v>416</v>
      </c>
    </row>
    <row r="1416" spans="1:5" x14ac:dyDescent="0.2">
      <c r="A1416" s="350" t="s">
        <v>748</v>
      </c>
      <c r="B1416" s="165">
        <v>16442256</v>
      </c>
      <c r="C1416" s="165">
        <v>300</v>
      </c>
      <c r="D1416" s="165">
        <v>214</v>
      </c>
      <c r="E1416" s="354">
        <f t="shared" si="22"/>
        <v>514</v>
      </c>
    </row>
    <row r="1417" spans="1:5" x14ac:dyDescent="0.2">
      <c r="A1417" s="350" t="s">
        <v>748</v>
      </c>
      <c r="B1417" s="165">
        <v>16062255</v>
      </c>
      <c r="C1417" s="165">
        <v>352</v>
      </c>
      <c r="D1417" s="165">
        <v>310</v>
      </c>
      <c r="E1417" s="354">
        <f t="shared" si="22"/>
        <v>662</v>
      </c>
    </row>
    <row r="1418" spans="1:5" x14ac:dyDescent="0.2">
      <c r="A1418" s="350" t="s">
        <v>748</v>
      </c>
      <c r="B1418" s="165">
        <v>17092253</v>
      </c>
      <c r="C1418" s="165">
        <v>223</v>
      </c>
      <c r="D1418" s="165">
        <v>154</v>
      </c>
      <c r="E1418" s="354">
        <f t="shared" si="22"/>
        <v>377</v>
      </c>
    </row>
    <row r="1419" spans="1:5" x14ac:dyDescent="0.2">
      <c r="A1419" s="350" t="s">
        <v>748</v>
      </c>
      <c r="B1419" s="165">
        <v>14032255</v>
      </c>
      <c r="C1419" s="165">
        <v>98</v>
      </c>
      <c r="D1419" s="165">
        <v>9</v>
      </c>
      <c r="E1419" s="354">
        <f t="shared" si="22"/>
        <v>107</v>
      </c>
    </row>
    <row r="1420" spans="1:5" x14ac:dyDescent="0.2">
      <c r="A1420" s="350" t="s">
        <v>748</v>
      </c>
      <c r="B1420" s="165">
        <v>17042253</v>
      </c>
      <c r="C1420" s="165">
        <v>413</v>
      </c>
      <c r="D1420" s="165">
        <v>5</v>
      </c>
      <c r="E1420" s="354">
        <f t="shared" si="22"/>
        <v>418</v>
      </c>
    </row>
    <row r="1421" spans="1:5" x14ac:dyDescent="0.2">
      <c r="A1421" s="350" t="s">
        <v>748</v>
      </c>
      <c r="B1421" s="165">
        <v>12182255</v>
      </c>
      <c r="C1421" s="165">
        <v>336</v>
      </c>
      <c r="D1421" s="165">
        <v>110</v>
      </c>
      <c r="E1421" s="354">
        <f t="shared" si="22"/>
        <v>446</v>
      </c>
    </row>
    <row r="1422" spans="1:5" x14ac:dyDescent="0.2">
      <c r="A1422" s="350" t="s">
        <v>748</v>
      </c>
      <c r="B1422" s="165">
        <v>1162150</v>
      </c>
      <c r="C1422" s="165">
        <v>753</v>
      </c>
      <c r="D1422" s="165">
        <v>109</v>
      </c>
      <c r="E1422" s="354">
        <f t="shared" si="22"/>
        <v>862</v>
      </c>
    </row>
    <row r="1423" spans="1:5" x14ac:dyDescent="0.2">
      <c r="A1423" s="350" t="s">
        <v>748</v>
      </c>
      <c r="B1423" s="165">
        <v>1132150</v>
      </c>
      <c r="C1423" s="165">
        <v>310</v>
      </c>
      <c r="D1423" s="165">
        <v>240</v>
      </c>
      <c r="E1423" s="354">
        <f t="shared" si="22"/>
        <v>550</v>
      </c>
    </row>
    <row r="1424" spans="1:5" x14ac:dyDescent="0.2">
      <c r="A1424" s="350" t="s">
        <v>748</v>
      </c>
      <c r="B1424" s="165">
        <v>12352255</v>
      </c>
      <c r="C1424" s="165">
        <v>338</v>
      </c>
      <c r="D1424" s="165">
        <v>40</v>
      </c>
      <c r="E1424" s="354">
        <f t="shared" si="22"/>
        <v>378</v>
      </c>
    </row>
    <row r="1425" spans="1:5" x14ac:dyDescent="0.2">
      <c r="A1425" s="350" t="s">
        <v>748</v>
      </c>
      <c r="B1425" s="165">
        <v>16302255</v>
      </c>
      <c r="C1425" s="165">
        <v>423</v>
      </c>
      <c r="D1425" s="165">
        <v>196</v>
      </c>
      <c r="E1425" s="354">
        <f t="shared" si="22"/>
        <v>619</v>
      </c>
    </row>
    <row r="1426" spans="1:5" x14ac:dyDescent="0.2">
      <c r="A1426" s="350" t="s">
        <v>748</v>
      </c>
      <c r="B1426" s="165">
        <v>14012140</v>
      </c>
      <c r="C1426" s="165">
        <v>237</v>
      </c>
      <c r="D1426" s="165">
        <v>239</v>
      </c>
      <c r="E1426" s="354">
        <f t="shared" si="22"/>
        <v>476</v>
      </c>
    </row>
    <row r="1427" spans="1:5" x14ac:dyDescent="0.2">
      <c r="A1427" s="350" t="s">
        <v>748</v>
      </c>
      <c r="B1427" s="165">
        <v>15022140</v>
      </c>
      <c r="C1427" s="165">
        <v>250</v>
      </c>
      <c r="D1427" s="165">
        <v>228</v>
      </c>
      <c r="E1427" s="354">
        <f t="shared" si="22"/>
        <v>478</v>
      </c>
    </row>
    <row r="1428" spans="1:5" x14ac:dyDescent="0.2">
      <c r="A1428" s="350" t="s">
        <v>748</v>
      </c>
      <c r="B1428" s="165">
        <v>12012257</v>
      </c>
      <c r="C1428" s="165">
        <v>269</v>
      </c>
      <c r="D1428" s="165">
        <v>237</v>
      </c>
      <c r="E1428" s="354">
        <f t="shared" si="22"/>
        <v>506</v>
      </c>
    </row>
    <row r="1429" spans="1:5" x14ac:dyDescent="0.2">
      <c r="A1429" s="350" t="s">
        <v>748</v>
      </c>
      <c r="B1429" s="165">
        <v>12092257</v>
      </c>
      <c r="C1429" s="165">
        <v>1012</v>
      </c>
      <c r="D1429" s="165">
        <v>85</v>
      </c>
      <c r="E1429" s="354">
        <f t="shared" si="22"/>
        <v>1097</v>
      </c>
    </row>
    <row r="1430" spans="1:5" x14ac:dyDescent="0.2">
      <c r="A1430" s="350" t="s">
        <v>748</v>
      </c>
      <c r="B1430" s="165">
        <v>16452256</v>
      </c>
      <c r="C1430" s="165">
        <v>446</v>
      </c>
      <c r="D1430" s="165">
        <v>193</v>
      </c>
      <c r="E1430" s="354">
        <f t="shared" si="22"/>
        <v>639</v>
      </c>
    </row>
    <row r="1431" spans="1:5" x14ac:dyDescent="0.2">
      <c r="A1431" s="350" t="s">
        <v>748</v>
      </c>
      <c r="B1431" s="165">
        <v>7042202</v>
      </c>
      <c r="C1431" s="165">
        <v>162</v>
      </c>
      <c r="D1431" s="165">
        <v>168</v>
      </c>
      <c r="E1431" s="354">
        <f t="shared" si="22"/>
        <v>330</v>
      </c>
    </row>
    <row r="1432" spans="1:5" x14ac:dyDescent="0.2">
      <c r="A1432" s="350" t="s">
        <v>748</v>
      </c>
      <c r="B1432" s="165">
        <v>12112257</v>
      </c>
      <c r="C1432" s="165">
        <v>560</v>
      </c>
      <c r="D1432" s="165">
        <v>245</v>
      </c>
      <c r="E1432" s="354">
        <f t="shared" si="22"/>
        <v>805</v>
      </c>
    </row>
    <row r="1433" spans="1:5" x14ac:dyDescent="0.2">
      <c r="A1433" s="350" t="s">
        <v>748</v>
      </c>
      <c r="B1433" s="165">
        <v>12372255</v>
      </c>
      <c r="C1433" s="165">
        <v>271</v>
      </c>
      <c r="D1433" s="165">
        <v>73</v>
      </c>
      <c r="E1433" s="354">
        <f t="shared" si="22"/>
        <v>344</v>
      </c>
    </row>
    <row r="1434" spans="1:5" x14ac:dyDescent="0.2">
      <c r="A1434" s="350" t="s">
        <v>748</v>
      </c>
      <c r="B1434" s="165">
        <v>2012546</v>
      </c>
      <c r="C1434" s="165">
        <v>32</v>
      </c>
      <c r="D1434" s="165">
        <v>2770</v>
      </c>
      <c r="E1434" s="354">
        <f t="shared" si="22"/>
        <v>2802</v>
      </c>
    </row>
    <row r="1435" spans="1:5" x14ac:dyDescent="0.2">
      <c r="A1435" s="350" t="s">
        <v>748</v>
      </c>
      <c r="B1435" s="165">
        <v>15332257</v>
      </c>
      <c r="C1435" s="165">
        <v>576</v>
      </c>
      <c r="D1435" s="165">
        <v>509</v>
      </c>
      <c r="E1435" s="354">
        <f t="shared" si="22"/>
        <v>1085</v>
      </c>
    </row>
    <row r="1436" spans="1:5" x14ac:dyDescent="0.2">
      <c r="A1436" s="350" t="s">
        <v>748</v>
      </c>
      <c r="B1436" s="165">
        <v>16462256</v>
      </c>
      <c r="C1436" s="165">
        <v>350</v>
      </c>
      <c r="D1436" s="165">
        <v>133</v>
      </c>
      <c r="E1436" s="354">
        <f t="shared" si="22"/>
        <v>483</v>
      </c>
    </row>
    <row r="1437" spans="1:5" x14ac:dyDescent="0.2">
      <c r="A1437" s="350" t="s">
        <v>748</v>
      </c>
      <c r="B1437" s="165">
        <v>13012140</v>
      </c>
      <c r="C1437" s="165">
        <v>157</v>
      </c>
      <c r="D1437" s="165">
        <v>218</v>
      </c>
      <c r="E1437" s="354">
        <f t="shared" si="22"/>
        <v>375</v>
      </c>
    </row>
    <row r="1438" spans="1:5" x14ac:dyDescent="0.2">
      <c r="A1438" s="350" t="s">
        <v>748</v>
      </c>
      <c r="B1438" s="165">
        <v>9242252</v>
      </c>
      <c r="C1438" s="165">
        <v>352</v>
      </c>
      <c r="D1438" s="165">
        <v>197</v>
      </c>
      <c r="E1438" s="354">
        <f t="shared" si="22"/>
        <v>549</v>
      </c>
    </row>
    <row r="1439" spans="1:5" x14ac:dyDescent="0.2">
      <c r="A1439" s="350" t="s">
        <v>748</v>
      </c>
      <c r="B1439" s="165">
        <v>11262257</v>
      </c>
      <c r="C1439" s="165">
        <v>1014</v>
      </c>
      <c r="D1439" s="165">
        <v>331</v>
      </c>
      <c r="E1439" s="354">
        <f t="shared" si="22"/>
        <v>1345</v>
      </c>
    </row>
    <row r="1440" spans="1:5" x14ac:dyDescent="0.2">
      <c r="A1440" s="350" t="s">
        <v>748</v>
      </c>
      <c r="B1440" s="165">
        <v>15342257</v>
      </c>
      <c r="C1440" s="165">
        <v>549</v>
      </c>
      <c r="D1440" s="165">
        <v>434</v>
      </c>
      <c r="E1440" s="354">
        <f t="shared" si="22"/>
        <v>983</v>
      </c>
    </row>
    <row r="1441" spans="1:5" x14ac:dyDescent="0.2">
      <c r="A1441" s="350" t="s">
        <v>748</v>
      </c>
      <c r="B1441" s="165">
        <v>12102257</v>
      </c>
      <c r="C1441" s="165">
        <v>581</v>
      </c>
      <c r="D1441" s="165">
        <v>353</v>
      </c>
      <c r="E1441" s="354">
        <f t="shared" si="22"/>
        <v>934</v>
      </c>
    </row>
    <row r="1442" spans="1:5" x14ac:dyDescent="0.2">
      <c r="A1442" s="350" t="s">
        <v>748</v>
      </c>
      <c r="B1442" s="165">
        <v>16492256</v>
      </c>
      <c r="C1442" s="165">
        <v>426</v>
      </c>
      <c r="D1442" s="165">
        <v>109</v>
      </c>
      <c r="E1442" s="354">
        <f t="shared" si="22"/>
        <v>535</v>
      </c>
    </row>
    <row r="1443" spans="1:5" x14ac:dyDescent="0.2">
      <c r="A1443" s="350" t="s">
        <v>748</v>
      </c>
      <c r="B1443" s="165">
        <v>10002341</v>
      </c>
      <c r="C1443" s="165">
        <v>8</v>
      </c>
      <c r="D1443" s="165">
        <v>1263</v>
      </c>
      <c r="E1443" s="354">
        <f t="shared" si="22"/>
        <v>1271</v>
      </c>
    </row>
    <row r="1444" spans="1:5" x14ac:dyDescent="0.2">
      <c r="A1444" s="350" t="s">
        <v>748</v>
      </c>
      <c r="B1444" s="165">
        <v>13042252</v>
      </c>
      <c r="C1444" s="165">
        <v>104</v>
      </c>
      <c r="D1444" s="165">
        <v>2</v>
      </c>
      <c r="E1444" s="354">
        <f t="shared" si="22"/>
        <v>106</v>
      </c>
    </row>
    <row r="1445" spans="1:5" x14ac:dyDescent="0.2">
      <c r="A1445" s="350" t="s">
        <v>748</v>
      </c>
      <c r="B1445" s="165">
        <v>11362257</v>
      </c>
      <c r="C1445" s="165">
        <v>293</v>
      </c>
      <c r="D1445" s="165">
        <v>136</v>
      </c>
      <c r="E1445" s="354">
        <f t="shared" si="22"/>
        <v>429</v>
      </c>
    </row>
    <row r="1446" spans="1:5" x14ac:dyDescent="0.2">
      <c r="A1446" s="350" t="s">
        <v>748</v>
      </c>
      <c r="B1446" s="165">
        <v>15222257</v>
      </c>
      <c r="C1446" s="165">
        <v>352</v>
      </c>
      <c r="D1446" s="165">
        <v>261</v>
      </c>
      <c r="E1446" s="354">
        <f t="shared" si="22"/>
        <v>613</v>
      </c>
    </row>
    <row r="1447" spans="1:5" x14ac:dyDescent="0.2">
      <c r="A1447" s="350" t="s">
        <v>748</v>
      </c>
      <c r="B1447" s="165">
        <v>1052150</v>
      </c>
      <c r="C1447" s="165">
        <v>406</v>
      </c>
      <c r="D1447" s="165">
        <v>191</v>
      </c>
      <c r="E1447" s="354">
        <f t="shared" si="22"/>
        <v>597</v>
      </c>
    </row>
    <row r="1448" spans="1:5" x14ac:dyDescent="0.2">
      <c r="A1448" s="350" t="s">
        <v>748</v>
      </c>
      <c r="B1448" s="165">
        <v>11352257</v>
      </c>
      <c r="C1448" s="165">
        <v>249</v>
      </c>
      <c r="D1448" s="165">
        <v>246</v>
      </c>
      <c r="E1448" s="354">
        <f t="shared" si="22"/>
        <v>495</v>
      </c>
    </row>
    <row r="1449" spans="1:5" x14ac:dyDescent="0.2">
      <c r="A1449" s="350" t="s">
        <v>748</v>
      </c>
      <c r="B1449" s="165">
        <v>11312257</v>
      </c>
      <c r="C1449" s="165">
        <v>497</v>
      </c>
      <c r="D1449" s="165">
        <v>273</v>
      </c>
      <c r="E1449" s="354">
        <f t="shared" si="22"/>
        <v>770</v>
      </c>
    </row>
    <row r="1450" spans="1:5" x14ac:dyDescent="0.2">
      <c r="A1450" s="350" t="s">
        <v>748</v>
      </c>
      <c r="B1450" s="165">
        <v>16232254</v>
      </c>
      <c r="C1450" s="165">
        <v>396</v>
      </c>
      <c r="D1450" s="165">
        <v>232</v>
      </c>
      <c r="E1450" s="354">
        <f t="shared" si="22"/>
        <v>628</v>
      </c>
    </row>
    <row r="1451" spans="1:5" x14ac:dyDescent="0.2">
      <c r="A1451" s="350" t="s">
        <v>748</v>
      </c>
      <c r="B1451" s="165">
        <v>1122150</v>
      </c>
      <c r="C1451" s="165">
        <v>381</v>
      </c>
      <c r="D1451" s="165">
        <v>218</v>
      </c>
      <c r="E1451" s="354">
        <f t="shared" si="22"/>
        <v>599</v>
      </c>
    </row>
    <row r="1452" spans="1:5" x14ac:dyDescent="0.2">
      <c r="A1452" s="350" t="s">
        <v>748</v>
      </c>
      <c r="B1452" s="165">
        <v>15052140</v>
      </c>
      <c r="C1452" s="165">
        <v>397</v>
      </c>
      <c r="D1452" s="165">
        <v>208</v>
      </c>
      <c r="E1452" s="354">
        <f t="shared" si="22"/>
        <v>605</v>
      </c>
    </row>
    <row r="1453" spans="1:5" x14ac:dyDescent="0.2">
      <c r="A1453" s="350" t="s">
        <v>748</v>
      </c>
      <c r="B1453" s="165">
        <v>16332255</v>
      </c>
      <c r="C1453" s="165">
        <v>622</v>
      </c>
      <c r="D1453" s="165">
        <v>412</v>
      </c>
      <c r="E1453" s="354">
        <f t="shared" si="22"/>
        <v>1034</v>
      </c>
    </row>
    <row r="1454" spans="1:5" x14ac:dyDescent="0.2">
      <c r="A1454" s="350" t="s">
        <v>748</v>
      </c>
      <c r="B1454" s="165">
        <v>12192255</v>
      </c>
      <c r="C1454" s="165">
        <v>395</v>
      </c>
      <c r="D1454" s="165">
        <v>154</v>
      </c>
      <c r="E1454" s="354">
        <f t="shared" si="22"/>
        <v>549</v>
      </c>
    </row>
    <row r="1455" spans="1:5" x14ac:dyDescent="0.2">
      <c r="A1455" s="350" t="s">
        <v>748</v>
      </c>
      <c r="B1455" s="165">
        <v>11292257</v>
      </c>
      <c r="C1455" s="165">
        <v>687</v>
      </c>
      <c r="D1455" s="165">
        <v>462</v>
      </c>
      <c r="E1455" s="354">
        <f t="shared" si="22"/>
        <v>1149</v>
      </c>
    </row>
    <row r="1456" spans="1:5" x14ac:dyDescent="0.2">
      <c r="A1456" s="350" t="s">
        <v>748</v>
      </c>
      <c r="B1456" s="165">
        <v>9012202</v>
      </c>
      <c r="C1456" s="165">
        <v>962</v>
      </c>
      <c r="D1456" s="165">
        <v>664</v>
      </c>
      <c r="E1456" s="354">
        <f t="shared" si="22"/>
        <v>1626</v>
      </c>
    </row>
    <row r="1457" spans="1:5" x14ac:dyDescent="0.2">
      <c r="A1457" s="350" t="s">
        <v>748</v>
      </c>
      <c r="B1457" s="165">
        <v>17152253</v>
      </c>
      <c r="C1457" s="165">
        <v>627</v>
      </c>
      <c r="D1457" s="165">
        <v>29</v>
      </c>
      <c r="E1457" s="354">
        <f t="shared" si="22"/>
        <v>656</v>
      </c>
    </row>
    <row r="1458" spans="1:5" x14ac:dyDescent="0.2">
      <c r="A1458" s="350" t="s">
        <v>748</v>
      </c>
      <c r="B1458" s="165">
        <v>16262255</v>
      </c>
      <c r="C1458" s="165">
        <v>387</v>
      </c>
      <c r="D1458" s="165">
        <v>47</v>
      </c>
      <c r="E1458" s="354">
        <f t="shared" si="22"/>
        <v>434</v>
      </c>
    </row>
    <row r="1459" spans="1:5" x14ac:dyDescent="0.2">
      <c r="A1459" s="350" t="s">
        <v>748</v>
      </c>
      <c r="B1459" s="165">
        <v>15012140</v>
      </c>
      <c r="C1459" s="165">
        <v>260</v>
      </c>
      <c r="D1459" s="165">
        <v>196</v>
      </c>
      <c r="E1459" s="354">
        <f t="shared" si="22"/>
        <v>456</v>
      </c>
    </row>
    <row r="1460" spans="1:5" x14ac:dyDescent="0.2">
      <c r="A1460" s="350" t="s">
        <v>788</v>
      </c>
      <c r="B1460" s="165">
        <v>5007201</v>
      </c>
      <c r="C1460" s="165">
        <v>319</v>
      </c>
      <c r="D1460" s="165">
        <v>1</v>
      </c>
      <c r="E1460" s="354">
        <f t="shared" si="22"/>
        <v>320</v>
      </c>
    </row>
    <row r="1461" spans="1:5" x14ac:dyDescent="0.2">
      <c r="A1461" s="350" t="s">
        <v>788</v>
      </c>
      <c r="B1461" s="165">
        <v>8007420</v>
      </c>
      <c r="C1461" s="165">
        <v>372</v>
      </c>
      <c r="D1461" s="165">
        <v>1</v>
      </c>
      <c r="E1461" s="354">
        <f t="shared" si="22"/>
        <v>373</v>
      </c>
    </row>
    <row r="1462" spans="1:5" x14ac:dyDescent="0.2">
      <c r="A1462" s="350" t="s">
        <v>749</v>
      </c>
      <c r="B1462" s="165">
        <v>3005001</v>
      </c>
      <c r="C1462" s="165">
        <v>6</v>
      </c>
      <c r="D1462" s="165">
        <v>7</v>
      </c>
      <c r="E1462" s="354">
        <f t="shared" si="22"/>
        <v>13</v>
      </c>
    </row>
    <row r="1463" spans="1:5" x14ac:dyDescent="0.2">
      <c r="A1463" s="350" t="s">
        <v>749</v>
      </c>
      <c r="B1463" s="165">
        <v>12015002</v>
      </c>
      <c r="C1463" s="165">
        <v>3</v>
      </c>
      <c r="D1463" s="165">
        <v>686</v>
      </c>
      <c r="E1463" s="354">
        <f t="shared" si="22"/>
        <v>689</v>
      </c>
    </row>
    <row r="1464" spans="1:5" x14ac:dyDescent="0.2">
      <c r="A1464" s="350" t="s">
        <v>749</v>
      </c>
      <c r="B1464" s="165">
        <v>15015008</v>
      </c>
      <c r="C1464" s="165">
        <v>2</v>
      </c>
      <c r="D1464" s="165">
        <v>723</v>
      </c>
      <c r="E1464" s="354">
        <f t="shared" si="22"/>
        <v>725</v>
      </c>
    </row>
    <row r="1465" spans="1:5" x14ac:dyDescent="0.2">
      <c r="A1465" s="350" t="s">
        <v>749</v>
      </c>
      <c r="B1465" s="165">
        <v>10015004</v>
      </c>
      <c r="C1465" s="165">
        <v>1</v>
      </c>
      <c r="D1465" s="165">
        <v>2300</v>
      </c>
      <c r="E1465" s="354">
        <f t="shared" si="22"/>
        <v>2301</v>
      </c>
    </row>
    <row r="1466" spans="1:5" x14ac:dyDescent="0.2">
      <c r="A1466" s="350" t="s">
        <v>749</v>
      </c>
      <c r="B1466" s="165">
        <v>3015015</v>
      </c>
      <c r="C1466" s="165">
        <v>2</v>
      </c>
      <c r="D1466" s="165">
        <v>421</v>
      </c>
      <c r="E1466" s="354">
        <f t="shared" si="22"/>
        <v>423</v>
      </c>
    </row>
    <row r="1467" spans="1:5" x14ac:dyDescent="0.2">
      <c r="A1467" s="350" t="s">
        <v>749</v>
      </c>
      <c r="B1467" s="165">
        <v>14015008</v>
      </c>
      <c r="C1467" s="165">
        <v>9</v>
      </c>
      <c r="D1467" s="165">
        <v>1103</v>
      </c>
      <c r="E1467" s="354">
        <f t="shared" si="22"/>
        <v>1112</v>
      </c>
    </row>
    <row r="1468" spans="1:5" x14ac:dyDescent="0.2">
      <c r="A1468" s="350" t="s">
        <v>749</v>
      </c>
      <c r="B1468" s="165">
        <v>13015008</v>
      </c>
      <c r="C1468" s="165">
        <v>11</v>
      </c>
      <c r="D1468" s="165">
        <v>1080</v>
      </c>
      <c r="E1468" s="354">
        <f t="shared" si="22"/>
        <v>1091</v>
      </c>
    </row>
    <row r="1469" spans="1:5" x14ac:dyDescent="0.2">
      <c r="A1469" s="350" t="s">
        <v>749</v>
      </c>
      <c r="B1469" s="165">
        <v>18015018</v>
      </c>
      <c r="C1469" s="165">
        <v>3</v>
      </c>
      <c r="D1469" s="165">
        <v>1424</v>
      </c>
      <c r="E1469" s="354">
        <f t="shared" si="22"/>
        <v>1427</v>
      </c>
    </row>
    <row r="1470" spans="1:5" x14ac:dyDescent="0.2">
      <c r="A1470" s="350" t="s">
        <v>749</v>
      </c>
      <c r="B1470" s="165">
        <v>14015006</v>
      </c>
      <c r="C1470" s="165">
        <v>1</v>
      </c>
      <c r="D1470" s="165">
        <v>1164</v>
      </c>
      <c r="E1470" s="354">
        <f t="shared" si="22"/>
        <v>1165</v>
      </c>
    </row>
    <row r="1471" spans="1:5" x14ac:dyDescent="0.2">
      <c r="A1471" s="350" t="s">
        <v>749</v>
      </c>
      <c r="B1471" s="165">
        <v>18015016</v>
      </c>
      <c r="C1471" s="165">
        <v>1</v>
      </c>
      <c r="D1471" s="165">
        <v>941</v>
      </c>
      <c r="E1471" s="354">
        <f t="shared" si="22"/>
        <v>942</v>
      </c>
    </row>
    <row r="1472" spans="1:5" x14ac:dyDescent="0.2">
      <c r="A1472" s="350" t="s">
        <v>750</v>
      </c>
      <c r="B1472" s="165">
        <v>21001130</v>
      </c>
      <c r="C1472" s="165">
        <v>1389</v>
      </c>
      <c r="D1472" s="165">
        <v>206</v>
      </c>
      <c r="E1472" s="354">
        <f t="shared" si="22"/>
        <v>1595</v>
      </c>
    </row>
    <row r="1473" spans="1:5" x14ac:dyDescent="0.2">
      <c r="A1473" s="350" t="s">
        <v>750</v>
      </c>
      <c r="B1473" s="165">
        <v>2001226</v>
      </c>
      <c r="C1473" s="165">
        <v>212</v>
      </c>
      <c r="D1473" s="165">
        <v>9</v>
      </c>
      <c r="E1473" s="354">
        <f t="shared" si="22"/>
        <v>221</v>
      </c>
    </row>
    <row r="1474" spans="1:5" x14ac:dyDescent="0.2">
      <c r="A1474" s="350" t="s">
        <v>750</v>
      </c>
      <c r="B1474" s="165">
        <v>4001121</v>
      </c>
      <c r="C1474" s="165">
        <v>871</v>
      </c>
      <c r="D1474" s="165">
        <v>106</v>
      </c>
      <c r="E1474" s="354">
        <f t="shared" si="22"/>
        <v>977</v>
      </c>
    </row>
    <row r="1475" spans="1:5" x14ac:dyDescent="0.2">
      <c r="A1475" s="350" t="s">
        <v>750</v>
      </c>
      <c r="B1475" s="165">
        <v>1001115</v>
      </c>
      <c r="C1475" s="165">
        <v>352</v>
      </c>
      <c r="D1475" s="165">
        <v>141</v>
      </c>
      <c r="E1475" s="354">
        <f t="shared" si="22"/>
        <v>493</v>
      </c>
    </row>
    <row r="1476" spans="1:5" x14ac:dyDescent="0.2">
      <c r="A1476" s="350" t="s">
        <v>750</v>
      </c>
      <c r="B1476" s="165">
        <v>5001207</v>
      </c>
      <c r="C1476" s="165">
        <v>192</v>
      </c>
      <c r="D1476" s="165">
        <v>1</v>
      </c>
      <c r="E1476" s="354">
        <f t="shared" ref="E1476:E1539" si="23">C1476+D1476</f>
        <v>193</v>
      </c>
    </row>
    <row r="1477" spans="1:5" x14ac:dyDescent="0.2">
      <c r="A1477" s="350" t="s">
        <v>750</v>
      </c>
      <c r="B1477" s="165">
        <v>21001123</v>
      </c>
      <c r="C1477" s="165">
        <v>390</v>
      </c>
      <c r="D1477" s="165">
        <v>265</v>
      </c>
      <c r="E1477" s="354">
        <f t="shared" si="23"/>
        <v>655</v>
      </c>
    </row>
    <row r="1478" spans="1:5" x14ac:dyDescent="0.2">
      <c r="A1478" s="350" t="s">
        <v>750</v>
      </c>
      <c r="B1478" s="165">
        <v>2001234</v>
      </c>
      <c r="C1478" s="165">
        <v>898</v>
      </c>
      <c r="D1478" s="165">
        <v>530</v>
      </c>
      <c r="E1478" s="354">
        <f t="shared" si="23"/>
        <v>1428</v>
      </c>
    </row>
    <row r="1479" spans="1:5" x14ac:dyDescent="0.2">
      <c r="A1479" s="350" t="s">
        <v>750</v>
      </c>
      <c r="B1479" s="165">
        <v>17001503</v>
      </c>
      <c r="C1479" s="165">
        <v>390</v>
      </c>
      <c r="D1479" s="165">
        <v>8</v>
      </c>
      <c r="E1479" s="354">
        <f t="shared" si="23"/>
        <v>398</v>
      </c>
    </row>
    <row r="1480" spans="1:5" x14ac:dyDescent="0.2">
      <c r="A1480" s="350" t="s">
        <v>750</v>
      </c>
      <c r="B1480" s="165">
        <v>1001110</v>
      </c>
      <c r="C1480" s="165">
        <v>366</v>
      </c>
      <c r="D1480" s="165">
        <v>237</v>
      </c>
      <c r="E1480" s="354">
        <f t="shared" si="23"/>
        <v>603</v>
      </c>
    </row>
    <row r="1481" spans="1:5" x14ac:dyDescent="0.2">
      <c r="A1481" s="350" t="s">
        <v>750</v>
      </c>
      <c r="B1481" s="165">
        <v>21001128</v>
      </c>
      <c r="C1481" s="165">
        <v>252</v>
      </c>
      <c r="D1481" s="165">
        <v>175</v>
      </c>
      <c r="E1481" s="354">
        <f t="shared" si="23"/>
        <v>427</v>
      </c>
    </row>
    <row r="1482" spans="1:5" x14ac:dyDescent="0.2">
      <c r="A1482" s="350" t="s">
        <v>750</v>
      </c>
      <c r="B1482" s="165">
        <v>3001143</v>
      </c>
      <c r="C1482" s="165">
        <v>375</v>
      </c>
      <c r="D1482" s="165">
        <v>201</v>
      </c>
      <c r="E1482" s="354">
        <f t="shared" si="23"/>
        <v>576</v>
      </c>
    </row>
    <row r="1483" spans="1:5" x14ac:dyDescent="0.2">
      <c r="A1483" s="350" t="s">
        <v>750</v>
      </c>
      <c r="B1483" s="165">
        <v>4001113</v>
      </c>
      <c r="C1483" s="165">
        <v>855</v>
      </c>
      <c r="D1483" s="165">
        <v>455</v>
      </c>
      <c r="E1483" s="354">
        <f t="shared" si="23"/>
        <v>1310</v>
      </c>
    </row>
    <row r="1484" spans="1:5" x14ac:dyDescent="0.2">
      <c r="A1484" s="350" t="s">
        <v>750</v>
      </c>
      <c r="B1484" s="165">
        <v>4001149</v>
      </c>
      <c r="C1484" s="165">
        <v>299</v>
      </c>
      <c r="D1484" s="165">
        <v>1</v>
      </c>
      <c r="E1484" s="354">
        <f t="shared" si="23"/>
        <v>300</v>
      </c>
    </row>
    <row r="1485" spans="1:5" x14ac:dyDescent="0.2">
      <c r="A1485" s="350" t="s">
        <v>750</v>
      </c>
      <c r="B1485" s="165">
        <v>4001128</v>
      </c>
      <c r="C1485" s="165">
        <v>278</v>
      </c>
      <c r="D1485" s="165">
        <v>251</v>
      </c>
      <c r="E1485" s="354">
        <f t="shared" si="23"/>
        <v>529</v>
      </c>
    </row>
    <row r="1486" spans="1:5" x14ac:dyDescent="0.2">
      <c r="A1486" s="350" t="s">
        <v>750</v>
      </c>
      <c r="B1486" s="165">
        <v>1001105</v>
      </c>
      <c r="C1486" s="165">
        <v>372</v>
      </c>
      <c r="D1486" s="165">
        <v>227</v>
      </c>
      <c r="E1486" s="354">
        <f t="shared" si="23"/>
        <v>599</v>
      </c>
    </row>
    <row r="1487" spans="1:5" x14ac:dyDescent="0.2">
      <c r="A1487" s="350" t="s">
        <v>750</v>
      </c>
      <c r="B1487" s="165">
        <v>4001102</v>
      </c>
      <c r="C1487" s="165">
        <v>1207</v>
      </c>
      <c r="D1487" s="165">
        <v>681</v>
      </c>
      <c r="E1487" s="354">
        <f t="shared" si="23"/>
        <v>1888</v>
      </c>
    </row>
    <row r="1488" spans="1:5" x14ac:dyDescent="0.2">
      <c r="A1488" s="350" t="s">
        <v>750</v>
      </c>
      <c r="B1488" s="165">
        <v>3001145</v>
      </c>
      <c r="C1488" s="165">
        <v>372</v>
      </c>
      <c r="D1488" s="165">
        <v>268</v>
      </c>
      <c r="E1488" s="354">
        <f t="shared" si="23"/>
        <v>640</v>
      </c>
    </row>
    <row r="1489" spans="1:5" x14ac:dyDescent="0.2">
      <c r="A1489" s="350" t="s">
        <v>750</v>
      </c>
      <c r="B1489" s="165">
        <v>1001142</v>
      </c>
      <c r="C1489" s="165">
        <v>271</v>
      </c>
      <c r="D1489" s="165">
        <v>234</v>
      </c>
      <c r="E1489" s="354">
        <f t="shared" si="23"/>
        <v>505</v>
      </c>
    </row>
    <row r="1490" spans="1:5" x14ac:dyDescent="0.2">
      <c r="A1490" s="350" t="s">
        <v>750</v>
      </c>
      <c r="B1490" s="165">
        <v>3001142</v>
      </c>
      <c r="C1490" s="165">
        <v>292</v>
      </c>
      <c r="D1490" s="165">
        <v>240</v>
      </c>
      <c r="E1490" s="354">
        <f t="shared" si="23"/>
        <v>532</v>
      </c>
    </row>
    <row r="1491" spans="1:5" x14ac:dyDescent="0.2">
      <c r="A1491" s="350" t="s">
        <v>750</v>
      </c>
      <c r="B1491" s="165">
        <v>21001131</v>
      </c>
      <c r="C1491" s="165">
        <v>1107</v>
      </c>
      <c r="D1491" s="165">
        <v>228</v>
      </c>
      <c r="E1491" s="354">
        <f t="shared" si="23"/>
        <v>1335</v>
      </c>
    </row>
    <row r="1492" spans="1:5" x14ac:dyDescent="0.2">
      <c r="A1492" s="350" t="s">
        <v>750</v>
      </c>
      <c r="B1492" s="165">
        <v>6001204</v>
      </c>
      <c r="C1492" s="165">
        <v>438</v>
      </c>
      <c r="D1492" s="165">
        <v>165</v>
      </c>
      <c r="E1492" s="354">
        <f t="shared" si="23"/>
        <v>603</v>
      </c>
    </row>
    <row r="1493" spans="1:5" x14ac:dyDescent="0.2">
      <c r="A1493" s="350" t="s">
        <v>750</v>
      </c>
      <c r="B1493" s="165">
        <v>1001106</v>
      </c>
      <c r="C1493" s="165">
        <v>464</v>
      </c>
      <c r="D1493" s="165">
        <v>132</v>
      </c>
      <c r="E1493" s="354">
        <f t="shared" si="23"/>
        <v>596</v>
      </c>
    </row>
    <row r="1494" spans="1:5" x14ac:dyDescent="0.2">
      <c r="A1494" s="350" t="s">
        <v>750</v>
      </c>
      <c r="B1494" s="165">
        <v>21001105</v>
      </c>
      <c r="C1494" s="165">
        <v>1951</v>
      </c>
      <c r="D1494" s="165">
        <v>339</v>
      </c>
      <c r="E1494" s="354">
        <f t="shared" si="23"/>
        <v>2290</v>
      </c>
    </row>
    <row r="1495" spans="1:5" x14ac:dyDescent="0.2">
      <c r="A1495" s="350" t="s">
        <v>750</v>
      </c>
      <c r="B1495" s="165">
        <v>1001134</v>
      </c>
      <c r="C1495" s="165">
        <v>328</v>
      </c>
      <c r="D1495" s="165">
        <v>109</v>
      </c>
      <c r="E1495" s="354">
        <f t="shared" si="23"/>
        <v>437</v>
      </c>
    </row>
    <row r="1496" spans="1:5" x14ac:dyDescent="0.2">
      <c r="A1496" s="350" t="s">
        <v>750</v>
      </c>
      <c r="B1496" s="165">
        <v>2001240</v>
      </c>
      <c r="C1496" s="165">
        <v>638</v>
      </c>
      <c r="D1496" s="165">
        <v>133</v>
      </c>
      <c r="E1496" s="354">
        <f t="shared" si="23"/>
        <v>771</v>
      </c>
    </row>
    <row r="1497" spans="1:5" x14ac:dyDescent="0.2">
      <c r="A1497" s="350" t="s">
        <v>750</v>
      </c>
      <c r="B1497" s="165">
        <v>21001113</v>
      </c>
      <c r="C1497" s="165">
        <v>374</v>
      </c>
      <c r="D1497" s="165">
        <v>200</v>
      </c>
      <c r="E1497" s="354">
        <f t="shared" si="23"/>
        <v>574</v>
      </c>
    </row>
    <row r="1498" spans="1:5" x14ac:dyDescent="0.2">
      <c r="A1498" s="350" t="s">
        <v>750</v>
      </c>
      <c r="B1498" s="165">
        <v>19001109</v>
      </c>
      <c r="C1498" s="165">
        <v>300</v>
      </c>
      <c r="D1498" s="165">
        <v>248</v>
      </c>
      <c r="E1498" s="354">
        <f t="shared" si="23"/>
        <v>548</v>
      </c>
    </row>
    <row r="1499" spans="1:5" x14ac:dyDescent="0.2">
      <c r="A1499" s="350" t="s">
        <v>750</v>
      </c>
      <c r="B1499" s="165">
        <v>4001105</v>
      </c>
      <c r="C1499" s="165">
        <v>507</v>
      </c>
      <c r="D1499" s="165">
        <v>444</v>
      </c>
      <c r="E1499" s="354">
        <f t="shared" si="23"/>
        <v>951</v>
      </c>
    </row>
    <row r="1500" spans="1:5" x14ac:dyDescent="0.2">
      <c r="A1500" s="350" t="s">
        <v>750</v>
      </c>
      <c r="B1500" s="165">
        <v>19001112</v>
      </c>
      <c r="C1500" s="165">
        <v>479</v>
      </c>
      <c r="D1500" s="165">
        <v>155</v>
      </c>
      <c r="E1500" s="354">
        <f t="shared" si="23"/>
        <v>634</v>
      </c>
    </row>
    <row r="1501" spans="1:5" x14ac:dyDescent="0.2">
      <c r="A1501" s="350" t="s">
        <v>750</v>
      </c>
      <c r="B1501" s="165">
        <v>3001104</v>
      </c>
      <c r="C1501" s="165">
        <v>333</v>
      </c>
      <c r="D1501" s="165">
        <v>251</v>
      </c>
      <c r="E1501" s="354">
        <f t="shared" si="23"/>
        <v>584</v>
      </c>
    </row>
    <row r="1502" spans="1:5" x14ac:dyDescent="0.2">
      <c r="A1502" s="350" t="s">
        <v>750</v>
      </c>
      <c r="B1502" s="165">
        <v>21001110</v>
      </c>
      <c r="C1502" s="165">
        <v>499</v>
      </c>
      <c r="D1502" s="165">
        <v>140</v>
      </c>
      <c r="E1502" s="354">
        <f t="shared" si="23"/>
        <v>639</v>
      </c>
    </row>
    <row r="1503" spans="1:5" x14ac:dyDescent="0.2">
      <c r="A1503" s="350" t="s">
        <v>750</v>
      </c>
      <c r="B1503" s="165">
        <v>19001105</v>
      </c>
      <c r="C1503" s="165">
        <v>307</v>
      </c>
      <c r="D1503" s="165">
        <v>20</v>
      </c>
      <c r="E1503" s="354">
        <f t="shared" si="23"/>
        <v>327</v>
      </c>
    </row>
    <row r="1504" spans="1:5" x14ac:dyDescent="0.2">
      <c r="A1504" s="350" t="s">
        <v>750</v>
      </c>
      <c r="B1504" s="165">
        <v>6001202</v>
      </c>
      <c r="C1504" s="165">
        <v>216</v>
      </c>
      <c r="D1504" s="165">
        <v>160</v>
      </c>
      <c r="E1504" s="354">
        <f t="shared" si="23"/>
        <v>376</v>
      </c>
    </row>
    <row r="1505" spans="1:5" x14ac:dyDescent="0.2">
      <c r="A1505" s="350" t="s">
        <v>750</v>
      </c>
      <c r="B1505" s="165">
        <v>3001106</v>
      </c>
      <c r="C1505" s="165">
        <v>553</v>
      </c>
      <c r="D1505" s="165">
        <v>508</v>
      </c>
      <c r="E1505" s="354">
        <f t="shared" si="23"/>
        <v>1061</v>
      </c>
    </row>
    <row r="1506" spans="1:5" x14ac:dyDescent="0.2">
      <c r="A1506" s="350" t="s">
        <v>750</v>
      </c>
      <c r="B1506" s="165">
        <v>3001126</v>
      </c>
      <c r="C1506" s="165">
        <v>217</v>
      </c>
      <c r="D1506" s="165">
        <v>143</v>
      </c>
      <c r="E1506" s="354">
        <f t="shared" si="23"/>
        <v>360</v>
      </c>
    </row>
    <row r="1507" spans="1:5" x14ac:dyDescent="0.2">
      <c r="A1507" s="350" t="s">
        <v>750</v>
      </c>
      <c r="B1507" s="165">
        <v>2001228</v>
      </c>
      <c r="C1507" s="165">
        <v>288</v>
      </c>
      <c r="D1507" s="165">
        <v>150</v>
      </c>
      <c r="E1507" s="354">
        <f t="shared" si="23"/>
        <v>438</v>
      </c>
    </row>
    <row r="1508" spans="1:5" x14ac:dyDescent="0.2">
      <c r="A1508" s="350" t="s">
        <v>750</v>
      </c>
      <c r="B1508" s="165">
        <v>6001215</v>
      </c>
      <c r="C1508" s="165">
        <v>65</v>
      </c>
      <c r="D1508" s="165">
        <v>2</v>
      </c>
      <c r="E1508" s="354">
        <f t="shared" si="23"/>
        <v>67</v>
      </c>
    </row>
    <row r="1509" spans="1:5" x14ac:dyDescent="0.2">
      <c r="A1509" s="350" t="s">
        <v>750</v>
      </c>
      <c r="B1509" s="165">
        <v>19001121</v>
      </c>
      <c r="C1509" s="165">
        <v>753</v>
      </c>
      <c r="D1509" s="165">
        <v>277</v>
      </c>
      <c r="E1509" s="354">
        <f t="shared" si="23"/>
        <v>1030</v>
      </c>
    </row>
    <row r="1510" spans="1:5" x14ac:dyDescent="0.2">
      <c r="A1510" s="350" t="s">
        <v>750</v>
      </c>
      <c r="B1510" s="165">
        <v>4001117</v>
      </c>
      <c r="C1510" s="165">
        <v>854</v>
      </c>
      <c r="D1510" s="165">
        <v>382</v>
      </c>
      <c r="E1510" s="354">
        <f t="shared" si="23"/>
        <v>1236</v>
      </c>
    </row>
    <row r="1511" spans="1:5" x14ac:dyDescent="0.2">
      <c r="A1511" s="350" t="s">
        <v>750</v>
      </c>
      <c r="B1511" s="165">
        <v>4001136</v>
      </c>
      <c r="C1511" s="165">
        <v>401</v>
      </c>
      <c r="D1511" s="165">
        <v>184</v>
      </c>
      <c r="E1511" s="354">
        <f t="shared" si="23"/>
        <v>585</v>
      </c>
    </row>
    <row r="1512" spans="1:5" x14ac:dyDescent="0.2">
      <c r="A1512" s="350" t="s">
        <v>750</v>
      </c>
      <c r="B1512" s="165">
        <v>4001119</v>
      </c>
      <c r="C1512" s="165">
        <v>117</v>
      </c>
      <c r="D1512" s="165">
        <v>79</v>
      </c>
      <c r="E1512" s="354">
        <f t="shared" si="23"/>
        <v>196</v>
      </c>
    </row>
    <row r="1513" spans="1:5" x14ac:dyDescent="0.2">
      <c r="A1513" s="350" t="s">
        <v>750</v>
      </c>
      <c r="B1513" s="165">
        <v>21001109</v>
      </c>
      <c r="C1513" s="165">
        <v>242</v>
      </c>
      <c r="D1513" s="165">
        <v>69</v>
      </c>
      <c r="E1513" s="354">
        <f t="shared" si="23"/>
        <v>311</v>
      </c>
    </row>
    <row r="1514" spans="1:5" x14ac:dyDescent="0.2">
      <c r="A1514" s="350" t="s">
        <v>750</v>
      </c>
      <c r="B1514" s="165">
        <v>1001118</v>
      </c>
      <c r="C1514" s="165">
        <v>249</v>
      </c>
      <c r="D1514" s="165">
        <v>150</v>
      </c>
      <c r="E1514" s="354">
        <f t="shared" si="23"/>
        <v>399</v>
      </c>
    </row>
    <row r="1515" spans="1:5" x14ac:dyDescent="0.2">
      <c r="A1515" s="350" t="s">
        <v>750</v>
      </c>
      <c r="B1515" s="165">
        <v>1001119</v>
      </c>
      <c r="C1515" s="165">
        <v>382</v>
      </c>
      <c r="D1515" s="165">
        <v>290</v>
      </c>
      <c r="E1515" s="354">
        <f t="shared" si="23"/>
        <v>672</v>
      </c>
    </row>
    <row r="1516" spans="1:5" x14ac:dyDescent="0.2">
      <c r="A1516" s="350" t="s">
        <v>750</v>
      </c>
      <c r="B1516" s="165">
        <v>13011703</v>
      </c>
      <c r="C1516" s="165">
        <v>1</v>
      </c>
      <c r="D1516" s="165">
        <v>339</v>
      </c>
      <c r="E1516" s="354">
        <f t="shared" si="23"/>
        <v>340</v>
      </c>
    </row>
    <row r="1517" spans="1:5" x14ac:dyDescent="0.2">
      <c r="A1517" s="350" t="s">
        <v>750</v>
      </c>
      <c r="B1517" s="165">
        <v>1001130</v>
      </c>
      <c r="C1517" s="165">
        <v>229</v>
      </c>
      <c r="D1517" s="165">
        <v>1</v>
      </c>
      <c r="E1517" s="354">
        <f t="shared" si="23"/>
        <v>230</v>
      </c>
    </row>
    <row r="1518" spans="1:5" x14ac:dyDescent="0.2">
      <c r="A1518" s="350" t="s">
        <v>750</v>
      </c>
      <c r="B1518" s="165">
        <v>21001120</v>
      </c>
      <c r="C1518" s="165">
        <v>284</v>
      </c>
      <c r="D1518" s="165">
        <v>231</v>
      </c>
      <c r="E1518" s="354">
        <f t="shared" si="23"/>
        <v>515</v>
      </c>
    </row>
    <row r="1519" spans="1:5" x14ac:dyDescent="0.2">
      <c r="A1519" s="350" t="s">
        <v>750</v>
      </c>
      <c r="B1519" s="165">
        <v>21001112</v>
      </c>
      <c r="C1519" s="165">
        <v>255</v>
      </c>
      <c r="D1519" s="165">
        <v>154</v>
      </c>
      <c r="E1519" s="354">
        <f t="shared" si="23"/>
        <v>409</v>
      </c>
    </row>
    <row r="1520" spans="1:5" x14ac:dyDescent="0.2">
      <c r="A1520" s="350" t="s">
        <v>750</v>
      </c>
      <c r="B1520" s="165">
        <v>1001111</v>
      </c>
      <c r="C1520" s="165">
        <v>682</v>
      </c>
      <c r="D1520" s="165">
        <v>124</v>
      </c>
      <c r="E1520" s="354">
        <f t="shared" si="23"/>
        <v>806</v>
      </c>
    </row>
    <row r="1521" spans="1:5" x14ac:dyDescent="0.2">
      <c r="A1521" s="350" t="s">
        <v>750</v>
      </c>
      <c r="B1521" s="165">
        <v>2001213</v>
      </c>
      <c r="C1521" s="165">
        <v>334</v>
      </c>
      <c r="D1521" s="165">
        <v>246</v>
      </c>
      <c r="E1521" s="354">
        <f t="shared" si="23"/>
        <v>580</v>
      </c>
    </row>
    <row r="1522" spans="1:5" x14ac:dyDescent="0.2">
      <c r="A1522" s="350" t="s">
        <v>750</v>
      </c>
      <c r="B1522" s="165">
        <v>1001144</v>
      </c>
      <c r="C1522" s="165">
        <v>194</v>
      </c>
      <c r="D1522" s="165">
        <v>66</v>
      </c>
      <c r="E1522" s="354">
        <f t="shared" si="23"/>
        <v>260</v>
      </c>
    </row>
    <row r="1523" spans="1:5" x14ac:dyDescent="0.2">
      <c r="A1523" s="350" t="s">
        <v>750</v>
      </c>
      <c r="B1523" s="165">
        <v>4001147</v>
      </c>
      <c r="C1523" s="165">
        <v>442</v>
      </c>
      <c r="D1523" s="165">
        <v>102</v>
      </c>
      <c r="E1523" s="354">
        <f t="shared" si="23"/>
        <v>544</v>
      </c>
    </row>
    <row r="1524" spans="1:5" x14ac:dyDescent="0.2">
      <c r="A1524" s="350" t="s">
        <v>750</v>
      </c>
      <c r="B1524" s="165">
        <v>6001209</v>
      </c>
      <c r="C1524" s="165">
        <v>345</v>
      </c>
      <c r="D1524" s="165">
        <v>2</v>
      </c>
      <c r="E1524" s="354">
        <f t="shared" si="23"/>
        <v>347</v>
      </c>
    </row>
    <row r="1525" spans="1:5" x14ac:dyDescent="0.2">
      <c r="A1525" s="350" t="s">
        <v>750</v>
      </c>
      <c r="B1525" s="165">
        <v>4001124</v>
      </c>
      <c r="C1525" s="165">
        <v>626</v>
      </c>
      <c r="D1525" s="165">
        <v>171</v>
      </c>
      <c r="E1525" s="354">
        <f t="shared" si="23"/>
        <v>797</v>
      </c>
    </row>
    <row r="1526" spans="1:5" x14ac:dyDescent="0.2">
      <c r="A1526" s="350" t="s">
        <v>750</v>
      </c>
      <c r="B1526" s="165">
        <v>2001210</v>
      </c>
      <c r="C1526" s="165">
        <v>350</v>
      </c>
      <c r="D1526" s="165">
        <v>229</v>
      </c>
      <c r="E1526" s="354">
        <f t="shared" si="23"/>
        <v>579</v>
      </c>
    </row>
    <row r="1527" spans="1:5" x14ac:dyDescent="0.2">
      <c r="A1527" s="350" t="s">
        <v>750</v>
      </c>
      <c r="B1527" s="165">
        <v>2001229</v>
      </c>
      <c r="C1527" s="165">
        <v>226</v>
      </c>
      <c r="D1527" s="165">
        <v>225</v>
      </c>
      <c r="E1527" s="354">
        <f t="shared" si="23"/>
        <v>451</v>
      </c>
    </row>
    <row r="1528" spans="1:5" x14ac:dyDescent="0.2">
      <c r="A1528" s="350" t="s">
        <v>750</v>
      </c>
      <c r="B1528" s="165">
        <v>21001119</v>
      </c>
      <c r="C1528" s="165">
        <v>417</v>
      </c>
      <c r="D1528" s="165">
        <v>222</v>
      </c>
      <c r="E1528" s="354">
        <f t="shared" si="23"/>
        <v>639</v>
      </c>
    </row>
    <row r="1529" spans="1:5" x14ac:dyDescent="0.2">
      <c r="A1529" s="350" t="s">
        <v>750</v>
      </c>
      <c r="B1529" s="165">
        <v>4001134</v>
      </c>
      <c r="C1529" s="165">
        <v>255</v>
      </c>
      <c r="D1529" s="165">
        <v>213</v>
      </c>
      <c r="E1529" s="354">
        <f t="shared" si="23"/>
        <v>468</v>
      </c>
    </row>
    <row r="1530" spans="1:5" x14ac:dyDescent="0.2">
      <c r="A1530" s="350" t="s">
        <v>750</v>
      </c>
      <c r="B1530" s="165">
        <v>2001218</v>
      </c>
      <c r="C1530" s="165">
        <v>310</v>
      </c>
      <c r="D1530" s="165">
        <v>232</v>
      </c>
      <c r="E1530" s="354">
        <f t="shared" si="23"/>
        <v>542</v>
      </c>
    </row>
    <row r="1531" spans="1:5" x14ac:dyDescent="0.2">
      <c r="A1531" s="350" t="s">
        <v>750</v>
      </c>
      <c r="B1531" s="165">
        <v>4001133</v>
      </c>
      <c r="C1531" s="165">
        <v>290</v>
      </c>
      <c r="D1531" s="165">
        <v>216</v>
      </c>
      <c r="E1531" s="354">
        <f t="shared" si="23"/>
        <v>506</v>
      </c>
    </row>
    <row r="1532" spans="1:5" x14ac:dyDescent="0.2">
      <c r="A1532" s="350" t="s">
        <v>750</v>
      </c>
      <c r="B1532" s="165">
        <v>3001137</v>
      </c>
      <c r="C1532" s="165">
        <v>407</v>
      </c>
      <c r="D1532" s="165">
        <v>251</v>
      </c>
      <c r="E1532" s="354">
        <f t="shared" si="23"/>
        <v>658</v>
      </c>
    </row>
    <row r="1533" spans="1:5" x14ac:dyDescent="0.2">
      <c r="A1533" s="350" t="s">
        <v>750</v>
      </c>
      <c r="B1533" s="165">
        <v>1001109</v>
      </c>
      <c r="C1533" s="165">
        <v>300</v>
      </c>
      <c r="D1533" s="165">
        <v>255</v>
      </c>
      <c r="E1533" s="354">
        <f t="shared" si="23"/>
        <v>555</v>
      </c>
    </row>
    <row r="1534" spans="1:5" x14ac:dyDescent="0.2">
      <c r="A1534" s="350" t="s">
        <v>750</v>
      </c>
      <c r="B1534" s="165">
        <v>19001120</v>
      </c>
      <c r="C1534" s="165">
        <v>389</v>
      </c>
      <c r="D1534" s="165">
        <v>277</v>
      </c>
      <c r="E1534" s="354">
        <f t="shared" si="23"/>
        <v>666</v>
      </c>
    </row>
    <row r="1535" spans="1:5" x14ac:dyDescent="0.2">
      <c r="A1535" s="350" t="s">
        <v>750</v>
      </c>
      <c r="B1535" s="165">
        <v>6001212</v>
      </c>
      <c r="C1535" s="165">
        <v>339</v>
      </c>
      <c r="D1535" s="165">
        <v>17</v>
      </c>
      <c r="E1535" s="354">
        <f t="shared" si="23"/>
        <v>356</v>
      </c>
    </row>
    <row r="1536" spans="1:5" x14ac:dyDescent="0.2">
      <c r="A1536" s="350" t="s">
        <v>750</v>
      </c>
      <c r="B1536" s="165">
        <v>2001230</v>
      </c>
      <c r="C1536" s="165">
        <v>366</v>
      </c>
      <c r="D1536" s="165">
        <v>308</v>
      </c>
      <c r="E1536" s="354">
        <f t="shared" si="23"/>
        <v>674</v>
      </c>
    </row>
    <row r="1537" spans="1:5" x14ac:dyDescent="0.2">
      <c r="A1537" s="350" t="s">
        <v>750</v>
      </c>
      <c r="B1537" s="165">
        <v>6001208</v>
      </c>
      <c r="C1537" s="165">
        <v>537</v>
      </c>
      <c r="D1537" s="165">
        <v>348</v>
      </c>
      <c r="E1537" s="354">
        <f t="shared" si="23"/>
        <v>885</v>
      </c>
    </row>
    <row r="1538" spans="1:5" x14ac:dyDescent="0.2">
      <c r="A1538" s="350" t="s">
        <v>750</v>
      </c>
      <c r="B1538" s="165">
        <v>2001211</v>
      </c>
      <c r="C1538" s="165">
        <v>268</v>
      </c>
      <c r="D1538" s="165">
        <v>111</v>
      </c>
      <c r="E1538" s="354">
        <f t="shared" si="23"/>
        <v>379</v>
      </c>
    </row>
    <row r="1539" spans="1:5" x14ac:dyDescent="0.2">
      <c r="A1539" s="350" t="s">
        <v>750</v>
      </c>
      <c r="B1539" s="165">
        <v>17001506</v>
      </c>
      <c r="C1539" s="165">
        <v>220</v>
      </c>
      <c r="D1539" s="165">
        <v>1</v>
      </c>
      <c r="E1539" s="354">
        <f t="shared" si="23"/>
        <v>221</v>
      </c>
    </row>
    <row r="1540" spans="1:5" x14ac:dyDescent="0.2">
      <c r="A1540" s="350" t="s">
        <v>750</v>
      </c>
      <c r="B1540" s="165">
        <v>1001143</v>
      </c>
      <c r="C1540" s="165">
        <v>697</v>
      </c>
      <c r="D1540" s="165">
        <v>243</v>
      </c>
      <c r="E1540" s="354">
        <f t="shared" ref="E1540:E1603" si="24">C1540+D1540</f>
        <v>940</v>
      </c>
    </row>
    <row r="1541" spans="1:5" x14ac:dyDescent="0.2">
      <c r="A1541" s="350" t="s">
        <v>750</v>
      </c>
      <c r="B1541" s="165">
        <v>17001507</v>
      </c>
      <c r="C1541" s="165">
        <v>187</v>
      </c>
      <c r="D1541" s="165">
        <v>2</v>
      </c>
      <c r="E1541" s="354">
        <f t="shared" si="24"/>
        <v>189</v>
      </c>
    </row>
    <row r="1542" spans="1:5" x14ac:dyDescent="0.2">
      <c r="A1542" s="350" t="s">
        <v>750</v>
      </c>
      <c r="B1542" s="165">
        <v>3001122</v>
      </c>
      <c r="C1542" s="165">
        <v>321</v>
      </c>
      <c r="D1542" s="165">
        <v>226</v>
      </c>
      <c r="E1542" s="354">
        <f t="shared" si="24"/>
        <v>547</v>
      </c>
    </row>
    <row r="1543" spans="1:5" x14ac:dyDescent="0.2">
      <c r="A1543" s="350" t="s">
        <v>750</v>
      </c>
      <c r="B1543" s="165">
        <v>2001217</v>
      </c>
      <c r="C1543" s="165">
        <v>182</v>
      </c>
      <c r="D1543" s="165">
        <v>120</v>
      </c>
      <c r="E1543" s="354">
        <f t="shared" si="24"/>
        <v>302</v>
      </c>
    </row>
    <row r="1544" spans="1:5" x14ac:dyDescent="0.2">
      <c r="A1544" s="350" t="s">
        <v>750</v>
      </c>
      <c r="B1544" s="165">
        <v>21001115</v>
      </c>
      <c r="C1544" s="165">
        <v>164</v>
      </c>
      <c r="D1544" s="165">
        <v>119</v>
      </c>
      <c r="E1544" s="354">
        <f t="shared" si="24"/>
        <v>283</v>
      </c>
    </row>
    <row r="1545" spans="1:5" x14ac:dyDescent="0.2">
      <c r="A1545" s="350" t="s">
        <v>750</v>
      </c>
      <c r="B1545" s="165">
        <v>1001122</v>
      </c>
      <c r="C1545" s="165">
        <v>280</v>
      </c>
      <c r="D1545" s="165">
        <v>226</v>
      </c>
      <c r="E1545" s="354">
        <f t="shared" si="24"/>
        <v>506</v>
      </c>
    </row>
    <row r="1546" spans="1:5" x14ac:dyDescent="0.2">
      <c r="A1546" s="350" t="s">
        <v>750</v>
      </c>
      <c r="B1546" s="165">
        <v>21001102</v>
      </c>
      <c r="C1546" s="165">
        <v>213</v>
      </c>
      <c r="D1546" s="165">
        <v>3</v>
      </c>
      <c r="E1546" s="354">
        <f t="shared" si="24"/>
        <v>216</v>
      </c>
    </row>
    <row r="1547" spans="1:5" x14ac:dyDescent="0.2">
      <c r="A1547" s="350" t="s">
        <v>750</v>
      </c>
      <c r="B1547" s="165">
        <v>4001104</v>
      </c>
      <c r="C1547" s="165">
        <v>337</v>
      </c>
      <c r="D1547" s="165">
        <v>224</v>
      </c>
      <c r="E1547" s="354">
        <f t="shared" si="24"/>
        <v>561</v>
      </c>
    </row>
    <row r="1548" spans="1:5" x14ac:dyDescent="0.2">
      <c r="A1548" s="350" t="s">
        <v>750</v>
      </c>
      <c r="B1548" s="165">
        <v>4001135</v>
      </c>
      <c r="C1548" s="165">
        <v>240</v>
      </c>
      <c r="D1548" s="165">
        <v>143</v>
      </c>
      <c r="E1548" s="354">
        <f t="shared" si="24"/>
        <v>383</v>
      </c>
    </row>
    <row r="1549" spans="1:5" x14ac:dyDescent="0.2">
      <c r="A1549" s="350" t="s">
        <v>750</v>
      </c>
      <c r="B1549" s="165">
        <v>21001118</v>
      </c>
      <c r="C1549" s="165">
        <v>203</v>
      </c>
      <c r="D1549" s="165">
        <v>147</v>
      </c>
      <c r="E1549" s="354">
        <f t="shared" si="24"/>
        <v>350</v>
      </c>
    </row>
    <row r="1550" spans="1:5" x14ac:dyDescent="0.2">
      <c r="A1550" s="350" t="s">
        <v>750</v>
      </c>
      <c r="B1550" s="165">
        <v>2001214</v>
      </c>
      <c r="C1550" s="165">
        <v>453</v>
      </c>
      <c r="D1550" s="165">
        <v>239</v>
      </c>
      <c r="E1550" s="354">
        <f t="shared" si="24"/>
        <v>692</v>
      </c>
    </row>
    <row r="1551" spans="1:5" x14ac:dyDescent="0.2">
      <c r="A1551" s="350" t="s">
        <v>750</v>
      </c>
      <c r="B1551" s="165">
        <v>3001134</v>
      </c>
      <c r="C1551" s="165">
        <v>357</v>
      </c>
      <c r="D1551" s="165">
        <v>207</v>
      </c>
      <c r="E1551" s="354">
        <f t="shared" si="24"/>
        <v>564</v>
      </c>
    </row>
    <row r="1552" spans="1:5" x14ac:dyDescent="0.2">
      <c r="A1552" s="350" t="s">
        <v>750</v>
      </c>
      <c r="B1552" s="165">
        <v>4001114</v>
      </c>
      <c r="C1552" s="165">
        <v>652</v>
      </c>
      <c r="D1552" s="165">
        <v>589</v>
      </c>
      <c r="E1552" s="354">
        <f t="shared" si="24"/>
        <v>1241</v>
      </c>
    </row>
    <row r="1553" spans="1:5" x14ac:dyDescent="0.2">
      <c r="A1553" s="350" t="s">
        <v>750</v>
      </c>
      <c r="B1553" s="165">
        <v>6001205</v>
      </c>
      <c r="C1553" s="165">
        <v>425</v>
      </c>
      <c r="D1553" s="165">
        <v>192</v>
      </c>
      <c r="E1553" s="354">
        <f t="shared" si="24"/>
        <v>617</v>
      </c>
    </row>
    <row r="1554" spans="1:5" x14ac:dyDescent="0.2">
      <c r="A1554" s="350" t="s">
        <v>750</v>
      </c>
      <c r="B1554" s="165">
        <v>3001105</v>
      </c>
      <c r="C1554" s="165">
        <v>509</v>
      </c>
      <c r="D1554" s="165">
        <v>357</v>
      </c>
      <c r="E1554" s="354">
        <f t="shared" si="24"/>
        <v>866</v>
      </c>
    </row>
    <row r="1555" spans="1:5" x14ac:dyDescent="0.2">
      <c r="A1555" s="350" t="s">
        <v>750</v>
      </c>
      <c r="B1555" s="165">
        <v>2001208</v>
      </c>
      <c r="C1555" s="165">
        <v>898</v>
      </c>
      <c r="D1555" s="165">
        <v>627</v>
      </c>
      <c r="E1555" s="354">
        <f t="shared" si="24"/>
        <v>1525</v>
      </c>
    </row>
    <row r="1556" spans="1:5" x14ac:dyDescent="0.2">
      <c r="A1556" s="350" t="s">
        <v>750</v>
      </c>
      <c r="B1556" s="165">
        <v>1001104</v>
      </c>
      <c r="C1556" s="165">
        <v>389</v>
      </c>
      <c r="D1556" s="165">
        <v>270</v>
      </c>
      <c r="E1556" s="354">
        <f t="shared" si="24"/>
        <v>659</v>
      </c>
    </row>
    <row r="1557" spans="1:5" x14ac:dyDescent="0.2">
      <c r="A1557" s="350" t="s">
        <v>750</v>
      </c>
      <c r="B1557" s="165">
        <v>19001111</v>
      </c>
      <c r="C1557" s="165">
        <v>401</v>
      </c>
      <c r="D1557" s="165">
        <v>188</v>
      </c>
      <c r="E1557" s="354">
        <f t="shared" si="24"/>
        <v>589</v>
      </c>
    </row>
    <row r="1558" spans="1:5" x14ac:dyDescent="0.2">
      <c r="A1558" s="350" t="s">
        <v>750</v>
      </c>
      <c r="B1558" s="165">
        <v>21001126</v>
      </c>
      <c r="C1558" s="165">
        <v>295</v>
      </c>
      <c r="D1558" s="165">
        <v>228</v>
      </c>
      <c r="E1558" s="354">
        <f t="shared" si="24"/>
        <v>523</v>
      </c>
    </row>
    <row r="1559" spans="1:5" x14ac:dyDescent="0.2">
      <c r="A1559" s="350" t="s">
        <v>750</v>
      </c>
      <c r="B1559" s="165">
        <v>21001121</v>
      </c>
      <c r="C1559" s="165">
        <v>495</v>
      </c>
      <c r="D1559" s="165">
        <v>379</v>
      </c>
      <c r="E1559" s="354">
        <f t="shared" si="24"/>
        <v>874</v>
      </c>
    </row>
    <row r="1560" spans="1:5" x14ac:dyDescent="0.2">
      <c r="A1560" s="350" t="s">
        <v>750</v>
      </c>
      <c r="B1560" s="165">
        <v>1001103</v>
      </c>
      <c r="C1560" s="165">
        <v>327</v>
      </c>
      <c r="D1560" s="165">
        <v>232</v>
      </c>
      <c r="E1560" s="354">
        <f t="shared" si="24"/>
        <v>559</v>
      </c>
    </row>
    <row r="1561" spans="1:5" x14ac:dyDescent="0.2">
      <c r="A1561" s="350" t="s">
        <v>750</v>
      </c>
      <c r="B1561" s="165">
        <v>21001114</v>
      </c>
      <c r="C1561" s="165">
        <v>231</v>
      </c>
      <c r="D1561" s="165">
        <v>147</v>
      </c>
      <c r="E1561" s="354">
        <f t="shared" si="24"/>
        <v>378</v>
      </c>
    </row>
    <row r="1562" spans="1:5" x14ac:dyDescent="0.2">
      <c r="A1562" s="350" t="s">
        <v>750</v>
      </c>
      <c r="B1562" s="165">
        <v>3001147</v>
      </c>
      <c r="C1562" s="165">
        <v>164</v>
      </c>
      <c r="D1562" s="165">
        <v>57</v>
      </c>
      <c r="E1562" s="354">
        <f t="shared" si="24"/>
        <v>221</v>
      </c>
    </row>
    <row r="1563" spans="1:5" x14ac:dyDescent="0.2">
      <c r="A1563" s="350" t="s">
        <v>750</v>
      </c>
      <c r="B1563" s="165">
        <v>1001141</v>
      </c>
      <c r="C1563" s="165">
        <v>554</v>
      </c>
      <c r="D1563" s="165">
        <v>319</v>
      </c>
      <c r="E1563" s="354">
        <f t="shared" si="24"/>
        <v>873</v>
      </c>
    </row>
    <row r="1564" spans="1:5" x14ac:dyDescent="0.2">
      <c r="A1564" s="350" t="s">
        <v>750</v>
      </c>
      <c r="B1564" s="165">
        <v>19001124</v>
      </c>
      <c r="C1564" s="165">
        <v>312</v>
      </c>
      <c r="D1564" s="165">
        <v>155</v>
      </c>
      <c r="E1564" s="354">
        <f t="shared" si="24"/>
        <v>467</v>
      </c>
    </row>
    <row r="1565" spans="1:5" x14ac:dyDescent="0.2">
      <c r="A1565" s="350" t="s">
        <v>750</v>
      </c>
      <c r="B1565" s="165">
        <v>4001131</v>
      </c>
      <c r="C1565" s="165">
        <v>311</v>
      </c>
      <c r="D1565" s="165">
        <v>241</v>
      </c>
      <c r="E1565" s="354">
        <f t="shared" si="24"/>
        <v>552</v>
      </c>
    </row>
    <row r="1566" spans="1:5" x14ac:dyDescent="0.2">
      <c r="A1566" s="350" t="s">
        <v>750</v>
      </c>
      <c r="B1566" s="165">
        <v>19001110</v>
      </c>
      <c r="C1566" s="165">
        <v>695</v>
      </c>
      <c r="D1566" s="165">
        <v>480</v>
      </c>
      <c r="E1566" s="354">
        <f t="shared" si="24"/>
        <v>1175</v>
      </c>
    </row>
    <row r="1567" spans="1:5" x14ac:dyDescent="0.2">
      <c r="A1567" s="350" t="s">
        <v>750</v>
      </c>
      <c r="B1567" s="165">
        <v>4001132</v>
      </c>
      <c r="C1567" s="165">
        <v>327</v>
      </c>
      <c r="D1567" s="165">
        <v>210</v>
      </c>
      <c r="E1567" s="354">
        <f t="shared" si="24"/>
        <v>537</v>
      </c>
    </row>
    <row r="1568" spans="1:5" x14ac:dyDescent="0.2">
      <c r="A1568" s="350" t="s">
        <v>750</v>
      </c>
      <c r="B1568" s="165">
        <v>3001113</v>
      </c>
      <c r="C1568" s="165">
        <v>1472</v>
      </c>
      <c r="D1568" s="165">
        <v>951</v>
      </c>
      <c r="E1568" s="354">
        <f t="shared" si="24"/>
        <v>2423</v>
      </c>
    </row>
    <row r="1569" spans="1:5" x14ac:dyDescent="0.2">
      <c r="A1569" s="350" t="s">
        <v>750</v>
      </c>
      <c r="B1569" s="165">
        <v>4001103</v>
      </c>
      <c r="C1569" s="165">
        <v>354</v>
      </c>
      <c r="D1569" s="165">
        <v>274</v>
      </c>
      <c r="E1569" s="354">
        <f t="shared" si="24"/>
        <v>628</v>
      </c>
    </row>
    <row r="1570" spans="1:5" x14ac:dyDescent="0.2">
      <c r="A1570" s="350" t="s">
        <v>750</v>
      </c>
      <c r="B1570" s="165">
        <v>2001206</v>
      </c>
      <c r="C1570" s="165">
        <v>334</v>
      </c>
      <c r="D1570" s="165">
        <v>1</v>
      </c>
      <c r="E1570" s="354">
        <f t="shared" si="24"/>
        <v>335</v>
      </c>
    </row>
    <row r="1571" spans="1:5" x14ac:dyDescent="0.2">
      <c r="A1571" s="350" t="s">
        <v>750</v>
      </c>
      <c r="B1571" s="165">
        <v>3001121</v>
      </c>
      <c r="C1571" s="165">
        <v>719</v>
      </c>
      <c r="D1571" s="165">
        <v>220</v>
      </c>
      <c r="E1571" s="354">
        <f t="shared" si="24"/>
        <v>939</v>
      </c>
    </row>
    <row r="1572" spans="1:5" x14ac:dyDescent="0.2">
      <c r="A1572" s="350" t="s">
        <v>750</v>
      </c>
      <c r="B1572" s="165">
        <v>3001119</v>
      </c>
      <c r="C1572" s="165">
        <v>334</v>
      </c>
      <c r="D1572" s="165">
        <v>307</v>
      </c>
      <c r="E1572" s="354">
        <f t="shared" si="24"/>
        <v>641</v>
      </c>
    </row>
    <row r="1573" spans="1:5" x14ac:dyDescent="0.2">
      <c r="A1573" s="350" t="s">
        <v>750</v>
      </c>
      <c r="B1573" s="165">
        <v>1001101</v>
      </c>
      <c r="C1573" s="165">
        <v>520</v>
      </c>
      <c r="D1573" s="165">
        <v>183</v>
      </c>
      <c r="E1573" s="354">
        <f t="shared" si="24"/>
        <v>703</v>
      </c>
    </row>
    <row r="1574" spans="1:5" x14ac:dyDescent="0.2">
      <c r="A1574" s="350" t="s">
        <v>750</v>
      </c>
      <c r="B1574" s="165">
        <v>6001206</v>
      </c>
      <c r="C1574" s="165">
        <v>601</v>
      </c>
      <c r="D1574" s="165">
        <v>413</v>
      </c>
      <c r="E1574" s="354">
        <f t="shared" si="24"/>
        <v>1014</v>
      </c>
    </row>
    <row r="1575" spans="1:5" x14ac:dyDescent="0.2">
      <c r="A1575" s="350" t="s">
        <v>750</v>
      </c>
      <c r="B1575" s="165">
        <v>4001129</v>
      </c>
      <c r="C1575" s="165">
        <v>366</v>
      </c>
      <c r="D1575" s="165">
        <v>319</v>
      </c>
      <c r="E1575" s="354">
        <f t="shared" si="24"/>
        <v>685</v>
      </c>
    </row>
    <row r="1576" spans="1:5" x14ac:dyDescent="0.2">
      <c r="A1576" s="350" t="s">
        <v>750</v>
      </c>
      <c r="B1576" s="165">
        <v>19001119</v>
      </c>
      <c r="C1576" s="165">
        <v>1375</v>
      </c>
      <c r="D1576" s="165">
        <v>500</v>
      </c>
      <c r="E1576" s="354">
        <f t="shared" si="24"/>
        <v>1875</v>
      </c>
    </row>
    <row r="1577" spans="1:5" x14ac:dyDescent="0.2">
      <c r="A1577" s="350" t="s">
        <v>750</v>
      </c>
      <c r="B1577" s="165">
        <v>3001103</v>
      </c>
      <c r="C1577" s="165">
        <v>237</v>
      </c>
      <c r="D1577" s="165">
        <v>93</v>
      </c>
      <c r="E1577" s="354">
        <f t="shared" si="24"/>
        <v>330</v>
      </c>
    </row>
    <row r="1578" spans="1:5" x14ac:dyDescent="0.2">
      <c r="A1578" s="350" t="s">
        <v>750</v>
      </c>
      <c r="B1578" s="165">
        <v>1001133</v>
      </c>
      <c r="C1578" s="165">
        <v>335</v>
      </c>
      <c r="D1578" s="165">
        <v>96</v>
      </c>
      <c r="E1578" s="354">
        <f t="shared" si="24"/>
        <v>431</v>
      </c>
    </row>
    <row r="1579" spans="1:5" x14ac:dyDescent="0.2">
      <c r="A1579" s="350" t="s">
        <v>750</v>
      </c>
      <c r="B1579" s="165">
        <v>1001117</v>
      </c>
      <c r="C1579" s="165">
        <v>235</v>
      </c>
      <c r="D1579" s="165">
        <v>170</v>
      </c>
      <c r="E1579" s="354">
        <f t="shared" si="24"/>
        <v>405</v>
      </c>
    </row>
    <row r="1580" spans="1:5" x14ac:dyDescent="0.2">
      <c r="A1580" s="350" t="s">
        <v>750</v>
      </c>
      <c r="B1580" s="165">
        <v>21001111</v>
      </c>
      <c r="C1580" s="165">
        <v>202</v>
      </c>
      <c r="D1580" s="165">
        <v>97</v>
      </c>
      <c r="E1580" s="354">
        <f t="shared" si="24"/>
        <v>299</v>
      </c>
    </row>
    <row r="1581" spans="1:5" x14ac:dyDescent="0.2">
      <c r="A1581" s="350" t="s">
        <v>750</v>
      </c>
      <c r="B1581" s="165">
        <v>4001126</v>
      </c>
      <c r="C1581" s="165">
        <v>404</v>
      </c>
      <c r="D1581" s="165">
        <v>268</v>
      </c>
      <c r="E1581" s="354">
        <f t="shared" si="24"/>
        <v>672</v>
      </c>
    </row>
    <row r="1582" spans="1:5" x14ac:dyDescent="0.2">
      <c r="A1582" s="350" t="s">
        <v>750</v>
      </c>
      <c r="B1582" s="165">
        <v>3001131</v>
      </c>
      <c r="C1582" s="165">
        <v>390</v>
      </c>
      <c r="D1582" s="165">
        <v>125</v>
      </c>
      <c r="E1582" s="354">
        <f t="shared" si="24"/>
        <v>515</v>
      </c>
    </row>
    <row r="1583" spans="1:5" x14ac:dyDescent="0.2">
      <c r="A1583" s="350" t="s">
        <v>750</v>
      </c>
      <c r="B1583" s="165">
        <v>5001203</v>
      </c>
      <c r="C1583" s="165">
        <v>426</v>
      </c>
      <c r="D1583" s="165">
        <v>69</v>
      </c>
      <c r="E1583" s="354">
        <f t="shared" si="24"/>
        <v>495</v>
      </c>
    </row>
    <row r="1584" spans="1:5" x14ac:dyDescent="0.2">
      <c r="A1584" s="350" t="s">
        <v>750</v>
      </c>
      <c r="B1584" s="165">
        <v>4001137</v>
      </c>
      <c r="C1584" s="165">
        <v>825</v>
      </c>
      <c r="D1584" s="165">
        <v>138</v>
      </c>
      <c r="E1584" s="354">
        <f t="shared" si="24"/>
        <v>963</v>
      </c>
    </row>
    <row r="1585" spans="1:5" x14ac:dyDescent="0.2">
      <c r="A1585" s="350" t="s">
        <v>750</v>
      </c>
      <c r="B1585" s="165">
        <v>19001108</v>
      </c>
      <c r="C1585" s="165">
        <v>508</v>
      </c>
      <c r="D1585" s="165">
        <v>120</v>
      </c>
      <c r="E1585" s="354">
        <f t="shared" si="24"/>
        <v>628</v>
      </c>
    </row>
    <row r="1586" spans="1:5" x14ac:dyDescent="0.2">
      <c r="A1586" s="350" t="s">
        <v>750</v>
      </c>
      <c r="B1586" s="165">
        <v>2001202</v>
      </c>
      <c r="C1586" s="165">
        <v>694</v>
      </c>
      <c r="D1586" s="165">
        <v>237</v>
      </c>
      <c r="E1586" s="354">
        <f t="shared" si="24"/>
        <v>931</v>
      </c>
    </row>
    <row r="1587" spans="1:5" x14ac:dyDescent="0.2">
      <c r="A1587" s="350" t="s">
        <v>750</v>
      </c>
      <c r="B1587" s="165">
        <v>19001118</v>
      </c>
      <c r="C1587" s="165">
        <v>526</v>
      </c>
      <c r="D1587" s="165">
        <v>208</v>
      </c>
      <c r="E1587" s="354">
        <f t="shared" si="24"/>
        <v>734</v>
      </c>
    </row>
    <row r="1588" spans="1:5" x14ac:dyDescent="0.2">
      <c r="A1588" s="350" t="s">
        <v>750</v>
      </c>
      <c r="B1588" s="165">
        <v>6001207</v>
      </c>
      <c r="C1588" s="165">
        <v>680</v>
      </c>
      <c r="D1588" s="165">
        <v>362</v>
      </c>
      <c r="E1588" s="354">
        <f t="shared" si="24"/>
        <v>1042</v>
      </c>
    </row>
    <row r="1589" spans="1:5" x14ac:dyDescent="0.2">
      <c r="A1589" s="350" t="s">
        <v>750</v>
      </c>
      <c r="B1589" s="165">
        <v>4001125</v>
      </c>
      <c r="C1589" s="165">
        <v>304</v>
      </c>
      <c r="D1589" s="165">
        <v>210</v>
      </c>
      <c r="E1589" s="354">
        <f t="shared" si="24"/>
        <v>514</v>
      </c>
    </row>
    <row r="1590" spans="1:5" x14ac:dyDescent="0.2">
      <c r="A1590" s="350" t="s">
        <v>750</v>
      </c>
      <c r="B1590" s="165">
        <v>3001138</v>
      </c>
      <c r="C1590" s="165">
        <v>389</v>
      </c>
      <c r="D1590" s="165">
        <v>165</v>
      </c>
      <c r="E1590" s="354">
        <f t="shared" si="24"/>
        <v>554</v>
      </c>
    </row>
    <row r="1591" spans="1:5" x14ac:dyDescent="0.2">
      <c r="A1591" s="350" t="s">
        <v>750</v>
      </c>
      <c r="B1591" s="165">
        <v>3001132</v>
      </c>
      <c r="C1591" s="165">
        <v>1039</v>
      </c>
      <c r="D1591" s="165">
        <v>424</v>
      </c>
      <c r="E1591" s="354">
        <f t="shared" si="24"/>
        <v>1463</v>
      </c>
    </row>
    <row r="1592" spans="1:5" x14ac:dyDescent="0.2">
      <c r="A1592" s="350" t="s">
        <v>750</v>
      </c>
      <c r="B1592" s="165">
        <v>1001137</v>
      </c>
      <c r="C1592" s="165">
        <v>882</v>
      </c>
      <c r="D1592" s="165">
        <v>164</v>
      </c>
      <c r="E1592" s="354">
        <f t="shared" si="24"/>
        <v>1046</v>
      </c>
    </row>
    <row r="1593" spans="1:5" x14ac:dyDescent="0.2">
      <c r="A1593" s="350" t="s">
        <v>750</v>
      </c>
      <c r="B1593" s="165">
        <v>2001216</v>
      </c>
      <c r="C1593" s="165">
        <v>109</v>
      </c>
      <c r="D1593" s="165">
        <v>93</v>
      </c>
      <c r="E1593" s="354">
        <f t="shared" si="24"/>
        <v>202</v>
      </c>
    </row>
    <row r="1594" spans="1:5" x14ac:dyDescent="0.2">
      <c r="A1594" s="350" t="s">
        <v>750</v>
      </c>
      <c r="B1594" s="165">
        <v>3001118</v>
      </c>
      <c r="C1594" s="165">
        <v>543</v>
      </c>
      <c r="D1594" s="165">
        <v>514</v>
      </c>
      <c r="E1594" s="354">
        <f t="shared" si="24"/>
        <v>1057</v>
      </c>
    </row>
    <row r="1595" spans="1:5" x14ac:dyDescent="0.2">
      <c r="A1595" s="350" t="s">
        <v>750</v>
      </c>
      <c r="B1595" s="165">
        <v>4001112</v>
      </c>
      <c r="C1595" s="165">
        <v>250</v>
      </c>
      <c r="D1595" s="165">
        <v>208</v>
      </c>
      <c r="E1595" s="354">
        <f t="shared" si="24"/>
        <v>458</v>
      </c>
    </row>
    <row r="1596" spans="1:5" x14ac:dyDescent="0.2">
      <c r="A1596" s="350" t="s">
        <v>750</v>
      </c>
      <c r="B1596" s="165">
        <v>19001127</v>
      </c>
      <c r="C1596" s="165">
        <v>244</v>
      </c>
      <c r="D1596" s="165">
        <v>111</v>
      </c>
      <c r="E1596" s="354">
        <f t="shared" si="24"/>
        <v>355</v>
      </c>
    </row>
    <row r="1597" spans="1:5" x14ac:dyDescent="0.2">
      <c r="A1597" s="350" t="s">
        <v>750</v>
      </c>
      <c r="B1597" s="165">
        <v>21001129</v>
      </c>
      <c r="C1597" s="165">
        <v>331</v>
      </c>
      <c r="D1597" s="165">
        <v>276</v>
      </c>
      <c r="E1597" s="354">
        <f t="shared" si="24"/>
        <v>607</v>
      </c>
    </row>
    <row r="1598" spans="1:5" x14ac:dyDescent="0.2">
      <c r="A1598" s="350" t="s">
        <v>750</v>
      </c>
      <c r="B1598" s="165">
        <v>1001107</v>
      </c>
      <c r="C1598" s="165">
        <v>485</v>
      </c>
      <c r="D1598" s="165">
        <v>183</v>
      </c>
      <c r="E1598" s="354">
        <f t="shared" si="24"/>
        <v>668</v>
      </c>
    </row>
    <row r="1599" spans="1:5" x14ac:dyDescent="0.2">
      <c r="A1599" s="350" t="s">
        <v>750</v>
      </c>
      <c r="B1599" s="165">
        <v>3001115</v>
      </c>
      <c r="C1599" s="165">
        <v>652</v>
      </c>
      <c r="D1599" s="165">
        <v>433</v>
      </c>
      <c r="E1599" s="354">
        <f t="shared" si="24"/>
        <v>1085</v>
      </c>
    </row>
    <row r="1600" spans="1:5" x14ac:dyDescent="0.2">
      <c r="A1600" s="350" t="s">
        <v>750</v>
      </c>
      <c r="B1600" s="165">
        <v>3001102</v>
      </c>
      <c r="C1600" s="165">
        <v>632</v>
      </c>
      <c r="D1600" s="165">
        <v>391</v>
      </c>
      <c r="E1600" s="354">
        <f t="shared" si="24"/>
        <v>1023</v>
      </c>
    </row>
    <row r="1601" spans="1:5" x14ac:dyDescent="0.2">
      <c r="A1601" s="350" t="s">
        <v>750</v>
      </c>
      <c r="B1601" s="165">
        <v>1001136</v>
      </c>
      <c r="C1601" s="165">
        <v>581</v>
      </c>
      <c r="D1601" s="165">
        <v>247</v>
      </c>
      <c r="E1601" s="354">
        <f t="shared" si="24"/>
        <v>828</v>
      </c>
    </row>
    <row r="1602" spans="1:5" x14ac:dyDescent="0.2">
      <c r="A1602" s="350" t="s">
        <v>750</v>
      </c>
      <c r="B1602" s="165">
        <v>3001114</v>
      </c>
      <c r="C1602" s="165">
        <v>304</v>
      </c>
      <c r="D1602" s="165">
        <v>227</v>
      </c>
      <c r="E1602" s="354">
        <f t="shared" si="24"/>
        <v>531</v>
      </c>
    </row>
    <row r="1603" spans="1:5" x14ac:dyDescent="0.2">
      <c r="A1603" s="350" t="s">
        <v>750</v>
      </c>
      <c r="B1603" s="165">
        <v>1001131</v>
      </c>
      <c r="C1603" s="165">
        <v>125</v>
      </c>
      <c r="D1603" s="165">
        <v>1</v>
      </c>
      <c r="E1603" s="354">
        <f t="shared" si="24"/>
        <v>126</v>
      </c>
    </row>
    <row r="1604" spans="1:5" x14ac:dyDescent="0.2">
      <c r="A1604" s="350" t="s">
        <v>750</v>
      </c>
      <c r="B1604" s="165">
        <v>2001204</v>
      </c>
      <c r="C1604" s="165">
        <v>324</v>
      </c>
      <c r="D1604" s="165">
        <v>3</v>
      </c>
      <c r="E1604" s="354">
        <f t="shared" ref="E1604:E1667" si="25">C1604+D1604</f>
        <v>327</v>
      </c>
    </row>
    <row r="1605" spans="1:5" x14ac:dyDescent="0.2">
      <c r="A1605" s="350" t="s">
        <v>750</v>
      </c>
      <c r="B1605" s="165">
        <v>2001237</v>
      </c>
      <c r="C1605" s="165">
        <v>469</v>
      </c>
      <c r="D1605" s="165">
        <v>221</v>
      </c>
      <c r="E1605" s="354">
        <f t="shared" si="25"/>
        <v>690</v>
      </c>
    </row>
    <row r="1606" spans="1:5" x14ac:dyDescent="0.2">
      <c r="A1606" s="350" t="s">
        <v>750</v>
      </c>
      <c r="B1606" s="165">
        <v>3001123</v>
      </c>
      <c r="C1606" s="165">
        <v>467</v>
      </c>
      <c r="D1606" s="165">
        <v>112</v>
      </c>
      <c r="E1606" s="354">
        <f t="shared" si="25"/>
        <v>579</v>
      </c>
    </row>
    <row r="1607" spans="1:5" x14ac:dyDescent="0.2">
      <c r="A1607" s="350" t="s">
        <v>750</v>
      </c>
      <c r="B1607" s="165">
        <v>2001233</v>
      </c>
      <c r="C1607" s="165">
        <v>878</v>
      </c>
      <c r="D1607" s="165">
        <v>701</v>
      </c>
      <c r="E1607" s="354">
        <f t="shared" si="25"/>
        <v>1579</v>
      </c>
    </row>
    <row r="1608" spans="1:5" x14ac:dyDescent="0.2">
      <c r="A1608" s="350" t="s">
        <v>750</v>
      </c>
      <c r="B1608" s="165">
        <v>1001102</v>
      </c>
      <c r="C1608" s="165">
        <v>370</v>
      </c>
      <c r="D1608" s="165">
        <v>229</v>
      </c>
      <c r="E1608" s="354">
        <f t="shared" si="25"/>
        <v>599</v>
      </c>
    </row>
    <row r="1609" spans="1:5" x14ac:dyDescent="0.2">
      <c r="A1609" s="350" t="s">
        <v>750</v>
      </c>
      <c r="B1609" s="165">
        <v>1001108</v>
      </c>
      <c r="C1609" s="165">
        <v>527</v>
      </c>
      <c r="D1609" s="165">
        <v>147</v>
      </c>
      <c r="E1609" s="354">
        <f t="shared" si="25"/>
        <v>674</v>
      </c>
    </row>
    <row r="1610" spans="1:5" x14ac:dyDescent="0.2">
      <c r="A1610" s="350" t="s">
        <v>750</v>
      </c>
      <c r="B1610" s="165">
        <v>1001112</v>
      </c>
      <c r="C1610" s="165">
        <v>581</v>
      </c>
      <c r="D1610" s="165">
        <v>143</v>
      </c>
      <c r="E1610" s="354">
        <f t="shared" si="25"/>
        <v>724</v>
      </c>
    </row>
    <row r="1611" spans="1:5" x14ac:dyDescent="0.2">
      <c r="A1611" s="350" t="s">
        <v>750</v>
      </c>
      <c r="B1611" s="165">
        <v>2001207</v>
      </c>
      <c r="C1611" s="165">
        <v>480</v>
      </c>
      <c r="D1611" s="165">
        <v>347</v>
      </c>
      <c r="E1611" s="354">
        <f t="shared" si="25"/>
        <v>827</v>
      </c>
    </row>
    <row r="1612" spans="1:5" x14ac:dyDescent="0.2">
      <c r="A1612" s="350" t="s">
        <v>750</v>
      </c>
      <c r="B1612" s="165">
        <v>4001123</v>
      </c>
      <c r="C1612" s="165">
        <v>474</v>
      </c>
      <c r="D1612" s="165">
        <v>126</v>
      </c>
      <c r="E1612" s="354">
        <f t="shared" si="25"/>
        <v>600</v>
      </c>
    </row>
    <row r="1613" spans="1:5" x14ac:dyDescent="0.2">
      <c r="A1613" s="350" t="s">
        <v>750</v>
      </c>
      <c r="B1613" s="165">
        <v>4001138</v>
      </c>
      <c r="C1613" s="165">
        <v>388</v>
      </c>
      <c r="D1613" s="165">
        <v>316</v>
      </c>
      <c r="E1613" s="354">
        <f t="shared" si="25"/>
        <v>704</v>
      </c>
    </row>
    <row r="1614" spans="1:5" x14ac:dyDescent="0.2">
      <c r="A1614" s="350" t="s">
        <v>750</v>
      </c>
      <c r="B1614" s="165">
        <v>3001110</v>
      </c>
      <c r="C1614" s="165">
        <v>755</v>
      </c>
      <c r="D1614" s="165">
        <v>46</v>
      </c>
      <c r="E1614" s="354">
        <f t="shared" si="25"/>
        <v>801</v>
      </c>
    </row>
    <row r="1615" spans="1:5" x14ac:dyDescent="0.2">
      <c r="A1615" s="350" t="s">
        <v>750</v>
      </c>
      <c r="B1615" s="165">
        <v>1001116</v>
      </c>
      <c r="C1615" s="165">
        <v>279</v>
      </c>
      <c r="D1615" s="165">
        <v>184</v>
      </c>
      <c r="E1615" s="354">
        <f t="shared" si="25"/>
        <v>463</v>
      </c>
    </row>
    <row r="1616" spans="1:5" x14ac:dyDescent="0.2">
      <c r="A1616" s="350" t="s">
        <v>750</v>
      </c>
      <c r="B1616" s="165">
        <v>1001114</v>
      </c>
      <c r="C1616" s="165">
        <v>365</v>
      </c>
      <c r="D1616" s="165">
        <v>231</v>
      </c>
      <c r="E1616" s="354">
        <f t="shared" si="25"/>
        <v>596</v>
      </c>
    </row>
    <row r="1617" spans="1:5" x14ac:dyDescent="0.2">
      <c r="A1617" s="350" t="s">
        <v>750</v>
      </c>
      <c r="B1617" s="165">
        <v>3001125</v>
      </c>
      <c r="C1617" s="165">
        <v>271</v>
      </c>
      <c r="D1617" s="165">
        <v>120</v>
      </c>
      <c r="E1617" s="354">
        <f t="shared" si="25"/>
        <v>391</v>
      </c>
    </row>
    <row r="1618" spans="1:5" x14ac:dyDescent="0.2">
      <c r="A1618" s="350" t="s">
        <v>750</v>
      </c>
      <c r="B1618" s="165">
        <v>2001231</v>
      </c>
      <c r="C1618" s="165">
        <v>487</v>
      </c>
      <c r="D1618" s="165">
        <v>343</v>
      </c>
      <c r="E1618" s="354">
        <f t="shared" si="25"/>
        <v>830</v>
      </c>
    </row>
    <row r="1619" spans="1:5" x14ac:dyDescent="0.2">
      <c r="A1619" s="350" t="s">
        <v>750</v>
      </c>
      <c r="B1619" s="165">
        <v>3001144</v>
      </c>
      <c r="C1619" s="165">
        <v>339</v>
      </c>
      <c r="D1619" s="165">
        <v>235</v>
      </c>
      <c r="E1619" s="354">
        <f t="shared" si="25"/>
        <v>574</v>
      </c>
    </row>
    <row r="1620" spans="1:5" x14ac:dyDescent="0.2">
      <c r="A1620" s="350" t="s">
        <v>750</v>
      </c>
      <c r="B1620" s="165">
        <v>3001139</v>
      </c>
      <c r="C1620" s="165">
        <v>680</v>
      </c>
      <c r="D1620" s="165">
        <v>181</v>
      </c>
      <c r="E1620" s="354">
        <f t="shared" si="25"/>
        <v>861</v>
      </c>
    </row>
    <row r="1621" spans="1:5" x14ac:dyDescent="0.2">
      <c r="A1621" s="350" t="s">
        <v>750</v>
      </c>
      <c r="B1621" s="165">
        <v>4001110</v>
      </c>
      <c r="C1621" s="165">
        <v>397</v>
      </c>
      <c r="D1621" s="165">
        <v>160</v>
      </c>
      <c r="E1621" s="354">
        <f t="shared" si="25"/>
        <v>557</v>
      </c>
    </row>
    <row r="1622" spans="1:5" x14ac:dyDescent="0.2">
      <c r="A1622" s="350" t="s">
        <v>750</v>
      </c>
      <c r="B1622" s="165">
        <v>3001133</v>
      </c>
      <c r="C1622" s="165">
        <v>1098</v>
      </c>
      <c r="D1622" s="165">
        <v>164</v>
      </c>
      <c r="E1622" s="354">
        <f t="shared" si="25"/>
        <v>1262</v>
      </c>
    </row>
    <row r="1623" spans="1:5" x14ac:dyDescent="0.2">
      <c r="A1623" s="350" t="s">
        <v>750</v>
      </c>
      <c r="B1623" s="165">
        <v>19001122</v>
      </c>
      <c r="C1623" s="165">
        <v>292</v>
      </c>
      <c r="D1623" s="165">
        <v>255</v>
      </c>
      <c r="E1623" s="354">
        <f t="shared" si="25"/>
        <v>547</v>
      </c>
    </row>
    <row r="1624" spans="1:5" x14ac:dyDescent="0.2">
      <c r="A1624" s="350" t="s">
        <v>750</v>
      </c>
      <c r="B1624" s="165">
        <v>2001221</v>
      </c>
      <c r="C1624" s="165">
        <v>234</v>
      </c>
      <c r="D1624" s="165">
        <v>105</v>
      </c>
      <c r="E1624" s="354">
        <f t="shared" si="25"/>
        <v>339</v>
      </c>
    </row>
    <row r="1625" spans="1:5" x14ac:dyDescent="0.2">
      <c r="A1625" s="350" t="s">
        <v>750</v>
      </c>
      <c r="B1625" s="165">
        <v>3001127</v>
      </c>
      <c r="C1625" s="165">
        <v>269</v>
      </c>
      <c r="D1625" s="165">
        <v>203</v>
      </c>
      <c r="E1625" s="354">
        <f t="shared" si="25"/>
        <v>472</v>
      </c>
    </row>
    <row r="1626" spans="1:5" x14ac:dyDescent="0.2">
      <c r="A1626" s="350" t="s">
        <v>750</v>
      </c>
      <c r="B1626" s="165">
        <v>6001203</v>
      </c>
      <c r="C1626" s="165">
        <v>823</v>
      </c>
      <c r="D1626" s="165">
        <v>457</v>
      </c>
      <c r="E1626" s="354">
        <f t="shared" si="25"/>
        <v>1280</v>
      </c>
    </row>
    <row r="1627" spans="1:5" x14ac:dyDescent="0.2">
      <c r="A1627" s="350" t="s">
        <v>750</v>
      </c>
      <c r="B1627" s="165">
        <v>4001109</v>
      </c>
      <c r="C1627" s="165">
        <v>296</v>
      </c>
      <c r="D1627" s="165">
        <v>98</v>
      </c>
      <c r="E1627" s="354">
        <f t="shared" si="25"/>
        <v>394</v>
      </c>
    </row>
    <row r="1628" spans="1:5" x14ac:dyDescent="0.2">
      <c r="A1628" s="350" t="s">
        <v>750</v>
      </c>
      <c r="B1628" s="165">
        <v>3001101</v>
      </c>
      <c r="C1628" s="165">
        <v>335</v>
      </c>
      <c r="D1628" s="165">
        <v>268</v>
      </c>
      <c r="E1628" s="354">
        <f t="shared" si="25"/>
        <v>603</v>
      </c>
    </row>
    <row r="1629" spans="1:5" x14ac:dyDescent="0.2">
      <c r="A1629" s="350" t="s">
        <v>750</v>
      </c>
      <c r="B1629" s="165">
        <v>4001115</v>
      </c>
      <c r="C1629" s="165">
        <v>379</v>
      </c>
      <c r="D1629" s="165">
        <v>332</v>
      </c>
      <c r="E1629" s="354">
        <f t="shared" si="25"/>
        <v>711</v>
      </c>
    </row>
    <row r="1630" spans="1:5" x14ac:dyDescent="0.2">
      <c r="A1630" s="350" t="s">
        <v>750</v>
      </c>
      <c r="B1630" s="165">
        <v>3001135</v>
      </c>
      <c r="C1630" s="165">
        <v>431</v>
      </c>
      <c r="D1630" s="165">
        <v>168</v>
      </c>
      <c r="E1630" s="354">
        <f t="shared" si="25"/>
        <v>599</v>
      </c>
    </row>
    <row r="1631" spans="1:5" x14ac:dyDescent="0.2">
      <c r="A1631" s="350" t="s">
        <v>750</v>
      </c>
      <c r="B1631" s="165">
        <v>4001140</v>
      </c>
      <c r="C1631" s="165">
        <v>414</v>
      </c>
      <c r="D1631" s="165">
        <v>127</v>
      </c>
      <c r="E1631" s="354">
        <f t="shared" si="25"/>
        <v>541</v>
      </c>
    </row>
    <row r="1632" spans="1:5" x14ac:dyDescent="0.2">
      <c r="A1632" s="350" t="s">
        <v>750</v>
      </c>
      <c r="B1632" s="165">
        <v>21001132</v>
      </c>
      <c r="C1632" s="165">
        <v>721</v>
      </c>
      <c r="D1632" s="165">
        <v>219</v>
      </c>
      <c r="E1632" s="354">
        <f t="shared" si="25"/>
        <v>940</v>
      </c>
    </row>
    <row r="1633" spans="1:5" x14ac:dyDescent="0.2">
      <c r="A1633" s="350" t="s">
        <v>750</v>
      </c>
      <c r="B1633" s="165">
        <v>2001209</v>
      </c>
      <c r="C1633" s="165">
        <v>331</v>
      </c>
      <c r="D1633" s="165">
        <v>245</v>
      </c>
      <c r="E1633" s="354">
        <f t="shared" si="25"/>
        <v>576</v>
      </c>
    </row>
    <row r="1634" spans="1:5" x14ac:dyDescent="0.2">
      <c r="A1634" s="350" t="s">
        <v>750</v>
      </c>
      <c r="B1634" s="165">
        <v>6001211</v>
      </c>
      <c r="C1634" s="165">
        <v>307</v>
      </c>
      <c r="D1634" s="165">
        <v>53</v>
      </c>
      <c r="E1634" s="354">
        <f t="shared" si="25"/>
        <v>360</v>
      </c>
    </row>
    <row r="1635" spans="1:5" x14ac:dyDescent="0.2">
      <c r="A1635" s="350" t="s">
        <v>750</v>
      </c>
      <c r="B1635" s="165">
        <v>4001107</v>
      </c>
      <c r="C1635" s="165">
        <v>521</v>
      </c>
      <c r="D1635" s="165">
        <v>130</v>
      </c>
      <c r="E1635" s="354">
        <f t="shared" si="25"/>
        <v>651</v>
      </c>
    </row>
    <row r="1636" spans="1:5" x14ac:dyDescent="0.2">
      <c r="A1636" s="350" t="s">
        <v>750</v>
      </c>
      <c r="B1636" s="165">
        <v>17001509</v>
      </c>
      <c r="C1636" s="165">
        <v>43</v>
      </c>
      <c r="D1636" s="165">
        <v>33</v>
      </c>
      <c r="E1636" s="354">
        <f t="shared" si="25"/>
        <v>76</v>
      </c>
    </row>
    <row r="1637" spans="1:5" x14ac:dyDescent="0.2">
      <c r="A1637" s="350" t="s">
        <v>750</v>
      </c>
      <c r="B1637" s="165">
        <v>19001113</v>
      </c>
      <c r="C1637" s="165">
        <v>284</v>
      </c>
      <c r="D1637" s="165">
        <v>239</v>
      </c>
      <c r="E1637" s="354">
        <f t="shared" si="25"/>
        <v>523</v>
      </c>
    </row>
    <row r="1638" spans="1:5" x14ac:dyDescent="0.2">
      <c r="A1638" s="350" t="s">
        <v>750</v>
      </c>
      <c r="B1638" s="165">
        <v>2001222</v>
      </c>
      <c r="C1638" s="165">
        <v>275</v>
      </c>
      <c r="D1638" s="165">
        <v>146</v>
      </c>
      <c r="E1638" s="354">
        <f t="shared" si="25"/>
        <v>421</v>
      </c>
    </row>
    <row r="1639" spans="1:5" x14ac:dyDescent="0.2">
      <c r="A1639" s="350" t="s">
        <v>750</v>
      </c>
      <c r="B1639" s="165">
        <v>4001116</v>
      </c>
      <c r="C1639" s="165">
        <v>330</v>
      </c>
      <c r="D1639" s="165">
        <v>280</v>
      </c>
      <c r="E1639" s="354">
        <f t="shared" si="25"/>
        <v>610</v>
      </c>
    </row>
    <row r="1640" spans="1:5" x14ac:dyDescent="0.2">
      <c r="A1640" s="350" t="s">
        <v>750</v>
      </c>
      <c r="B1640" s="165">
        <v>1001140</v>
      </c>
      <c r="C1640" s="165">
        <v>230</v>
      </c>
      <c r="D1640" s="165">
        <v>82</v>
      </c>
      <c r="E1640" s="354">
        <f t="shared" si="25"/>
        <v>312</v>
      </c>
    </row>
    <row r="1641" spans="1:5" x14ac:dyDescent="0.2">
      <c r="A1641" s="350" t="s">
        <v>750</v>
      </c>
      <c r="B1641" s="165">
        <v>2001215</v>
      </c>
      <c r="C1641" s="165">
        <v>411</v>
      </c>
      <c r="D1641" s="165">
        <v>95</v>
      </c>
      <c r="E1641" s="354">
        <f t="shared" si="25"/>
        <v>506</v>
      </c>
    </row>
    <row r="1642" spans="1:5" x14ac:dyDescent="0.2">
      <c r="A1642" s="350" t="s">
        <v>750</v>
      </c>
      <c r="B1642" s="165">
        <v>1001121</v>
      </c>
      <c r="C1642" s="165">
        <v>332</v>
      </c>
      <c r="D1642" s="165">
        <v>252</v>
      </c>
      <c r="E1642" s="354">
        <f t="shared" si="25"/>
        <v>584</v>
      </c>
    </row>
    <row r="1643" spans="1:5" x14ac:dyDescent="0.2">
      <c r="A1643" s="350" t="s">
        <v>750</v>
      </c>
      <c r="B1643" s="165">
        <v>3001129</v>
      </c>
      <c r="C1643" s="165">
        <v>370</v>
      </c>
      <c r="D1643" s="165">
        <v>282</v>
      </c>
      <c r="E1643" s="354">
        <f t="shared" si="25"/>
        <v>652</v>
      </c>
    </row>
    <row r="1644" spans="1:5" x14ac:dyDescent="0.2">
      <c r="A1644" s="350" t="s">
        <v>750</v>
      </c>
      <c r="B1644" s="165">
        <v>4001143</v>
      </c>
      <c r="C1644" s="165">
        <v>450</v>
      </c>
      <c r="D1644" s="165">
        <v>184</v>
      </c>
      <c r="E1644" s="354">
        <f t="shared" si="25"/>
        <v>634</v>
      </c>
    </row>
    <row r="1645" spans="1:5" x14ac:dyDescent="0.2">
      <c r="A1645" s="350" t="s">
        <v>750</v>
      </c>
      <c r="B1645" s="165">
        <v>2001201</v>
      </c>
      <c r="C1645" s="165">
        <v>322</v>
      </c>
      <c r="D1645" s="165">
        <v>225</v>
      </c>
      <c r="E1645" s="354">
        <f t="shared" si="25"/>
        <v>547</v>
      </c>
    </row>
    <row r="1646" spans="1:5" x14ac:dyDescent="0.2">
      <c r="A1646" s="350" t="s">
        <v>750</v>
      </c>
      <c r="B1646" s="165">
        <v>19001107</v>
      </c>
      <c r="C1646" s="165">
        <v>362</v>
      </c>
      <c r="D1646" s="165">
        <v>121</v>
      </c>
      <c r="E1646" s="354">
        <f t="shared" si="25"/>
        <v>483</v>
      </c>
    </row>
    <row r="1647" spans="1:5" x14ac:dyDescent="0.2">
      <c r="A1647" s="350" t="s">
        <v>750</v>
      </c>
      <c r="B1647" s="165">
        <v>3001128</v>
      </c>
      <c r="C1647" s="165">
        <v>347</v>
      </c>
      <c r="D1647" s="165">
        <v>221</v>
      </c>
      <c r="E1647" s="354">
        <f t="shared" si="25"/>
        <v>568</v>
      </c>
    </row>
    <row r="1648" spans="1:5" x14ac:dyDescent="0.2">
      <c r="A1648" s="350" t="s">
        <v>750</v>
      </c>
      <c r="B1648" s="165">
        <v>4001145</v>
      </c>
      <c r="C1648" s="165">
        <v>353</v>
      </c>
      <c r="D1648" s="165">
        <v>78</v>
      </c>
      <c r="E1648" s="354">
        <f t="shared" si="25"/>
        <v>431</v>
      </c>
    </row>
    <row r="1649" spans="1:5" x14ac:dyDescent="0.2">
      <c r="A1649" s="350" t="s">
        <v>750</v>
      </c>
      <c r="B1649" s="165">
        <v>5001208</v>
      </c>
      <c r="C1649" s="165">
        <v>310</v>
      </c>
      <c r="D1649" s="165">
        <v>11</v>
      </c>
      <c r="E1649" s="354">
        <f t="shared" si="25"/>
        <v>321</v>
      </c>
    </row>
    <row r="1650" spans="1:5" x14ac:dyDescent="0.2">
      <c r="A1650" s="350" t="s">
        <v>750</v>
      </c>
      <c r="B1650" s="165">
        <v>19001116</v>
      </c>
      <c r="C1650" s="165">
        <v>774</v>
      </c>
      <c r="D1650" s="165">
        <v>530</v>
      </c>
      <c r="E1650" s="354">
        <f t="shared" si="25"/>
        <v>1304</v>
      </c>
    </row>
    <row r="1651" spans="1:5" x14ac:dyDescent="0.2">
      <c r="A1651" s="350" t="s">
        <v>750</v>
      </c>
      <c r="B1651" s="165">
        <v>2001212</v>
      </c>
      <c r="C1651" s="165">
        <v>3685</v>
      </c>
      <c r="D1651" s="165">
        <v>3335</v>
      </c>
      <c r="E1651" s="354">
        <f t="shared" si="25"/>
        <v>7020</v>
      </c>
    </row>
    <row r="1652" spans="1:5" x14ac:dyDescent="0.2">
      <c r="A1652" s="350" t="s">
        <v>750</v>
      </c>
      <c r="B1652" s="165">
        <v>3001141</v>
      </c>
      <c r="C1652" s="165">
        <v>397</v>
      </c>
      <c r="D1652" s="165">
        <v>287</v>
      </c>
      <c r="E1652" s="354">
        <f t="shared" si="25"/>
        <v>684</v>
      </c>
    </row>
    <row r="1653" spans="1:5" x14ac:dyDescent="0.2">
      <c r="A1653" s="350" t="s">
        <v>750</v>
      </c>
      <c r="B1653" s="165">
        <v>3001108</v>
      </c>
      <c r="C1653" s="165">
        <v>576</v>
      </c>
      <c r="D1653" s="165">
        <v>383</v>
      </c>
      <c r="E1653" s="354">
        <f t="shared" si="25"/>
        <v>959</v>
      </c>
    </row>
    <row r="1654" spans="1:5" x14ac:dyDescent="0.2">
      <c r="A1654" s="350" t="s">
        <v>750</v>
      </c>
      <c r="B1654" s="165">
        <v>4001122</v>
      </c>
      <c r="C1654" s="165">
        <v>274</v>
      </c>
      <c r="D1654" s="165">
        <v>125</v>
      </c>
      <c r="E1654" s="354">
        <f t="shared" si="25"/>
        <v>399</v>
      </c>
    </row>
    <row r="1655" spans="1:5" x14ac:dyDescent="0.2">
      <c r="A1655" s="350" t="s">
        <v>750</v>
      </c>
      <c r="B1655" s="165">
        <v>21001122</v>
      </c>
      <c r="C1655" s="165">
        <v>321</v>
      </c>
      <c r="D1655" s="165">
        <v>237</v>
      </c>
      <c r="E1655" s="354">
        <f t="shared" si="25"/>
        <v>558</v>
      </c>
    </row>
    <row r="1656" spans="1:5" x14ac:dyDescent="0.2">
      <c r="A1656" s="350" t="s">
        <v>750</v>
      </c>
      <c r="B1656" s="165">
        <v>5001204</v>
      </c>
      <c r="C1656" s="165">
        <v>339</v>
      </c>
      <c r="D1656" s="165">
        <v>215</v>
      </c>
      <c r="E1656" s="354">
        <f t="shared" si="25"/>
        <v>554</v>
      </c>
    </row>
    <row r="1657" spans="1:5" x14ac:dyDescent="0.2">
      <c r="A1657" s="350" t="s">
        <v>750</v>
      </c>
      <c r="B1657" s="165">
        <v>19001106</v>
      </c>
      <c r="C1657" s="165">
        <v>416</v>
      </c>
      <c r="D1657" s="165">
        <v>45</v>
      </c>
      <c r="E1657" s="354">
        <f t="shared" si="25"/>
        <v>461</v>
      </c>
    </row>
    <row r="1658" spans="1:5" x14ac:dyDescent="0.2">
      <c r="A1658" s="350" t="s">
        <v>750</v>
      </c>
      <c r="B1658" s="165">
        <v>4001139</v>
      </c>
      <c r="C1658" s="165">
        <v>489</v>
      </c>
      <c r="D1658" s="165">
        <v>201</v>
      </c>
      <c r="E1658" s="354">
        <f t="shared" si="25"/>
        <v>690</v>
      </c>
    </row>
    <row r="1659" spans="1:5" x14ac:dyDescent="0.2">
      <c r="A1659" s="350" t="s">
        <v>750</v>
      </c>
      <c r="B1659" s="165">
        <v>2001219</v>
      </c>
      <c r="C1659" s="165">
        <v>174</v>
      </c>
      <c r="D1659" s="165">
        <v>94</v>
      </c>
      <c r="E1659" s="354">
        <f t="shared" si="25"/>
        <v>268</v>
      </c>
    </row>
    <row r="1660" spans="1:5" x14ac:dyDescent="0.2">
      <c r="A1660" s="350" t="s">
        <v>750</v>
      </c>
      <c r="B1660" s="165">
        <v>2001899</v>
      </c>
      <c r="C1660" s="165">
        <v>104</v>
      </c>
      <c r="D1660" s="165">
        <v>83</v>
      </c>
      <c r="E1660" s="354">
        <f t="shared" si="25"/>
        <v>187</v>
      </c>
    </row>
    <row r="1661" spans="1:5" x14ac:dyDescent="0.2">
      <c r="A1661" s="350" t="s">
        <v>750</v>
      </c>
      <c r="B1661" s="165">
        <v>2001227</v>
      </c>
      <c r="C1661" s="165">
        <v>169</v>
      </c>
      <c r="D1661" s="165">
        <v>73</v>
      </c>
      <c r="E1661" s="354">
        <f t="shared" si="25"/>
        <v>242</v>
      </c>
    </row>
    <row r="1662" spans="1:5" x14ac:dyDescent="0.2">
      <c r="A1662" s="350" t="s">
        <v>750</v>
      </c>
      <c r="B1662" s="165">
        <v>19001125</v>
      </c>
      <c r="C1662" s="165">
        <v>304</v>
      </c>
      <c r="D1662" s="165">
        <v>158</v>
      </c>
      <c r="E1662" s="354">
        <f t="shared" si="25"/>
        <v>462</v>
      </c>
    </row>
    <row r="1663" spans="1:5" x14ac:dyDescent="0.2">
      <c r="A1663" s="350" t="s">
        <v>750</v>
      </c>
      <c r="B1663" s="165">
        <v>2001235</v>
      </c>
      <c r="C1663" s="165">
        <v>267</v>
      </c>
      <c r="D1663" s="165">
        <v>134</v>
      </c>
      <c r="E1663" s="354">
        <f t="shared" si="25"/>
        <v>401</v>
      </c>
    </row>
    <row r="1664" spans="1:5" x14ac:dyDescent="0.2">
      <c r="A1664" s="350" t="s">
        <v>750</v>
      </c>
      <c r="B1664" s="165">
        <v>4001118</v>
      </c>
      <c r="C1664" s="165">
        <v>540</v>
      </c>
      <c r="D1664" s="165">
        <v>340</v>
      </c>
      <c r="E1664" s="354">
        <f t="shared" si="25"/>
        <v>880</v>
      </c>
    </row>
    <row r="1665" spans="1:5" x14ac:dyDescent="0.2">
      <c r="A1665" s="350" t="s">
        <v>750</v>
      </c>
      <c r="B1665" s="165">
        <v>3001140</v>
      </c>
      <c r="C1665" s="165">
        <v>269</v>
      </c>
      <c r="D1665" s="165">
        <v>121</v>
      </c>
      <c r="E1665" s="354">
        <f t="shared" si="25"/>
        <v>390</v>
      </c>
    </row>
    <row r="1666" spans="1:5" x14ac:dyDescent="0.2">
      <c r="A1666" s="350" t="s">
        <v>750</v>
      </c>
      <c r="B1666" s="165">
        <v>19001114</v>
      </c>
      <c r="C1666" s="165">
        <v>481</v>
      </c>
      <c r="D1666" s="165">
        <v>195</v>
      </c>
      <c r="E1666" s="354">
        <f t="shared" si="25"/>
        <v>676</v>
      </c>
    </row>
    <row r="1667" spans="1:5" x14ac:dyDescent="0.2">
      <c r="A1667" s="350" t="s">
        <v>750</v>
      </c>
      <c r="B1667" s="165">
        <v>3001136</v>
      </c>
      <c r="C1667" s="165">
        <v>271</v>
      </c>
      <c r="D1667" s="165">
        <v>209</v>
      </c>
      <c r="E1667" s="354">
        <f t="shared" si="25"/>
        <v>480</v>
      </c>
    </row>
    <row r="1668" spans="1:5" x14ac:dyDescent="0.2">
      <c r="A1668" s="350" t="s">
        <v>750</v>
      </c>
      <c r="B1668" s="165">
        <v>3001117</v>
      </c>
      <c r="C1668" s="165">
        <v>354</v>
      </c>
      <c r="D1668" s="165">
        <v>285</v>
      </c>
      <c r="E1668" s="354">
        <f t="shared" ref="E1668:E1731" si="26">C1668+D1668</f>
        <v>639</v>
      </c>
    </row>
    <row r="1669" spans="1:5" x14ac:dyDescent="0.2">
      <c r="A1669" s="350" t="s">
        <v>750</v>
      </c>
      <c r="B1669" s="165">
        <v>19001126</v>
      </c>
      <c r="C1669" s="165">
        <v>252</v>
      </c>
      <c r="D1669" s="165">
        <v>107</v>
      </c>
      <c r="E1669" s="354">
        <f t="shared" si="26"/>
        <v>359</v>
      </c>
    </row>
    <row r="1670" spans="1:5" x14ac:dyDescent="0.2">
      <c r="A1670" s="350" t="s">
        <v>750</v>
      </c>
      <c r="B1670" s="165">
        <v>2001238</v>
      </c>
      <c r="C1670" s="165">
        <v>449</v>
      </c>
      <c r="D1670" s="165">
        <v>437</v>
      </c>
      <c r="E1670" s="354">
        <f t="shared" si="26"/>
        <v>886</v>
      </c>
    </row>
    <row r="1671" spans="1:5" x14ac:dyDescent="0.2">
      <c r="A1671" s="350" t="s">
        <v>750</v>
      </c>
      <c r="B1671" s="165">
        <v>19001115</v>
      </c>
      <c r="C1671" s="165">
        <v>790</v>
      </c>
      <c r="D1671" s="165">
        <v>169</v>
      </c>
      <c r="E1671" s="354">
        <f t="shared" si="26"/>
        <v>959</v>
      </c>
    </row>
    <row r="1672" spans="1:5" x14ac:dyDescent="0.2">
      <c r="A1672" s="350" t="s">
        <v>750</v>
      </c>
      <c r="B1672" s="165">
        <v>1001113</v>
      </c>
      <c r="C1672" s="165">
        <v>424</v>
      </c>
      <c r="D1672" s="165">
        <v>215</v>
      </c>
      <c r="E1672" s="354">
        <f t="shared" si="26"/>
        <v>639</v>
      </c>
    </row>
    <row r="1673" spans="1:5" x14ac:dyDescent="0.2">
      <c r="A1673" s="350" t="s">
        <v>750</v>
      </c>
      <c r="B1673" s="165">
        <v>21001107</v>
      </c>
      <c r="C1673" s="165">
        <v>690</v>
      </c>
      <c r="D1673" s="165">
        <v>429</v>
      </c>
      <c r="E1673" s="354">
        <f t="shared" si="26"/>
        <v>1119</v>
      </c>
    </row>
    <row r="1674" spans="1:5" x14ac:dyDescent="0.2">
      <c r="A1674" s="350" t="s">
        <v>750</v>
      </c>
      <c r="B1674" s="165">
        <v>2001220</v>
      </c>
      <c r="C1674" s="165">
        <v>314</v>
      </c>
      <c r="D1674" s="165">
        <v>57</v>
      </c>
      <c r="E1674" s="354">
        <f t="shared" si="26"/>
        <v>371</v>
      </c>
    </row>
    <row r="1675" spans="1:5" x14ac:dyDescent="0.2">
      <c r="A1675" s="350" t="s">
        <v>750</v>
      </c>
      <c r="B1675" s="165">
        <v>21001117</v>
      </c>
      <c r="C1675" s="165">
        <v>477</v>
      </c>
      <c r="D1675" s="165">
        <v>337</v>
      </c>
      <c r="E1675" s="354">
        <f t="shared" si="26"/>
        <v>814</v>
      </c>
    </row>
    <row r="1676" spans="1:5" x14ac:dyDescent="0.2">
      <c r="A1676" s="350" t="s">
        <v>750</v>
      </c>
      <c r="B1676" s="165">
        <v>1001120</v>
      </c>
      <c r="C1676" s="165">
        <v>377</v>
      </c>
      <c r="D1676" s="165">
        <v>183</v>
      </c>
      <c r="E1676" s="354">
        <f t="shared" si="26"/>
        <v>560</v>
      </c>
    </row>
    <row r="1677" spans="1:5" x14ac:dyDescent="0.2">
      <c r="A1677" s="350" t="s">
        <v>750</v>
      </c>
      <c r="B1677" s="165">
        <v>4001142</v>
      </c>
      <c r="C1677" s="165">
        <v>983</v>
      </c>
      <c r="D1677" s="165">
        <v>739</v>
      </c>
      <c r="E1677" s="354">
        <f t="shared" si="26"/>
        <v>1722</v>
      </c>
    </row>
    <row r="1678" spans="1:5" x14ac:dyDescent="0.2">
      <c r="A1678" s="350" t="s">
        <v>750</v>
      </c>
      <c r="B1678" s="165">
        <v>1001123</v>
      </c>
      <c r="C1678" s="165">
        <v>284</v>
      </c>
      <c r="D1678" s="165">
        <v>69</v>
      </c>
      <c r="E1678" s="354">
        <f t="shared" si="26"/>
        <v>353</v>
      </c>
    </row>
    <row r="1679" spans="1:5" x14ac:dyDescent="0.2">
      <c r="A1679" s="350" t="s">
        <v>750</v>
      </c>
      <c r="B1679" s="165">
        <v>19001123</v>
      </c>
      <c r="C1679" s="165">
        <v>181</v>
      </c>
      <c r="D1679" s="165">
        <v>74</v>
      </c>
      <c r="E1679" s="354">
        <f t="shared" si="26"/>
        <v>255</v>
      </c>
    </row>
    <row r="1680" spans="1:5" x14ac:dyDescent="0.2">
      <c r="A1680" s="350" t="s">
        <v>750</v>
      </c>
      <c r="B1680" s="165">
        <v>3001109</v>
      </c>
      <c r="C1680" s="165">
        <v>358</v>
      </c>
      <c r="D1680" s="165">
        <v>164</v>
      </c>
      <c r="E1680" s="354">
        <f t="shared" si="26"/>
        <v>522</v>
      </c>
    </row>
    <row r="1681" spans="1:5" x14ac:dyDescent="0.2">
      <c r="A1681" s="350" t="s">
        <v>750</v>
      </c>
      <c r="B1681" s="165">
        <v>21001127</v>
      </c>
      <c r="C1681" s="165">
        <v>353</v>
      </c>
      <c r="D1681" s="165">
        <v>186</v>
      </c>
      <c r="E1681" s="354">
        <f t="shared" si="26"/>
        <v>539</v>
      </c>
    </row>
    <row r="1682" spans="1:5" x14ac:dyDescent="0.2">
      <c r="A1682" s="350" t="s">
        <v>750</v>
      </c>
      <c r="B1682" s="165">
        <v>10001205</v>
      </c>
      <c r="C1682" s="165">
        <v>112</v>
      </c>
      <c r="D1682" s="165">
        <v>1</v>
      </c>
      <c r="E1682" s="354">
        <f t="shared" si="26"/>
        <v>113</v>
      </c>
    </row>
    <row r="1683" spans="1:5" x14ac:dyDescent="0.2">
      <c r="A1683" s="350" t="s">
        <v>750</v>
      </c>
      <c r="B1683" s="165">
        <v>3001112</v>
      </c>
      <c r="C1683" s="165">
        <v>728</v>
      </c>
      <c r="D1683" s="165">
        <v>637</v>
      </c>
      <c r="E1683" s="354">
        <f t="shared" si="26"/>
        <v>1365</v>
      </c>
    </row>
    <row r="1684" spans="1:5" x14ac:dyDescent="0.2">
      <c r="A1684" s="350" t="s">
        <v>750</v>
      </c>
      <c r="B1684" s="165">
        <v>4001127</v>
      </c>
      <c r="C1684" s="165">
        <v>287</v>
      </c>
      <c r="D1684" s="165">
        <v>227</v>
      </c>
      <c r="E1684" s="354">
        <f t="shared" si="26"/>
        <v>514</v>
      </c>
    </row>
    <row r="1685" spans="1:5" x14ac:dyDescent="0.2">
      <c r="A1685" s="350" t="s">
        <v>750</v>
      </c>
      <c r="B1685" s="165">
        <v>3001107</v>
      </c>
      <c r="C1685" s="165">
        <v>445</v>
      </c>
      <c r="D1685" s="165">
        <v>417</v>
      </c>
      <c r="E1685" s="354">
        <f t="shared" si="26"/>
        <v>862</v>
      </c>
    </row>
    <row r="1686" spans="1:5" x14ac:dyDescent="0.2">
      <c r="A1686" s="350" t="s">
        <v>750</v>
      </c>
      <c r="B1686" s="165">
        <v>15011704</v>
      </c>
      <c r="C1686" s="165">
        <v>4</v>
      </c>
      <c r="D1686" s="165">
        <v>254</v>
      </c>
      <c r="E1686" s="354">
        <f t="shared" si="26"/>
        <v>258</v>
      </c>
    </row>
    <row r="1687" spans="1:5" x14ac:dyDescent="0.2">
      <c r="A1687" s="350" t="s">
        <v>750</v>
      </c>
      <c r="B1687" s="165">
        <v>4001120</v>
      </c>
      <c r="C1687" s="165">
        <v>517</v>
      </c>
      <c r="D1687" s="165">
        <v>180</v>
      </c>
      <c r="E1687" s="354">
        <f t="shared" si="26"/>
        <v>697</v>
      </c>
    </row>
    <row r="1688" spans="1:5" x14ac:dyDescent="0.2">
      <c r="A1688" s="350" t="s">
        <v>750</v>
      </c>
      <c r="B1688" s="165">
        <v>21001125</v>
      </c>
      <c r="C1688" s="165">
        <v>282</v>
      </c>
      <c r="D1688" s="165">
        <v>190</v>
      </c>
      <c r="E1688" s="354">
        <f t="shared" si="26"/>
        <v>472</v>
      </c>
    </row>
    <row r="1689" spans="1:5" x14ac:dyDescent="0.2">
      <c r="A1689" s="350" t="s">
        <v>750</v>
      </c>
      <c r="B1689" s="165">
        <v>6001213</v>
      </c>
      <c r="C1689" s="165">
        <v>601</v>
      </c>
      <c r="D1689" s="165">
        <v>386</v>
      </c>
      <c r="E1689" s="354">
        <f t="shared" si="26"/>
        <v>987</v>
      </c>
    </row>
    <row r="1690" spans="1:5" x14ac:dyDescent="0.2">
      <c r="A1690" s="350" t="s">
        <v>750</v>
      </c>
      <c r="B1690" s="165">
        <v>21001124</v>
      </c>
      <c r="C1690" s="165">
        <v>865</v>
      </c>
      <c r="D1690" s="165">
        <v>124</v>
      </c>
      <c r="E1690" s="354">
        <f t="shared" si="26"/>
        <v>989</v>
      </c>
    </row>
    <row r="1691" spans="1:5" x14ac:dyDescent="0.2">
      <c r="A1691" s="350" t="s">
        <v>750</v>
      </c>
      <c r="B1691" s="165">
        <v>3001149</v>
      </c>
      <c r="C1691" s="165">
        <v>447</v>
      </c>
      <c r="D1691" s="165">
        <v>92</v>
      </c>
      <c r="E1691" s="354">
        <f t="shared" si="26"/>
        <v>539</v>
      </c>
    </row>
    <row r="1692" spans="1:5" x14ac:dyDescent="0.2">
      <c r="A1692" s="350" t="s">
        <v>750</v>
      </c>
      <c r="B1692" s="165">
        <v>21001116</v>
      </c>
      <c r="C1692" s="165">
        <v>654</v>
      </c>
      <c r="D1692" s="165">
        <v>560</v>
      </c>
      <c r="E1692" s="354">
        <f t="shared" si="26"/>
        <v>1214</v>
      </c>
    </row>
    <row r="1693" spans="1:5" x14ac:dyDescent="0.2">
      <c r="A1693" s="350" t="s">
        <v>750</v>
      </c>
      <c r="B1693" s="165">
        <v>1001124</v>
      </c>
      <c r="C1693" s="165">
        <v>328</v>
      </c>
      <c r="D1693" s="165">
        <v>1</v>
      </c>
      <c r="E1693" s="354">
        <f t="shared" si="26"/>
        <v>329</v>
      </c>
    </row>
    <row r="1694" spans="1:5" x14ac:dyDescent="0.2">
      <c r="A1694" s="350" t="s">
        <v>750</v>
      </c>
      <c r="B1694" s="165">
        <v>4001101</v>
      </c>
      <c r="C1694" s="165">
        <v>894</v>
      </c>
      <c r="D1694" s="165">
        <v>528</v>
      </c>
      <c r="E1694" s="354">
        <f t="shared" si="26"/>
        <v>1422</v>
      </c>
    </row>
    <row r="1695" spans="1:5" x14ac:dyDescent="0.2">
      <c r="A1695" s="350" t="s">
        <v>750</v>
      </c>
      <c r="B1695" s="165">
        <v>19001117</v>
      </c>
      <c r="C1695" s="165">
        <v>297</v>
      </c>
      <c r="D1695" s="165">
        <v>193</v>
      </c>
      <c r="E1695" s="354">
        <f t="shared" si="26"/>
        <v>490</v>
      </c>
    </row>
    <row r="1696" spans="1:5" x14ac:dyDescent="0.2">
      <c r="A1696" s="350" t="s">
        <v>750</v>
      </c>
      <c r="B1696" s="165">
        <v>4001111</v>
      </c>
      <c r="C1696" s="165">
        <v>526</v>
      </c>
      <c r="D1696" s="165">
        <v>439</v>
      </c>
      <c r="E1696" s="354">
        <f t="shared" si="26"/>
        <v>965</v>
      </c>
    </row>
    <row r="1697" spans="1:5" x14ac:dyDescent="0.2">
      <c r="A1697" s="350" t="s">
        <v>750</v>
      </c>
      <c r="B1697" s="165">
        <v>21001106</v>
      </c>
      <c r="C1697" s="165">
        <v>403</v>
      </c>
      <c r="D1697" s="165">
        <v>311</v>
      </c>
      <c r="E1697" s="354">
        <f t="shared" si="26"/>
        <v>714</v>
      </c>
    </row>
    <row r="1698" spans="1:5" x14ac:dyDescent="0.2">
      <c r="A1698" s="350" t="s">
        <v>750</v>
      </c>
      <c r="B1698" s="165">
        <v>4001106</v>
      </c>
      <c r="C1698" s="165">
        <v>535</v>
      </c>
      <c r="D1698" s="165">
        <v>128</v>
      </c>
      <c r="E1698" s="354">
        <f t="shared" si="26"/>
        <v>663</v>
      </c>
    </row>
    <row r="1699" spans="1:5" x14ac:dyDescent="0.2">
      <c r="A1699" s="350" t="s">
        <v>750</v>
      </c>
      <c r="B1699" s="165">
        <v>4001141</v>
      </c>
      <c r="C1699" s="165">
        <v>758</v>
      </c>
      <c r="D1699" s="165">
        <v>384</v>
      </c>
      <c r="E1699" s="354">
        <f t="shared" si="26"/>
        <v>1142</v>
      </c>
    </row>
    <row r="1700" spans="1:5" x14ac:dyDescent="0.2">
      <c r="A1700" s="350" t="s">
        <v>750</v>
      </c>
      <c r="B1700" s="165">
        <v>3001116</v>
      </c>
      <c r="C1700" s="165">
        <v>613</v>
      </c>
      <c r="D1700" s="165">
        <v>234</v>
      </c>
      <c r="E1700" s="354">
        <f t="shared" si="26"/>
        <v>847</v>
      </c>
    </row>
    <row r="1701" spans="1:5" x14ac:dyDescent="0.2">
      <c r="A1701" s="350" t="s">
        <v>750</v>
      </c>
      <c r="B1701" s="165">
        <v>19001128</v>
      </c>
      <c r="C1701" s="165">
        <v>307</v>
      </c>
      <c r="D1701" s="165">
        <v>188</v>
      </c>
      <c r="E1701" s="354">
        <f t="shared" si="26"/>
        <v>495</v>
      </c>
    </row>
    <row r="1702" spans="1:5" x14ac:dyDescent="0.2">
      <c r="A1702" s="350" t="s">
        <v>750</v>
      </c>
      <c r="B1702" s="165">
        <v>4001130</v>
      </c>
      <c r="C1702" s="165">
        <v>642</v>
      </c>
      <c r="D1702" s="165">
        <v>378</v>
      </c>
      <c r="E1702" s="354">
        <f t="shared" si="26"/>
        <v>1020</v>
      </c>
    </row>
    <row r="1703" spans="1:5" x14ac:dyDescent="0.2">
      <c r="A1703" s="350" t="s">
        <v>750</v>
      </c>
      <c r="B1703" s="165">
        <v>2001232</v>
      </c>
      <c r="C1703" s="165">
        <v>548</v>
      </c>
      <c r="D1703" s="165">
        <v>467</v>
      </c>
      <c r="E1703" s="354">
        <f t="shared" si="26"/>
        <v>1015</v>
      </c>
    </row>
    <row r="1704" spans="1:5" x14ac:dyDescent="0.2">
      <c r="A1704" s="350" t="s">
        <v>750</v>
      </c>
      <c r="B1704" s="165">
        <v>21001103</v>
      </c>
      <c r="C1704" s="165">
        <v>287</v>
      </c>
      <c r="D1704" s="165">
        <v>1</v>
      </c>
      <c r="E1704" s="354">
        <f t="shared" si="26"/>
        <v>288</v>
      </c>
    </row>
    <row r="1705" spans="1:5" x14ac:dyDescent="0.2">
      <c r="A1705" s="350" t="s">
        <v>751</v>
      </c>
      <c r="B1705" s="165">
        <v>21106123</v>
      </c>
      <c r="C1705" s="165">
        <v>263</v>
      </c>
      <c r="D1705" s="165">
        <v>122</v>
      </c>
      <c r="E1705" s="354">
        <f t="shared" si="26"/>
        <v>385</v>
      </c>
    </row>
    <row r="1706" spans="1:5" x14ac:dyDescent="0.2">
      <c r="A1706" s="350" t="s">
        <v>751</v>
      </c>
      <c r="B1706" s="165">
        <v>21016123</v>
      </c>
      <c r="C1706" s="165">
        <v>252</v>
      </c>
      <c r="D1706" s="165">
        <v>28</v>
      </c>
      <c r="E1706" s="354">
        <f t="shared" si="26"/>
        <v>280</v>
      </c>
    </row>
    <row r="1707" spans="1:5" x14ac:dyDescent="0.2">
      <c r="A1707" s="350" t="s">
        <v>751</v>
      </c>
      <c r="B1707" s="165">
        <v>21166123</v>
      </c>
      <c r="C1707" s="165">
        <v>168</v>
      </c>
      <c r="D1707" s="165">
        <v>55</v>
      </c>
      <c r="E1707" s="354">
        <f t="shared" si="26"/>
        <v>223</v>
      </c>
    </row>
    <row r="1708" spans="1:5" x14ac:dyDescent="0.2">
      <c r="A1708" s="350" t="s">
        <v>751</v>
      </c>
      <c r="B1708" s="165">
        <v>21126123</v>
      </c>
      <c r="C1708" s="165">
        <v>163</v>
      </c>
      <c r="D1708" s="165">
        <v>14</v>
      </c>
      <c r="E1708" s="354">
        <f t="shared" si="26"/>
        <v>177</v>
      </c>
    </row>
    <row r="1709" spans="1:5" x14ac:dyDescent="0.2">
      <c r="A1709" s="350" t="s">
        <v>751</v>
      </c>
      <c r="B1709" s="165">
        <v>20046123</v>
      </c>
      <c r="C1709" s="165">
        <v>206</v>
      </c>
      <c r="D1709" s="165">
        <v>37</v>
      </c>
      <c r="E1709" s="354">
        <f t="shared" si="26"/>
        <v>243</v>
      </c>
    </row>
    <row r="1710" spans="1:5" x14ac:dyDescent="0.2">
      <c r="A1710" s="350" t="s">
        <v>751</v>
      </c>
      <c r="B1710" s="165">
        <v>21036123</v>
      </c>
      <c r="C1710" s="165">
        <v>163</v>
      </c>
      <c r="D1710" s="165">
        <v>27</v>
      </c>
      <c r="E1710" s="354">
        <f t="shared" si="26"/>
        <v>190</v>
      </c>
    </row>
    <row r="1711" spans="1:5" x14ac:dyDescent="0.2">
      <c r="A1711" s="350" t="s">
        <v>751</v>
      </c>
      <c r="B1711" s="165">
        <v>20116123</v>
      </c>
      <c r="C1711" s="165">
        <v>180</v>
      </c>
      <c r="D1711" s="165">
        <v>87</v>
      </c>
      <c r="E1711" s="354">
        <f t="shared" si="26"/>
        <v>267</v>
      </c>
    </row>
    <row r="1712" spans="1:5" x14ac:dyDescent="0.2">
      <c r="A1712" s="350" t="s">
        <v>751</v>
      </c>
      <c r="B1712" s="165">
        <v>21056123</v>
      </c>
      <c r="C1712" s="165">
        <v>233</v>
      </c>
      <c r="D1712" s="165">
        <v>89</v>
      </c>
      <c r="E1712" s="354">
        <f t="shared" si="26"/>
        <v>322</v>
      </c>
    </row>
    <row r="1713" spans="1:15" x14ac:dyDescent="0.2">
      <c r="A1713" s="350" t="s">
        <v>751</v>
      </c>
      <c r="B1713" s="165">
        <v>21116123</v>
      </c>
      <c r="C1713" s="165">
        <v>181</v>
      </c>
      <c r="D1713" s="165">
        <v>29</v>
      </c>
      <c r="E1713" s="354">
        <f t="shared" si="26"/>
        <v>210</v>
      </c>
    </row>
    <row r="1714" spans="1:15" x14ac:dyDescent="0.2">
      <c r="A1714" s="350" t="s">
        <v>751</v>
      </c>
      <c r="B1714" s="165">
        <v>20106123</v>
      </c>
      <c r="C1714" s="165">
        <v>204</v>
      </c>
      <c r="D1714" s="165">
        <v>133</v>
      </c>
      <c r="E1714" s="354">
        <f t="shared" si="26"/>
        <v>337</v>
      </c>
    </row>
    <row r="1715" spans="1:15" x14ac:dyDescent="0.2">
      <c r="A1715" s="350" t="s">
        <v>751</v>
      </c>
      <c r="B1715" s="165">
        <v>21186123</v>
      </c>
      <c r="C1715" s="165">
        <v>211</v>
      </c>
      <c r="D1715" s="165">
        <v>28</v>
      </c>
      <c r="E1715" s="354">
        <f t="shared" si="26"/>
        <v>239</v>
      </c>
    </row>
    <row r="1716" spans="1:15" x14ac:dyDescent="0.2">
      <c r="A1716" s="350" t="s">
        <v>751</v>
      </c>
      <c r="B1716" s="165">
        <v>20096123</v>
      </c>
      <c r="C1716" s="165">
        <v>200</v>
      </c>
      <c r="D1716" s="165">
        <v>116</v>
      </c>
      <c r="E1716" s="354">
        <f t="shared" si="26"/>
        <v>316</v>
      </c>
      <c r="I1716" s="336"/>
      <c r="J1716" s="336"/>
      <c r="K1716" s="336"/>
      <c r="L1716" s="336"/>
      <c r="M1716" s="336"/>
      <c r="N1716" s="336"/>
      <c r="O1716" s="336"/>
    </row>
    <row r="1717" spans="1:15" x14ac:dyDescent="0.2">
      <c r="A1717" s="350" t="s">
        <v>751</v>
      </c>
      <c r="B1717" s="165">
        <v>21096123</v>
      </c>
      <c r="C1717" s="165">
        <v>338</v>
      </c>
      <c r="D1717" s="165">
        <v>98</v>
      </c>
      <c r="E1717" s="354">
        <f t="shared" si="26"/>
        <v>436</v>
      </c>
      <c r="I1717" s="336"/>
      <c r="J1717" s="336"/>
      <c r="K1717" s="336"/>
      <c r="L1717" s="336"/>
      <c r="M1717" s="336"/>
      <c r="N1717" s="336"/>
      <c r="O1717" s="336"/>
    </row>
    <row r="1718" spans="1:15" x14ac:dyDescent="0.2">
      <c r="A1718" s="350" t="s">
        <v>751</v>
      </c>
      <c r="B1718" s="165">
        <v>21046123</v>
      </c>
      <c r="C1718" s="165">
        <v>199</v>
      </c>
      <c r="D1718" s="165">
        <v>107</v>
      </c>
      <c r="E1718" s="354">
        <f t="shared" si="26"/>
        <v>306</v>
      </c>
    </row>
    <row r="1719" spans="1:15" x14ac:dyDescent="0.2">
      <c r="A1719" s="350" t="s">
        <v>751</v>
      </c>
      <c r="B1719" s="165">
        <v>21136123</v>
      </c>
      <c r="C1719" s="165">
        <v>239</v>
      </c>
      <c r="D1719" s="165">
        <v>83</v>
      </c>
      <c r="E1719" s="354">
        <f t="shared" si="26"/>
        <v>322</v>
      </c>
    </row>
    <row r="1720" spans="1:15" x14ac:dyDescent="0.2">
      <c r="A1720" s="350" t="s">
        <v>751</v>
      </c>
      <c r="B1720" s="165">
        <v>20146123</v>
      </c>
      <c r="C1720" s="165">
        <v>254</v>
      </c>
      <c r="D1720" s="165">
        <v>150</v>
      </c>
      <c r="E1720" s="354">
        <f t="shared" si="26"/>
        <v>404</v>
      </c>
    </row>
    <row r="1721" spans="1:15" x14ac:dyDescent="0.2">
      <c r="A1721" s="350" t="s">
        <v>751</v>
      </c>
      <c r="B1721" s="165">
        <v>20126123</v>
      </c>
      <c r="C1721" s="165">
        <v>161</v>
      </c>
      <c r="D1721" s="165">
        <v>24</v>
      </c>
      <c r="E1721" s="354">
        <f t="shared" si="26"/>
        <v>185</v>
      </c>
    </row>
    <row r="1722" spans="1:15" x14ac:dyDescent="0.2">
      <c r="A1722" s="350" t="s">
        <v>751</v>
      </c>
      <c r="B1722" s="165">
        <v>20086123</v>
      </c>
      <c r="C1722" s="165">
        <v>207</v>
      </c>
      <c r="D1722" s="165">
        <v>50</v>
      </c>
      <c r="E1722" s="354">
        <f t="shared" si="26"/>
        <v>257</v>
      </c>
    </row>
    <row r="1723" spans="1:15" x14ac:dyDescent="0.2">
      <c r="A1723" s="350" t="s">
        <v>751</v>
      </c>
      <c r="B1723" s="165">
        <v>21176123</v>
      </c>
      <c r="C1723" s="165">
        <v>234</v>
      </c>
      <c r="D1723" s="165">
        <v>117</v>
      </c>
      <c r="E1723" s="354">
        <f t="shared" si="26"/>
        <v>351</v>
      </c>
    </row>
    <row r="1724" spans="1:15" x14ac:dyDescent="0.2">
      <c r="A1724" s="350" t="s">
        <v>751</v>
      </c>
      <c r="B1724" s="165">
        <v>20136123</v>
      </c>
      <c r="C1724" s="165">
        <v>191</v>
      </c>
      <c r="D1724" s="165">
        <v>50</v>
      </c>
      <c r="E1724" s="354">
        <f t="shared" si="26"/>
        <v>241</v>
      </c>
    </row>
    <row r="1725" spans="1:15" x14ac:dyDescent="0.2">
      <c r="A1725" s="350" t="s">
        <v>751</v>
      </c>
      <c r="B1725" s="165">
        <v>21156123</v>
      </c>
      <c r="C1725" s="165">
        <v>205</v>
      </c>
      <c r="D1725" s="165">
        <v>42</v>
      </c>
      <c r="E1725" s="354">
        <f t="shared" si="26"/>
        <v>247</v>
      </c>
    </row>
    <row r="1726" spans="1:15" x14ac:dyDescent="0.2">
      <c r="A1726" s="350" t="s">
        <v>751</v>
      </c>
      <c r="B1726" s="165">
        <v>21026123</v>
      </c>
      <c r="C1726" s="165">
        <v>200</v>
      </c>
      <c r="D1726" s="165">
        <v>111</v>
      </c>
      <c r="E1726" s="354">
        <f t="shared" si="26"/>
        <v>311</v>
      </c>
      <c r="F1726" s="337"/>
    </row>
    <row r="1727" spans="1:15" x14ac:dyDescent="0.2">
      <c r="A1727" s="350" t="s">
        <v>751</v>
      </c>
      <c r="B1727" s="165">
        <v>20156123</v>
      </c>
      <c r="C1727" s="165">
        <v>264</v>
      </c>
      <c r="D1727" s="165">
        <v>5</v>
      </c>
      <c r="E1727" s="354">
        <f t="shared" si="26"/>
        <v>269</v>
      </c>
    </row>
    <row r="1728" spans="1:15" x14ac:dyDescent="0.2">
      <c r="A1728" s="350" t="s">
        <v>752</v>
      </c>
      <c r="B1728" s="165">
        <v>20008101</v>
      </c>
      <c r="C1728" s="165">
        <v>141</v>
      </c>
      <c r="D1728" s="165">
        <v>1</v>
      </c>
      <c r="E1728" s="354">
        <f t="shared" si="26"/>
        <v>142</v>
      </c>
    </row>
    <row r="1729" spans="1:5" x14ac:dyDescent="0.2">
      <c r="A1729" s="350" t="s">
        <v>752</v>
      </c>
      <c r="B1729" s="165">
        <v>7008215</v>
      </c>
      <c r="C1729" s="165">
        <v>228</v>
      </c>
      <c r="D1729" s="165">
        <v>1</v>
      </c>
      <c r="E1729" s="354">
        <f t="shared" si="26"/>
        <v>229</v>
      </c>
    </row>
    <row r="1730" spans="1:5" x14ac:dyDescent="0.2">
      <c r="A1730" s="350" t="s">
        <v>752</v>
      </c>
      <c r="B1730" s="165">
        <v>20008108</v>
      </c>
      <c r="C1730" s="165">
        <v>442</v>
      </c>
      <c r="D1730" s="165">
        <v>1</v>
      </c>
      <c r="E1730" s="354">
        <f t="shared" si="26"/>
        <v>443</v>
      </c>
    </row>
    <row r="1731" spans="1:5" x14ac:dyDescent="0.2">
      <c r="A1731" s="350" t="s">
        <v>752</v>
      </c>
      <c r="B1731" s="165">
        <v>7008209</v>
      </c>
      <c r="C1731" s="165">
        <v>589</v>
      </c>
      <c r="D1731" s="165">
        <v>9</v>
      </c>
      <c r="E1731" s="354">
        <f t="shared" si="26"/>
        <v>598</v>
      </c>
    </row>
    <row r="1732" spans="1:5" ht="10.8" thickBot="1" x14ac:dyDescent="0.25">
      <c r="A1732" s="333"/>
      <c r="B1732" s="353"/>
      <c r="C1732" s="371">
        <f>SUM(C3:C1731)</f>
        <v>774769</v>
      </c>
      <c r="D1732" s="371">
        <f>SUM(D3:D1731)</f>
        <v>467468</v>
      </c>
      <c r="E1732" s="372">
        <f>SUM(E3:E1731)</f>
        <v>1242237</v>
      </c>
    </row>
    <row r="1733" spans="1:5" ht="10.8" thickTop="1" x14ac:dyDescent="0.2">
      <c r="A1733" s="333"/>
      <c r="B1733" s="333"/>
      <c r="C1733" s="333"/>
      <c r="D1733" s="333"/>
    </row>
    <row r="1734" spans="1:5" x14ac:dyDescent="0.2">
      <c r="A1734" s="333"/>
      <c r="B1734" s="333"/>
      <c r="C1734" s="333"/>
      <c r="D1734" s="333"/>
    </row>
    <row r="1735" spans="1:5" x14ac:dyDescent="0.2">
      <c r="A1735" s="333"/>
      <c r="B1735" s="333"/>
      <c r="C1735" s="333"/>
      <c r="D1735" s="333"/>
    </row>
    <row r="1736" spans="1:5" x14ac:dyDescent="0.2">
      <c r="A1736" s="333"/>
      <c r="B1736" s="333"/>
      <c r="C1736" s="333"/>
      <c r="D1736" s="333"/>
    </row>
    <row r="1737" spans="1:5" x14ac:dyDescent="0.2">
      <c r="A1737" s="333"/>
      <c r="B1737" s="333"/>
      <c r="C1737" s="333"/>
      <c r="D1737" s="333"/>
    </row>
    <row r="1738" spans="1:5" x14ac:dyDescent="0.2">
      <c r="A1738" s="333"/>
      <c r="B1738" s="333"/>
      <c r="C1738" s="333"/>
      <c r="D1738" s="333"/>
    </row>
    <row r="1739" spans="1:5" x14ac:dyDescent="0.2">
      <c r="A1739" s="333"/>
      <c r="B1739" s="333"/>
      <c r="C1739" s="333"/>
      <c r="D1739" s="333"/>
    </row>
    <row r="1740" spans="1:5" x14ac:dyDescent="0.2">
      <c r="A1740" s="333"/>
      <c r="B1740" s="333"/>
      <c r="C1740" s="333"/>
      <c r="D1740" s="333"/>
    </row>
    <row r="1741" spans="1:5" x14ac:dyDescent="0.2">
      <c r="A1741" s="333"/>
      <c r="B1741" s="333"/>
      <c r="C1741" s="333"/>
      <c r="D1741" s="333"/>
    </row>
    <row r="1742" spans="1:5" x14ac:dyDescent="0.2">
      <c r="A1742" s="333"/>
      <c r="B1742" s="333"/>
      <c r="C1742" s="333"/>
      <c r="D1742" s="333"/>
    </row>
    <row r="1743" spans="1:5" x14ac:dyDescent="0.2">
      <c r="A1743" s="333"/>
      <c r="B1743" s="333"/>
      <c r="C1743" s="333"/>
      <c r="D1743" s="333"/>
    </row>
    <row r="1744" spans="1:5" x14ac:dyDescent="0.2">
      <c r="A1744" s="333"/>
      <c r="B1744" s="333"/>
      <c r="C1744" s="333"/>
      <c r="D1744" s="333"/>
    </row>
    <row r="1745" spans="1:4" x14ac:dyDescent="0.2">
      <c r="A1745" s="333"/>
      <c r="B1745" s="333"/>
      <c r="C1745" s="333"/>
      <c r="D1745" s="333"/>
    </row>
    <row r="1746" spans="1:4" x14ac:dyDescent="0.2">
      <c r="A1746" s="333"/>
      <c r="B1746" s="333"/>
      <c r="C1746" s="333"/>
      <c r="D1746" s="333"/>
    </row>
    <row r="1747" spans="1:4" x14ac:dyDescent="0.2">
      <c r="A1747" s="333"/>
      <c r="B1747" s="333"/>
      <c r="C1747" s="333"/>
      <c r="D1747" s="333"/>
    </row>
    <row r="1748" spans="1:4" x14ac:dyDescent="0.2">
      <c r="A1748" s="333"/>
      <c r="B1748" s="333"/>
      <c r="C1748" s="333"/>
      <c r="D1748" s="333"/>
    </row>
    <row r="1749" spans="1:4" x14ac:dyDescent="0.2">
      <c r="A1749" s="333"/>
      <c r="B1749" s="333"/>
      <c r="C1749" s="333"/>
      <c r="D1749" s="333"/>
    </row>
    <row r="1750" spans="1:4" x14ac:dyDescent="0.2">
      <c r="A1750" s="333"/>
      <c r="B1750" s="333"/>
      <c r="C1750" s="333"/>
      <c r="D1750" s="333"/>
    </row>
    <row r="1751" spans="1:4" x14ac:dyDescent="0.2">
      <c r="A1751" s="333"/>
      <c r="B1751" s="333"/>
      <c r="C1751" s="333"/>
      <c r="D1751" s="333"/>
    </row>
    <row r="1752" spans="1:4" x14ac:dyDescent="0.2">
      <c r="A1752" s="333"/>
      <c r="B1752" s="333"/>
      <c r="C1752" s="333"/>
      <c r="D1752" s="333"/>
    </row>
    <row r="1753" spans="1:4" x14ac:dyDescent="0.2">
      <c r="A1753" s="333"/>
      <c r="B1753" s="333"/>
      <c r="C1753" s="333"/>
      <c r="D1753" s="333"/>
    </row>
    <row r="1754" spans="1:4" x14ac:dyDescent="0.2">
      <c r="A1754" s="333"/>
      <c r="B1754" s="333"/>
      <c r="C1754" s="333"/>
      <c r="D1754" s="333"/>
    </row>
    <row r="1755" spans="1:4" x14ac:dyDescent="0.2">
      <c r="A1755" s="333"/>
      <c r="B1755" s="333"/>
      <c r="C1755" s="333"/>
      <c r="D1755" s="333"/>
    </row>
    <row r="1756" spans="1:4" x14ac:dyDescent="0.2">
      <c r="A1756" s="333"/>
      <c r="B1756" s="333"/>
      <c r="C1756" s="333"/>
      <c r="D1756" s="333"/>
    </row>
    <row r="1757" spans="1:4" x14ac:dyDescent="0.2">
      <c r="A1757" s="333"/>
      <c r="B1757" s="333"/>
      <c r="C1757" s="333"/>
      <c r="D1757" s="333"/>
    </row>
    <row r="1758" spans="1:4" x14ac:dyDescent="0.2">
      <c r="A1758" s="333"/>
      <c r="B1758" s="333"/>
      <c r="C1758" s="333"/>
      <c r="D1758" s="333"/>
    </row>
    <row r="1759" spans="1:4" x14ac:dyDescent="0.2">
      <c r="A1759" s="333"/>
      <c r="B1759" s="333"/>
      <c r="C1759" s="333"/>
      <c r="D1759" s="333"/>
    </row>
    <row r="1760" spans="1:4" x14ac:dyDescent="0.2">
      <c r="A1760" s="333"/>
      <c r="B1760" s="333"/>
      <c r="C1760" s="333"/>
      <c r="D1760" s="333"/>
    </row>
    <row r="1761" spans="1:4" x14ac:dyDescent="0.2">
      <c r="A1761" s="333"/>
      <c r="B1761" s="333"/>
      <c r="C1761" s="333"/>
      <c r="D1761" s="333"/>
    </row>
    <row r="1762" spans="1:4" x14ac:dyDescent="0.2">
      <c r="A1762" s="333"/>
      <c r="B1762" s="333"/>
      <c r="C1762" s="333"/>
      <c r="D1762" s="333"/>
    </row>
    <row r="1763" spans="1:4" x14ac:dyDescent="0.2">
      <c r="A1763" s="333"/>
      <c r="B1763" s="333"/>
      <c r="C1763" s="333"/>
      <c r="D1763" s="333"/>
    </row>
    <row r="1764" spans="1:4" x14ac:dyDescent="0.2">
      <c r="A1764" s="333"/>
      <c r="B1764" s="333"/>
      <c r="C1764" s="333"/>
      <c r="D1764" s="333"/>
    </row>
    <row r="1765" spans="1:4" x14ac:dyDescent="0.2">
      <c r="A1765" s="333"/>
      <c r="B1765" s="333"/>
      <c r="C1765" s="333"/>
      <c r="D1765" s="333"/>
    </row>
    <row r="1766" spans="1:4" x14ac:dyDescent="0.2">
      <c r="A1766" s="333"/>
      <c r="B1766" s="333"/>
      <c r="C1766" s="333"/>
      <c r="D1766" s="333"/>
    </row>
    <row r="1767" spans="1:4" x14ac:dyDescent="0.2">
      <c r="A1767" s="333"/>
      <c r="B1767" s="333"/>
      <c r="C1767" s="333"/>
      <c r="D1767" s="333"/>
    </row>
    <row r="1768" spans="1:4" x14ac:dyDescent="0.2">
      <c r="A1768" s="333"/>
      <c r="B1768" s="333"/>
      <c r="C1768" s="333"/>
      <c r="D1768" s="333"/>
    </row>
    <row r="1769" spans="1:4" x14ac:dyDescent="0.2">
      <c r="A1769" s="333"/>
      <c r="B1769" s="333"/>
      <c r="C1769" s="333"/>
      <c r="D1769" s="333"/>
    </row>
    <row r="1770" spans="1:4" x14ac:dyDescent="0.2">
      <c r="A1770" s="333"/>
      <c r="B1770" s="333"/>
      <c r="C1770" s="333"/>
      <c r="D1770" s="333"/>
    </row>
    <row r="1771" spans="1:4" x14ac:dyDescent="0.2">
      <c r="A1771" s="333"/>
      <c r="B1771" s="333"/>
      <c r="C1771" s="333"/>
      <c r="D1771" s="333"/>
    </row>
    <row r="1772" spans="1:4" x14ac:dyDescent="0.2">
      <c r="A1772" s="333"/>
      <c r="B1772" s="333"/>
      <c r="C1772" s="333"/>
      <c r="D1772" s="333"/>
    </row>
    <row r="1773" spans="1:4" x14ac:dyDescent="0.2">
      <c r="A1773" s="333"/>
      <c r="B1773" s="333"/>
      <c r="C1773" s="333"/>
      <c r="D1773" s="333"/>
    </row>
    <row r="1774" spans="1:4" x14ac:dyDescent="0.2">
      <c r="A1774" s="333"/>
      <c r="B1774" s="333"/>
      <c r="C1774" s="333"/>
      <c r="D1774" s="333"/>
    </row>
    <row r="1775" spans="1:4" x14ac:dyDescent="0.2">
      <c r="A1775" s="333"/>
      <c r="B1775" s="333"/>
      <c r="C1775" s="333"/>
      <c r="D1775" s="333"/>
    </row>
    <row r="1776" spans="1:4" x14ac:dyDescent="0.2">
      <c r="A1776" s="333"/>
      <c r="B1776" s="333"/>
      <c r="C1776" s="333"/>
      <c r="D1776" s="333"/>
    </row>
    <row r="1777" spans="1:4" x14ac:dyDescent="0.2">
      <c r="A1777" s="333"/>
      <c r="B1777" s="333"/>
      <c r="C1777" s="333"/>
      <c r="D1777" s="333"/>
    </row>
    <row r="1778" spans="1:4" x14ac:dyDescent="0.2">
      <c r="A1778" s="333"/>
      <c r="B1778" s="333"/>
      <c r="C1778" s="333"/>
      <c r="D1778" s="333"/>
    </row>
    <row r="1779" spans="1:4" x14ac:dyDescent="0.2">
      <c r="A1779" s="333"/>
      <c r="B1779" s="333"/>
      <c r="C1779" s="333"/>
      <c r="D1779" s="333"/>
    </row>
    <row r="1780" spans="1:4" x14ac:dyDescent="0.2">
      <c r="A1780" s="333"/>
      <c r="B1780" s="333"/>
      <c r="C1780" s="333"/>
      <c r="D1780" s="333"/>
    </row>
    <row r="1781" spans="1:4" x14ac:dyDescent="0.2">
      <c r="A1781" s="333"/>
      <c r="B1781" s="333"/>
      <c r="C1781" s="333"/>
      <c r="D1781" s="333"/>
    </row>
    <row r="1782" spans="1:4" x14ac:dyDescent="0.2">
      <c r="A1782" s="333"/>
      <c r="B1782" s="333"/>
      <c r="C1782" s="333"/>
      <c r="D1782" s="333"/>
    </row>
    <row r="1783" spans="1:4" x14ac:dyDescent="0.2">
      <c r="A1783" s="333"/>
      <c r="B1783" s="333"/>
      <c r="C1783" s="333"/>
      <c r="D1783" s="333"/>
    </row>
    <row r="1784" spans="1:4" x14ac:dyDescent="0.2">
      <c r="A1784" s="333"/>
      <c r="B1784" s="333"/>
      <c r="C1784" s="333"/>
      <c r="D1784" s="333"/>
    </row>
    <row r="1785" spans="1:4" x14ac:dyDescent="0.2">
      <c r="A1785" s="333"/>
      <c r="B1785" s="333"/>
      <c r="C1785" s="333"/>
      <c r="D1785" s="333"/>
    </row>
    <row r="1786" spans="1:4" x14ac:dyDescent="0.2">
      <c r="A1786" s="333"/>
      <c r="B1786" s="333"/>
      <c r="C1786" s="333"/>
      <c r="D1786" s="333"/>
    </row>
    <row r="1787" spans="1:4" x14ac:dyDescent="0.2">
      <c r="A1787" s="333"/>
      <c r="B1787" s="333"/>
      <c r="C1787" s="333"/>
      <c r="D1787" s="333"/>
    </row>
    <row r="1788" spans="1:4" x14ac:dyDescent="0.2">
      <c r="A1788" s="333"/>
      <c r="B1788" s="333"/>
      <c r="C1788" s="333"/>
      <c r="D1788" s="333"/>
    </row>
    <row r="1789" spans="1:4" x14ac:dyDescent="0.2">
      <c r="A1789" s="333"/>
      <c r="B1789" s="333"/>
      <c r="C1789" s="333"/>
      <c r="D1789" s="333"/>
    </row>
    <row r="1790" spans="1:4" x14ac:dyDescent="0.2">
      <c r="A1790" s="333"/>
      <c r="B1790" s="333"/>
      <c r="C1790" s="333"/>
      <c r="D1790" s="333"/>
    </row>
    <row r="1791" spans="1:4" x14ac:dyDescent="0.2">
      <c r="A1791" s="333"/>
      <c r="B1791" s="333"/>
      <c r="C1791" s="333"/>
      <c r="D1791" s="333"/>
    </row>
    <row r="1792" spans="1:4" x14ac:dyDescent="0.2">
      <c r="A1792" s="333"/>
      <c r="B1792" s="333"/>
      <c r="C1792" s="333"/>
      <c r="D1792" s="333"/>
    </row>
    <row r="1793" spans="1:4" x14ac:dyDescent="0.2">
      <c r="A1793" s="333"/>
      <c r="B1793" s="333"/>
      <c r="C1793" s="333"/>
      <c r="D1793" s="333"/>
    </row>
    <row r="1794" spans="1:4" x14ac:dyDescent="0.2">
      <c r="A1794" s="333"/>
      <c r="B1794" s="333"/>
      <c r="C1794" s="333"/>
      <c r="D1794" s="333"/>
    </row>
    <row r="1795" spans="1:4" x14ac:dyDescent="0.2">
      <c r="A1795" s="333"/>
      <c r="B1795" s="333"/>
      <c r="C1795" s="333"/>
      <c r="D1795" s="333"/>
    </row>
    <row r="1796" spans="1:4" x14ac:dyDescent="0.2">
      <c r="A1796" s="333"/>
      <c r="B1796" s="333"/>
      <c r="C1796" s="333"/>
      <c r="D1796" s="333"/>
    </row>
    <row r="1797" spans="1:4" x14ac:dyDescent="0.2">
      <c r="A1797" s="333"/>
      <c r="B1797" s="333"/>
      <c r="C1797" s="333"/>
      <c r="D1797" s="333"/>
    </row>
    <row r="1798" spans="1:4" x14ac:dyDescent="0.2">
      <c r="A1798" s="333"/>
      <c r="B1798" s="333"/>
      <c r="C1798" s="333"/>
      <c r="D1798" s="333"/>
    </row>
    <row r="1799" spans="1:4" x14ac:dyDescent="0.2">
      <c r="A1799" s="333"/>
      <c r="B1799" s="333"/>
      <c r="C1799" s="333"/>
      <c r="D1799" s="333"/>
    </row>
    <row r="1800" spans="1:4" x14ac:dyDescent="0.2">
      <c r="A1800" s="333"/>
      <c r="B1800" s="333"/>
      <c r="C1800" s="333"/>
      <c r="D1800" s="333"/>
    </row>
    <row r="1801" spans="1:4" x14ac:dyDescent="0.2">
      <c r="A1801" s="333"/>
      <c r="B1801" s="333"/>
      <c r="C1801" s="333"/>
      <c r="D1801" s="333"/>
    </row>
    <row r="1802" spans="1:4" x14ac:dyDescent="0.2">
      <c r="A1802" s="333"/>
      <c r="B1802" s="333"/>
      <c r="C1802" s="333"/>
      <c r="D1802" s="333"/>
    </row>
    <row r="1803" spans="1:4" x14ac:dyDescent="0.2">
      <c r="A1803" s="333"/>
      <c r="B1803" s="333"/>
      <c r="C1803" s="333"/>
      <c r="D1803" s="333"/>
    </row>
    <row r="1804" spans="1:4" x14ac:dyDescent="0.2">
      <c r="A1804" s="333"/>
      <c r="B1804" s="333"/>
      <c r="C1804" s="333"/>
      <c r="D1804" s="333"/>
    </row>
    <row r="1805" spans="1:4" x14ac:dyDescent="0.2">
      <c r="A1805" s="333"/>
      <c r="B1805" s="333"/>
      <c r="C1805" s="333"/>
      <c r="D1805" s="333"/>
    </row>
    <row r="1806" spans="1:4" x14ac:dyDescent="0.2">
      <c r="A1806" s="333"/>
      <c r="B1806" s="333"/>
      <c r="C1806" s="333"/>
      <c r="D1806" s="333"/>
    </row>
    <row r="1807" spans="1:4" x14ac:dyDescent="0.2">
      <c r="A1807" s="333"/>
      <c r="B1807" s="333"/>
      <c r="C1807" s="333"/>
      <c r="D1807" s="333"/>
    </row>
    <row r="1808" spans="1:4" x14ac:dyDescent="0.2">
      <c r="A1808" s="333"/>
      <c r="B1808" s="333"/>
      <c r="C1808" s="333"/>
      <c r="D1808" s="333"/>
    </row>
    <row r="1809" spans="1:4" x14ac:dyDescent="0.2">
      <c r="A1809" s="333"/>
      <c r="B1809" s="333"/>
      <c r="C1809" s="333"/>
      <c r="D1809" s="333"/>
    </row>
    <row r="1810" spans="1:4" x14ac:dyDescent="0.2">
      <c r="A1810" s="333"/>
      <c r="B1810" s="333"/>
      <c r="C1810" s="333"/>
      <c r="D1810" s="333"/>
    </row>
    <row r="1811" spans="1:4" x14ac:dyDescent="0.2">
      <c r="A1811" s="333"/>
      <c r="B1811" s="333"/>
      <c r="C1811" s="333"/>
      <c r="D1811" s="333"/>
    </row>
    <row r="1812" spans="1:4" x14ac:dyDescent="0.2">
      <c r="A1812" s="333"/>
      <c r="B1812" s="333"/>
      <c r="C1812" s="333"/>
      <c r="D1812" s="333"/>
    </row>
    <row r="1813" spans="1:4" x14ac:dyDescent="0.2">
      <c r="A1813" s="333"/>
      <c r="B1813" s="333"/>
      <c r="C1813" s="333"/>
      <c r="D1813" s="333"/>
    </row>
    <row r="1814" spans="1:4" x14ac:dyDescent="0.2">
      <c r="A1814" s="333"/>
      <c r="B1814" s="333"/>
      <c r="C1814" s="333"/>
      <c r="D1814" s="333"/>
    </row>
    <row r="1815" spans="1:4" x14ac:dyDescent="0.2">
      <c r="A1815" s="333"/>
      <c r="B1815" s="333"/>
      <c r="C1815" s="333"/>
      <c r="D1815" s="333"/>
    </row>
    <row r="1816" spans="1:4" x14ac:dyDescent="0.2">
      <c r="A1816" s="333"/>
      <c r="B1816" s="333"/>
      <c r="C1816" s="333"/>
      <c r="D1816" s="333"/>
    </row>
    <row r="1817" spans="1:4" x14ac:dyDescent="0.2">
      <c r="A1817" s="333"/>
      <c r="B1817" s="333"/>
      <c r="C1817" s="333"/>
      <c r="D1817" s="333"/>
    </row>
    <row r="1818" spans="1:4" x14ac:dyDescent="0.2">
      <c r="A1818" s="333"/>
      <c r="B1818" s="333"/>
      <c r="C1818" s="333"/>
      <c r="D1818" s="333"/>
    </row>
    <row r="1819" spans="1:4" x14ac:dyDescent="0.2">
      <c r="A1819" s="333"/>
      <c r="B1819" s="333"/>
      <c r="C1819" s="333"/>
      <c r="D1819" s="333"/>
    </row>
    <row r="1820" spans="1:4" x14ac:dyDescent="0.2">
      <c r="A1820" s="333"/>
      <c r="B1820" s="333"/>
      <c r="C1820" s="333"/>
      <c r="D1820" s="333"/>
    </row>
    <row r="1821" spans="1:4" x14ac:dyDescent="0.2">
      <c r="A1821" s="333"/>
      <c r="B1821" s="333"/>
      <c r="C1821" s="333"/>
      <c r="D1821" s="333"/>
    </row>
    <row r="1822" spans="1:4" x14ac:dyDescent="0.2">
      <c r="A1822" s="333"/>
      <c r="B1822" s="333"/>
      <c r="C1822" s="333"/>
      <c r="D1822" s="333"/>
    </row>
    <row r="1823" spans="1:4" x14ac:dyDescent="0.2">
      <c r="A1823" s="333"/>
      <c r="B1823" s="333"/>
      <c r="C1823" s="333"/>
      <c r="D1823" s="333"/>
    </row>
    <row r="1824" spans="1:4" x14ac:dyDescent="0.2">
      <c r="A1824" s="333"/>
      <c r="B1824" s="333"/>
      <c r="C1824" s="333"/>
      <c r="D1824" s="333"/>
    </row>
    <row r="1825" spans="1:4" x14ac:dyDescent="0.2">
      <c r="A1825" s="333"/>
      <c r="B1825" s="333"/>
      <c r="C1825" s="333"/>
      <c r="D1825" s="333"/>
    </row>
    <row r="1826" spans="1:4" x14ac:dyDescent="0.2">
      <c r="A1826" s="333"/>
      <c r="B1826" s="333"/>
      <c r="C1826" s="333"/>
      <c r="D1826" s="333"/>
    </row>
    <row r="1827" spans="1:4" x14ac:dyDescent="0.2">
      <c r="A1827" s="333"/>
      <c r="B1827" s="333"/>
      <c r="C1827" s="333"/>
      <c r="D1827" s="333"/>
    </row>
    <row r="1828" spans="1:4" x14ac:dyDescent="0.2">
      <c r="A1828" s="333"/>
      <c r="B1828" s="333"/>
      <c r="C1828" s="333"/>
      <c r="D1828" s="333"/>
    </row>
    <row r="1829" spans="1:4" x14ac:dyDescent="0.2">
      <c r="A1829" s="333"/>
      <c r="B1829" s="333"/>
      <c r="C1829" s="333"/>
      <c r="D1829" s="333"/>
    </row>
    <row r="1830" spans="1:4" x14ac:dyDescent="0.2">
      <c r="A1830" s="333"/>
      <c r="B1830" s="333"/>
      <c r="C1830" s="333"/>
      <c r="D1830" s="333"/>
    </row>
    <row r="1831" spans="1:4" x14ac:dyDescent="0.2">
      <c r="A1831" s="333"/>
      <c r="B1831" s="333"/>
      <c r="C1831" s="333"/>
      <c r="D1831" s="333"/>
    </row>
    <row r="1832" spans="1:4" x14ac:dyDescent="0.2">
      <c r="A1832" s="333"/>
      <c r="B1832" s="333"/>
      <c r="C1832" s="333"/>
      <c r="D1832" s="333"/>
    </row>
    <row r="1833" spans="1:4" x14ac:dyDescent="0.2">
      <c r="A1833" s="333"/>
      <c r="B1833" s="333"/>
      <c r="C1833" s="333"/>
      <c r="D1833" s="333"/>
    </row>
    <row r="1834" spans="1:4" x14ac:dyDescent="0.2">
      <c r="A1834" s="333"/>
      <c r="B1834" s="333"/>
      <c r="C1834" s="333"/>
      <c r="D1834" s="333"/>
    </row>
    <row r="1835" spans="1:4" x14ac:dyDescent="0.2">
      <c r="A1835" s="333"/>
      <c r="B1835" s="333"/>
      <c r="C1835" s="333"/>
      <c r="D1835" s="333"/>
    </row>
    <row r="1836" spans="1:4" x14ac:dyDescent="0.2">
      <c r="A1836" s="333"/>
      <c r="B1836" s="333"/>
      <c r="C1836" s="333"/>
      <c r="D1836" s="333"/>
    </row>
    <row r="1837" spans="1:4" x14ac:dyDescent="0.2">
      <c r="A1837" s="333"/>
      <c r="B1837" s="333"/>
      <c r="C1837" s="333"/>
      <c r="D1837" s="333"/>
    </row>
    <row r="1838" spans="1:4" x14ac:dyDescent="0.2">
      <c r="A1838" s="333"/>
      <c r="B1838" s="333"/>
      <c r="C1838" s="333"/>
      <c r="D1838" s="333"/>
    </row>
    <row r="1839" spans="1:4" x14ac:dyDescent="0.2">
      <c r="A1839" s="333"/>
      <c r="B1839" s="333"/>
      <c r="C1839" s="333"/>
      <c r="D1839" s="333"/>
    </row>
    <row r="1840" spans="1:4" x14ac:dyDescent="0.2">
      <c r="A1840" s="333"/>
      <c r="B1840" s="333"/>
      <c r="C1840" s="333"/>
      <c r="D1840" s="333"/>
    </row>
    <row r="1841" spans="1:4" x14ac:dyDescent="0.2">
      <c r="A1841" s="333"/>
      <c r="B1841" s="333"/>
      <c r="C1841" s="333"/>
      <c r="D1841" s="333"/>
    </row>
    <row r="1842" spans="1:4" x14ac:dyDescent="0.2">
      <c r="A1842" s="333"/>
      <c r="B1842" s="333"/>
      <c r="C1842" s="333"/>
      <c r="D1842" s="333"/>
    </row>
    <row r="1843" spans="1:4" x14ac:dyDescent="0.2">
      <c r="A1843" s="333"/>
      <c r="B1843" s="333"/>
      <c r="C1843" s="333"/>
      <c r="D1843" s="333"/>
    </row>
    <row r="1844" spans="1:4" x14ac:dyDescent="0.2">
      <c r="A1844" s="333"/>
      <c r="B1844" s="333"/>
      <c r="C1844" s="333"/>
      <c r="D1844" s="333"/>
    </row>
    <row r="1845" spans="1:4" x14ac:dyDescent="0.2">
      <c r="A1845" s="333"/>
      <c r="B1845" s="333"/>
      <c r="C1845" s="333"/>
      <c r="D1845" s="333"/>
    </row>
    <row r="1846" spans="1:4" x14ac:dyDescent="0.2">
      <c r="A1846" s="333"/>
      <c r="B1846" s="333"/>
      <c r="C1846" s="333"/>
      <c r="D1846" s="333"/>
    </row>
    <row r="1847" spans="1:4" x14ac:dyDescent="0.2">
      <c r="A1847" s="333"/>
      <c r="B1847" s="333"/>
      <c r="C1847" s="333"/>
      <c r="D1847" s="333"/>
    </row>
    <row r="1848" spans="1:4" x14ac:dyDescent="0.2">
      <c r="A1848" s="333"/>
      <c r="B1848" s="333"/>
      <c r="C1848" s="333"/>
      <c r="D1848" s="333"/>
    </row>
    <row r="1849" spans="1:4" x14ac:dyDescent="0.2">
      <c r="A1849" s="333"/>
      <c r="B1849" s="333"/>
      <c r="C1849" s="333"/>
      <c r="D1849" s="333"/>
    </row>
    <row r="1850" spans="1:4" x14ac:dyDescent="0.2">
      <c r="A1850" s="333"/>
      <c r="B1850" s="333"/>
      <c r="C1850" s="333"/>
      <c r="D1850" s="333"/>
    </row>
    <row r="1851" spans="1:4" x14ac:dyDescent="0.2">
      <c r="A1851" s="333"/>
      <c r="B1851" s="333"/>
      <c r="C1851" s="333"/>
      <c r="D1851" s="333"/>
    </row>
    <row r="1852" spans="1:4" x14ac:dyDescent="0.2">
      <c r="A1852" s="333"/>
      <c r="B1852" s="333"/>
      <c r="C1852" s="333"/>
      <c r="D1852" s="333"/>
    </row>
    <row r="1853" spans="1:4" x14ac:dyDescent="0.2">
      <c r="A1853" s="333"/>
      <c r="B1853" s="333"/>
      <c r="C1853" s="333"/>
      <c r="D1853" s="333"/>
    </row>
    <row r="1854" spans="1:4" x14ac:dyDescent="0.2">
      <c r="A1854" s="333"/>
      <c r="B1854" s="333"/>
      <c r="C1854" s="333"/>
      <c r="D1854" s="333"/>
    </row>
    <row r="1855" spans="1:4" x14ac:dyDescent="0.2">
      <c r="A1855" s="333"/>
      <c r="B1855" s="333"/>
      <c r="C1855" s="333"/>
      <c r="D1855" s="333"/>
    </row>
    <row r="1856" spans="1:4" x14ac:dyDescent="0.2">
      <c r="A1856" s="333"/>
      <c r="B1856" s="333"/>
      <c r="C1856" s="333"/>
      <c r="D1856" s="333"/>
    </row>
    <row r="1857" spans="1:4" x14ac:dyDescent="0.2">
      <c r="A1857" s="333"/>
      <c r="B1857" s="333"/>
      <c r="C1857" s="333"/>
      <c r="D1857" s="333"/>
    </row>
    <row r="1858" spans="1:4" x14ac:dyDescent="0.2">
      <c r="A1858" s="333"/>
      <c r="B1858" s="333"/>
      <c r="C1858" s="333"/>
      <c r="D1858" s="333"/>
    </row>
    <row r="1859" spans="1:4" x14ac:dyDescent="0.2">
      <c r="A1859" s="333"/>
      <c r="B1859" s="333"/>
      <c r="C1859" s="333"/>
      <c r="D1859" s="333"/>
    </row>
    <row r="1860" spans="1:4" x14ac:dyDescent="0.2">
      <c r="A1860" s="333"/>
      <c r="B1860" s="333"/>
      <c r="C1860" s="333"/>
      <c r="D1860" s="333"/>
    </row>
    <row r="1861" spans="1:4" x14ac:dyDescent="0.2">
      <c r="A1861" s="333"/>
      <c r="B1861" s="333"/>
      <c r="C1861" s="333"/>
      <c r="D1861" s="333"/>
    </row>
    <row r="1862" spans="1:4" x14ac:dyDescent="0.2">
      <c r="A1862" s="333"/>
      <c r="B1862" s="333"/>
      <c r="C1862" s="333"/>
      <c r="D1862" s="333"/>
    </row>
    <row r="1863" spans="1:4" x14ac:dyDescent="0.2">
      <c r="A1863" s="333"/>
      <c r="B1863" s="333"/>
      <c r="C1863" s="333"/>
      <c r="D1863" s="333"/>
    </row>
    <row r="1864" spans="1:4" x14ac:dyDescent="0.2">
      <c r="A1864" s="333"/>
      <c r="B1864" s="333"/>
      <c r="C1864" s="333"/>
      <c r="D1864" s="333"/>
    </row>
    <row r="1865" spans="1:4" x14ac:dyDescent="0.2">
      <c r="A1865" s="333"/>
      <c r="B1865" s="333"/>
      <c r="C1865" s="333"/>
      <c r="D1865" s="333"/>
    </row>
    <row r="1866" spans="1:4" x14ac:dyDescent="0.2">
      <c r="A1866" s="333"/>
      <c r="B1866" s="333"/>
      <c r="C1866" s="333"/>
      <c r="D1866" s="333"/>
    </row>
    <row r="1867" spans="1:4" x14ac:dyDescent="0.2">
      <c r="A1867" s="333"/>
      <c r="B1867" s="333"/>
      <c r="C1867" s="333"/>
      <c r="D1867" s="333"/>
    </row>
    <row r="1868" spans="1:4" x14ac:dyDescent="0.2">
      <c r="A1868" s="333"/>
      <c r="B1868" s="333"/>
      <c r="C1868" s="333"/>
      <c r="D1868" s="333"/>
    </row>
    <row r="1869" spans="1:4" x14ac:dyDescent="0.2">
      <c r="A1869" s="333"/>
      <c r="B1869" s="333"/>
      <c r="C1869" s="333"/>
      <c r="D1869" s="333"/>
    </row>
    <row r="1870" spans="1:4" x14ac:dyDescent="0.2">
      <c r="A1870" s="333"/>
      <c r="B1870" s="333"/>
      <c r="C1870" s="333"/>
      <c r="D1870" s="333"/>
    </row>
    <row r="1871" spans="1:4" x14ac:dyDescent="0.2">
      <c r="A1871" s="333"/>
      <c r="B1871" s="333"/>
      <c r="C1871" s="333"/>
      <c r="D1871" s="333"/>
    </row>
    <row r="1872" spans="1:4" x14ac:dyDescent="0.2">
      <c r="A1872" s="333"/>
      <c r="B1872" s="333"/>
      <c r="C1872" s="333"/>
      <c r="D1872" s="333"/>
    </row>
    <row r="1873" spans="1:4" x14ac:dyDescent="0.2">
      <c r="A1873" s="333"/>
      <c r="B1873" s="333"/>
      <c r="C1873" s="333"/>
      <c r="D1873" s="333"/>
    </row>
    <row r="1874" spans="1:4" x14ac:dyDescent="0.2">
      <c r="A1874" s="333"/>
      <c r="B1874" s="333"/>
      <c r="C1874" s="333"/>
      <c r="D1874" s="333"/>
    </row>
    <row r="1875" spans="1:4" x14ac:dyDescent="0.2">
      <c r="A1875" s="333"/>
      <c r="B1875" s="333"/>
      <c r="C1875" s="333"/>
      <c r="D1875" s="333"/>
    </row>
    <row r="1876" spans="1:4" x14ac:dyDescent="0.2">
      <c r="A1876" s="333"/>
      <c r="B1876" s="333"/>
      <c r="C1876" s="333"/>
      <c r="D1876" s="333"/>
    </row>
    <row r="1877" spans="1:4" x14ac:dyDescent="0.2">
      <c r="A1877" s="333"/>
      <c r="B1877" s="333"/>
      <c r="C1877" s="333"/>
      <c r="D1877" s="333"/>
    </row>
    <row r="1878" spans="1:4" x14ac:dyDescent="0.2">
      <c r="A1878" s="333"/>
      <c r="B1878" s="333"/>
      <c r="C1878" s="333"/>
      <c r="D1878" s="333"/>
    </row>
    <row r="1879" spans="1:4" x14ac:dyDescent="0.2">
      <c r="A1879" s="333"/>
      <c r="B1879" s="333"/>
      <c r="C1879" s="333"/>
      <c r="D1879" s="333"/>
    </row>
    <row r="1880" spans="1:4" x14ac:dyDescent="0.2">
      <c r="A1880" s="333"/>
      <c r="B1880" s="333"/>
      <c r="C1880" s="333"/>
      <c r="D1880" s="333"/>
    </row>
    <row r="1881" spans="1:4" x14ac:dyDescent="0.2">
      <c r="A1881" s="333"/>
      <c r="B1881" s="333"/>
      <c r="C1881" s="333"/>
      <c r="D1881" s="333"/>
    </row>
    <row r="1882" spans="1:4" x14ac:dyDescent="0.2">
      <c r="A1882" s="333"/>
      <c r="B1882" s="333"/>
      <c r="C1882" s="333"/>
      <c r="D1882" s="333"/>
    </row>
    <row r="1883" spans="1:4" x14ac:dyDescent="0.2">
      <c r="A1883" s="333"/>
      <c r="B1883" s="333"/>
      <c r="C1883" s="333"/>
      <c r="D1883" s="333"/>
    </row>
    <row r="1884" spans="1:4" x14ac:dyDescent="0.2">
      <c r="A1884" s="333"/>
      <c r="B1884" s="333"/>
      <c r="C1884" s="333"/>
      <c r="D1884" s="333"/>
    </row>
    <row r="1885" spans="1:4" x14ac:dyDescent="0.2">
      <c r="A1885" s="333"/>
      <c r="B1885" s="333"/>
      <c r="C1885" s="333"/>
      <c r="D1885" s="333"/>
    </row>
    <row r="1886" spans="1:4" x14ac:dyDescent="0.2">
      <c r="A1886" s="333"/>
      <c r="B1886" s="333"/>
      <c r="C1886" s="333"/>
      <c r="D1886" s="333"/>
    </row>
    <row r="1887" spans="1:4" x14ac:dyDescent="0.2">
      <c r="A1887" s="333"/>
      <c r="B1887" s="333"/>
      <c r="C1887" s="333"/>
      <c r="D1887" s="333"/>
    </row>
    <row r="1888" spans="1:4" x14ac:dyDescent="0.2">
      <c r="A1888" s="333"/>
      <c r="B1888" s="333"/>
      <c r="C1888" s="333"/>
      <c r="D1888" s="333"/>
    </row>
    <row r="1889" spans="1:4" x14ac:dyDescent="0.2">
      <c r="A1889" s="333"/>
      <c r="B1889" s="333"/>
      <c r="C1889" s="333"/>
      <c r="D1889" s="333"/>
    </row>
    <row r="1890" spans="1:4" x14ac:dyDescent="0.2">
      <c r="A1890" s="333"/>
      <c r="B1890" s="333"/>
      <c r="C1890" s="333"/>
      <c r="D1890" s="333"/>
    </row>
    <row r="1891" spans="1:4" x14ac:dyDescent="0.2">
      <c r="A1891" s="333"/>
      <c r="B1891" s="333"/>
      <c r="C1891" s="333"/>
      <c r="D1891" s="333"/>
    </row>
    <row r="1892" spans="1:4" x14ac:dyDescent="0.2">
      <c r="A1892" s="333"/>
      <c r="B1892" s="333"/>
      <c r="C1892" s="333"/>
      <c r="D1892" s="333"/>
    </row>
    <row r="1893" spans="1:4" x14ac:dyDescent="0.2">
      <c r="A1893" s="333"/>
      <c r="B1893" s="333"/>
      <c r="C1893" s="333"/>
      <c r="D1893" s="333"/>
    </row>
    <row r="1894" spans="1:4" x14ac:dyDescent="0.2">
      <c r="A1894" s="333"/>
      <c r="B1894" s="333"/>
      <c r="C1894" s="333"/>
      <c r="D1894" s="333"/>
    </row>
    <row r="1895" spans="1:4" x14ac:dyDescent="0.2">
      <c r="A1895" s="333"/>
      <c r="B1895" s="333"/>
      <c r="C1895" s="333"/>
      <c r="D1895" s="333"/>
    </row>
    <row r="1896" spans="1:4" x14ac:dyDescent="0.2">
      <c r="A1896" s="333"/>
      <c r="B1896" s="333"/>
      <c r="C1896" s="333"/>
      <c r="D1896" s="333"/>
    </row>
    <row r="1897" spans="1:4" x14ac:dyDescent="0.2">
      <c r="A1897" s="333"/>
      <c r="B1897" s="333"/>
      <c r="C1897" s="333"/>
      <c r="D1897" s="333"/>
    </row>
    <row r="1898" spans="1:4" x14ac:dyDescent="0.2">
      <c r="A1898" s="333"/>
      <c r="B1898" s="333"/>
      <c r="C1898" s="333"/>
      <c r="D1898" s="333"/>
    </row>
    <row r="1899" spans="1:4" x14ac:dyDescent="0.2">
      <c r="A1899" s="333"/>
      <c r="B1899" s="333"/>
      <c r="C1899" s="333"/>
      <c r="D1899" s="333"/>
    </row>
    <row r="1900" spans="1:4" x14ac:dyDescent="0.2">
      <c r="A1900" s="333"/>
      <c r="B1900" s="333"/>
      <c r="C1900" s="333"/>
      <c r="D1900" s="333"/>
    </row>
    <row r="1901" spans="1:4" x14ac:dyDescent="0.2">
      <c r="A1901" s="333"/>
      <c r="B1901" s="333"/>
      <c r="C1901" s="333"/>
      <c r="D1901" s="333"/>
    </row>
    <row r="1902" spans="1:4" x14ac:dyDescent="0.2">
      <c r="A1902" s="333"/>
      <c r="B1902" s="333"/>
      <c r="C1902" s="333"/>
      <c r="D1902" s="333"/>
    </row>
    <row r="1903" spans="1:4" x14ac:dyDescent="0.2">
      <c r="A1903" s="333"/>
      <c r="B1903" s="333"/>
      <c r="C1903" s="333"/>
      <c r="D1903" s="333"/>
    </row>
    <row r="1904" spans="1:4" x14ac:dyDescent="0.2">
      <c r="A1904" s="333"/>
      <c r="B1904" s="333"/>
      <c r="C1904" s="333"/>
      <c r="D1904" s="333"/>
    </row>
    <row r="1905" spans="1:4" x14ac:dyDescent="0.2">
      <c r="A1905" s="333"/>
      <c r="B1905" s="333"/>
      <c r="C1905" s="333"/>
      <c r="D1905" s="333"/>
    </row>
    <row r="1906" spans="1:4" x14ac:dyDescent="0.2">
      <c r="A1906" s="333"/>
      <c r="B1906" s="333"/>
      <c r="C1906" s="333"/>
      <c r="D1906" s="333"/>
    </row>
    <row r="1907" spans="1:4" x14ac:dyDescent="0.2">
      <c r="A1907" s="333"/>
      <c r="B1907" s="333"/>
      <c r="C1907" s="333"/>
      <c r="D1907" s="333"/>
    </row>
    <row r="1908" spans="1:4" x14ac:dyDescent="0.2">
      <c r="A1908" s="333"/>
      <c r="B1908" s="333"/>
      <c r="C1908" s="333"/>
      <c r="D1908" s="333"/>
    </row>
    <row r="1909" spans="1:4" x14ac:dyDescent="0.2">
      <c r="A1909" s="333"/>
      <c r="B1909" s="333"/>
      <c r="C1909" s="333"/>
      <c r="D1909" s="333"/>
    </row>
    <row r="1910" spans="1:4" x14ac:dyDescent="0.2">
      <c r="A1910" s="333"/>
      <c r="B1910" s="333"/>
      <c r="C1910" s="333"/>
      <c r="D1910" s="333"/>
    </row>
    <row r="1911" spans="1:4" x14ac:dyDescent="0.2">
      <c r="A1911" s="333"/>
      <c r="B1911" s="333"/>
      <c r="C1911" s="333"/>
      <c r="D1911" s="333"/>
    </row>
    <row r="1912" spans="1:4" x14ac:dyDescent="0.2">
      <c r="A1912" s="333"/>
      <c r="B1912" s="333"/>
      <c r="C1912" s="333"/>
      <c r="D1912" s="333"/>
    </row>
    <row r="1913" spans="1:4" x14ac:dyDescent="0.2">
      <c r="A1913" s="333"/>
      <c r="B1913" s="333"/>
      <c r="C1913" s="333"/>
      <c r="D1913" s="333"/>
    </row>
    <row r="1914" spans="1:4" x14ac:dyDescent="0.2">
      <c r="A1914" s="333"/>
      <c r="B1914" s="333"/>
      <c r="C1914" s="333"/>
      <c r="D1914" s="333"/>
    </row>
    <row r="1915" spans="1:4" x14ac:dyDescent="0.2">
      <c r="A1915" s="333"/>
      <c r="B1915" s="333"/>
      <c r="C1915" s="333"/>
      <c r="D1915" s="333"/>
    </row>
    <row r="1916" spans="1:4" x14ac:dyDescent="0.2">
      <c r="A1916" s="333"/>
      <c r="B1916" s="333"/>
      <c r="C1916" s="333"/>
      <c r="D1916" s="333"/>
    </row>
    <row r="1917" spans="1:4" x14ac:dyDescent="0.2">
      <c r="A1917" s="333"/>
      <c r="B1917" s="333"/>
      <c r="C1917" s="333"/>
      <c r="D1917" s="333"/>
    </row>
    <row r="1918" spans="1:4" x14ac:dyDescent="0.2">
      <c r="A1918" s="333"/>
      <c r="B1918" s="333"/>
      <c r="C1918" s="333"/>
      <c r="D1918" s="333"/>
    </row>
    <row r="1919" spans="1:4" x14ac:dyDescent="0.2">
      <c r="A1919" s="333"/>
      <c r="B1919" s="333"/>
      <c r="C1919" s="333"/>
      <c r="D1919" s="333"/>
    </row>
    <row r="1920" spans="1:4" x14ac:dyDescent="0.2">
      <c r="A1920" s="333"/>
      <c r="B1920" s="333"/>
      <c r="C1920" s="333"/>
      <c r="D1920" s="333"/>
    </row>
    <row r="1921" spans="1:4" x14ac:dyDescent="0.2">
      <c r="A1921" s="333"/>
      <c r="B1921" s="333"/>
      <c r="C1921" s="333"/>
      <c r="D1921" s="333"/>
    </row>
    <row r="1922" spans="1:4" x14ac:dyDescent="0.2">
      <c r="A1922" s="333"/>
      <c r="B1922" s="333"/>
      <c r="C1922" s="333"/>
      <c r="D1922" s="333"/>
    </row>
    <row r="1923" spans="1:4" x14ac:dyDescent="0.2">
      <c r="A1923" s="333"/>
      <c r="B1923" s="333"/>
      <c r="C1923" s="333"/>
      <c r="D1923" s="333"/>
    </row>
    <row r="1924" spans="1:4" x14ac:dyDescent="0.2">
      <c r="A1924" s="333"/>
      <c r="B1924" s="333"/>
      <c r="C1924" s="333"/>
      <c r="D1924" s="333"/>
    </row>
    <row r="1925" spans="1:4" x14ac:dyDescent="0.2">
      <c r="A1925" s="333"/>
      <c r="B1925" s="333"/>
      <c r="C1925" s="333"/>
      <c r="D1925" s="333"/>
    </row>
    <row r="1926" spans="1:4" x14ac:dyDescent="0.2">
      <c r="A1926" s="333"/>
      <c r="B1926" s="333"/>
      <c r="C1926" s="333"/>
      <c r="D1926" s="333"/>
    </row>
    <row r="1927" spans="1:4" x14ac:dyDescent="0.2">
      <c r="A1927" s="333"/>
      <c r="B1927" s="333"/>
      <c r="C1927" s="333"/>
      <c r="D1927" s="333"/>
    </row>
    <row r="1928" spans="1:4" x14ac:dyDescent="0.2">
      <c r="A1928" s="333"/>
      <c r="B1928" s="333"/>
      <c r="C1928" s="333"/>
      <c r="D1928" s="333"/>
    </row>
    <row r="1929" spans="1:4" x14ac:dyDescent="0.2">
      <c r="A1929" s="333"/>
      <c r="B1929" s="333"/>
      <c r="C1929" s="333"/>
      <c r="D1929" s="333"/>
    </row>
    <row r="1930" spans="1:4" x14ac:dyDescent="0.2">
      <c r="A1930" s="333"/>
      <c r="B1930" s="333"/>
      <c r="C1930" s="333"/>
      <c r="D1930" s="333"/>
    </row>
    <row r="1931" spans="1:4" x14ac:dyDescent="0.2">
      <c r="A1931" s="333"/>
      <c r="B1931" s="333"/>
      <c r="C1931" s="333"/>
      <c r="D1931" s="333"/>
    </row>
    <row r="1932" spans="1:4" x14ac:dyDescent="0.2">
      <c r="A1932" s="333"/>
      <c r="B1932" s="333"/>
      <c r="C1932" s="333"/>
      <c r="D1932" s="333"/>
    </row>
    <row r="1933" spans="1:4" x14ac:dyDescent="0.2">
      <c r="A1933" s="333"/>
      <c r="B1933" s="333"/>
      <c r="C1933" s="333"/>
      <c r="D1933" s="333"/>
    </row>
    <row r="1934" spans="1:4" x14ac:dyDescent="0.2">
      <c r="A1934" s="333"/>
      <c r="B1934" s="333"/>
      <c r="C1934" s="333"/>
      <c r="D1934" s="333"/>
    </row>
    <row r="1935" spans="1:4" x14ac:dyDescent="0.2">
      <c r="A1935" s="333"/>
      <c r="B1935" s="333"/>
      <c r="C1935" s="333"/>
      <c r="D1935" s="333"/>
    </row>
    <row r="1936" spans="1:4" x14ac:dyDescent="0.2">
      <c r="A1936" s="333"/>
      <c r="B1936" s="333"/>
      <c r="C1936" s="333"/>
      <c r="D1936" s="333"/>
    </row>
    <row r="1937" spans="1:4" x14ac:dyDescent="0.2">
      <c r="A1937" s="333"/>
      <c r="B1937" s="333"/>
      <c r="C1937" s="333"/>
      <c r="D1937" s="333"/>
    </row>
    <row r="1938" spans="1:4" x14ac:dyDescent="0.2">
      <c r="A1938" s="333"/>
      <c r="B1938" s="333"/>
      <c r="C1938" s="333"/>
      <c r="D1938" s="333"/>
    </row>
    <row r="1939" spans="1:4" x14ac:dyDescent="0.2">
      <c r="A1939" s="333"/>
      <c r="B1939" s="333"/>
      <c r="C1939" s="333"/>
      <c r="D1939" s="333"/>
    </row>
    <row r="1940" spans="1:4" x14ac:dyDescent="0.2">
      <c r="A1940" s="333"/>
      <c r="B1940" s="333"/>
      <c r="C1940" s="333"/>
      <c r="D1940" s="333"/>
    </row>
    <row r="1941" spans="1:4" x14ac:dyDescent="0.2">
      <c r="A1941" s="333"/>
      <c r="B1941" s="333"/>
      <c r="C1941" s="333"/>
      <c r="D1941" s="333"/>
    </row>
    <row r="1942" spans="1:4" x14ac:dyDescent="0.2">
      <c r="A1942" s="333"/>
      <c r="B1942" s="333"/>
      <c r="C1942" s="333"/>
      <c r="D1942" s="333"/>
    </row>
    <row r="1943" spans="1:4" x14ac:dyDescent="0.2">
      <c r="A1943" s="333"/>
      <c r="B1943" s="333"/>
      <c r="C1943" s="333"/>
      <c r="D1943" s="333"/>
    </row>
    <row r="1944" spans="1:4" x14ac:dyDescent="0.2">
      <c r="A1944" s="333"/>
      <c r="B1944" s="333"/>
      <c r="C1944" s="333"/>
      <c r="D1944" s="333"/>
    </row>
    <row r="1945" spans="1:4" x14ac:dyDescent="0.2">
      <c r="A1945" s="333"/>
      <c r="B1945" s="333"/>
      <c r="C1945" s="333"/>
      <c r="D1945" s="333"/>
    </row>
    <row r="1946" spans="1:4" x14ac:dyDescent="0.2">
      <c r="A1946" s="333"/>
      <c r="B1946" s="333"/>
      <c r="C1946" s="333"/>
      <c r="D1946" s="333"/>
    </row>
    <row r="1947" spans="1:4" x14ac:dyDescent="0.2">
      <c r="A1947" s="333"/>
      <c r="B1947" s="333"/>
      <c r="C1947" s="333"/>
      <c r="D1947" s="333"/>
    </row>
    <row r="1948" spans="1:4" x14ac:dyDescent="0.2">
      <c r="A1948" s="333"/>
      <c r="B1948" s="333"/>
      <c r="C1948" s="333"/>
      <c r="D1948" s="333"/>
    </row>
    <row r="1949" spans="1:4" x14ac:dyDescent="0.2">
      <c r="A1949" s="333"/>
      <c r="B1949" s="333"/>
      <c r="C1949" s="333"/>
      <c r="D1949" s="333"/>
    </row>
    <row r="1950" spans="1:4" x14ac:dyDescent="0.2">
      <c r="A1950" s="333"/>
      <c r="B1950" s="333"/>
      <c r="C1950" s="333"/>
      <c r="D1950" s="333"/>
    </row>
    <row r="1951" spans="1:4" x14ac:dyDescent="0.2">
      <c r="A1951" s="333"/>
      <c r="B1951" s="333"/>
      <c r="C1951" s="333"/>
      <c r="D1951" s="333"/>
    </row>
    <row r="1952" spans="1:4" x14ac:dyDescent="0.2">
      <c r="A1952" s="333"/>
      <c r="B1952" s="333"/>
      <c r="C1952" s="333"/>
      <c r="D1952" s="333"/>
    </row>
    <row r="1953" spans="1:4" x14ac:dyDescent="0.2">
      <c r="A1953" s="333"/>
      <c r="B1953" s="333"/>
      <c r="C1953" s="333"/>
      <c r="D1953" s="333"/>
    </row>
    <row r="1954" spans="1:4" x14ac:dyDescent="0.2">
      <c r="A1954" s="333"/>
      <c r="B1954" s="333"/>
      <c r="C1954" s="333"/>
      <c r="D1954" s="333"/>
    </row>
    <row r="1955" spans="1:4" x14ac:dyDescent="0.2">
      <c r="A1955" s="333"/>
      <c r="B1955" s="333"/>
      <c r="C1955" s="333"/>
      <c r="D1955" s="333"/>
    </row>
    <row r="1956" spans="1:4" x14ac:dyDescent="0.2">
      <c r="A1956" s="333"/>
      <c r="B1956" s="333"/>
      <c r="C1956" s="333"/>
      <c r="D1956" s="333"/>
    </row>
    <row r="1957" spans="1:4" x14ac:dyDescent="0.2">
      <c r="A1957" s="333"/>
      <c r="B1957" s="333"/>
      <c r="C1957" s="333"/>
      <c r="D1957" s="333"/>
    </row>
    <row r="1958" spans="1:4" x14ac:dyDescent="0.2">
      <c r="A1958" s="333"/>
      <c r="B1958" s="333"/>
      <c r="C1958" s="333"/>
      <c r="D1958" s="333"/>
    </row>
    <row r="1959" spans="1:4" x14ac:dyDescent="0.2">
      <c r="A1959" s="333"/>
      <c r="B1959" s="333"/>
      <c r="C1959" s="333"/>
      <c r="D1959" s="333"/>
    </row>
    <row r="1960" spans="1:4" x14ac:dyDescent="0.2">
      <c r="A1960" s="333"/>
      <c r="B1960" s="333"/>
      <c r="C1960" s="333"/>
      <c r="D1960" s="333"/>
    </row>
    <row r="1961" spans="1:4" x14ac:dyDescent="0.2">
      <c r="A1961" s="333"/>
      <c r="B1961" s="333"/>
      <c r="C1961" s="333"/>
      <c r="D1961" s="333"/>
    </row>
    <row r="1962" spans="1:4" x14ac:dyDescent="0.2">
      <c r="A1962" s="333"/>
      <c r="B1962" s="333"/>
      <c r="C1962" s="333"/>
      <c r="D1962" s="333"/>
    </row>
    <row r="1963" spans="1:4" x14ac:dyDescent="0.2">
      <c r="A1963" s="333"/>
      <c r="B1963" s="333"/>
      <c r="C1963" s="333"/>
      <c r="D1963" s="333"/>
    </row>
    <row r="1964" spans="1:4" x14ac:dyDescent="0.2">
      <c r="A1964" s="333"/>
      <c r="B1964" s="333"/>
      <c r="C1964" s="333"/>
      <c r="D1964" s="333"/>
    </row>
    <row r="1965" spans="1:4" x14ac:dyDescent="0.2">
      <c r="A1965" s="333"/>
      <c r="B1965" s="333"/>
      <c r="C1965" s="333"/>
      <c r="D1965" s="333"/>
    </row>
    <row r="1966" spans="1:4" x14ac:dyDescent="0.2">
      <c r="A1966" s="333"/>
      <c r="B1966" s="333"/>
      <c r="C1966" s="333"/>
      <c r="D1966" s="333"/>
    </row>
    <row r="1967" spans="1:4" x14ac:dyDescent="0.2">
      <c r="A1967" s="333"/>
      <c r="B1967" s="333"/>
      <c r="C1967" s="333"/>
      <c r="D1967" s="333"/>
    </row>
    <row r="1968" spans="1:4" x14ac:dyDescent="0.2">
      <c r="A1968" s="333"/>
      <c r="B1968" s="333"/>
      <c r="C1968" s="333"/>
      <c r="D1968" s="333"/>
    </row>
    <row r="1969" spans="1:4" x14ac:dyDescent="0.2">
      <c r="A1969" s="333"/>
      <c r="B1969" s="333"/>
      <c r="C1969" s="333"/>
      <c r="D1969" s="333"/>
    </row>
    <row r="1970" spans="1:4" x14ac:dyDescent="0.2">
      <c r="A1970" s="333"/>
      <c r="B1970" s="333"/>
      <c r="C1970" s="333"/>
      <c r="D1970" s="333"/>
    </row>
    <row r="1971" spans="1:4" x14ac:dyDescent="0.2">
      <c r="A1971" s="333"/>
      <c r="B1971" s="333"/>
      <c r="C1971" s="333"/>
      <c r="D1971" s="333"/>
    </row>
    <row r="1972" spans="1:4" x14ac:dyDescent="0.2">
      <c r="A1972" s="333"/>
      <c r="B1972" s="333"/>
      <c r="C1972" s="333"/>
      <c r="D1972" s="333"/>
    </row>
    <row r="1973" spans="1:4" x14ac:dyDescent="0.2">
      <c r="A1973" s="333"/>
      <c r="B1973" s="333"/>
      <c r="C1973" s="333"/>
      <c r="D1973" s="333"/>
    </row>
    <row r="1974" spans="1:4" x14ac:dyDescent="0.2">
      <c r="A1974" s="333"/>
      <c r="B1974" s="333"/>
      <c r="C1974" s="333"/>
      <c r="D1974" s="333"/>
    </row>
    <row r="1975" spans="1:4" x14ac:dyDescent="0.2">
      <c r="A1975" s="333"/>
      <c r="B1975" s="333"/>
      <c r="C1975" s="333"/>
      <c r="D1975" s="333"/>
    </row>
    <row r="1976" spans="1:4" x14ac:dyDescent="0.2">
      <c r="A1976" s="333"/>
      <c r="B1976" s="333"/>
      <c r="C1976" s="333"/>
      <c r="D1976" s="333"/>
    </row>
    <row r="1977" spans="1:4" x14ac:dyDescent="0.2">
      <c r="A1977" s="333"/>
      <c r="B1977" s="333"/>
      <c r="C1977" s="333"/>
      <c r="D1977" s="333"/>
    </row>
    <row r="1978" spans="1:4" x14ac:dyDescent="0.2">
      <c r="A1978" s="333"/>
      <c r="B1978" s="333"/>
      <c r="C1978" s="333"/>
      <c r="D1978" s="333"/>
    </row>
    <row r="1979" spans="1:4" x14ac:dyDescent="0.2">
      <c r="A1979" s="333"/>
      <c r="B1979" s="333"/>
      <c r="C1979" s="333"/>
      <c r="D1979" s="333"/>
    </row>
    <row r="1980" spans="1:4" x14ac:dyDescent="0.2">
      <c r="A1980" s="333"/>
      <c r="B1980" s="333"/>
      <c r="C1980" s="333"/>
      <c r="D1980" s="333"/>
    </row>
    <row r="1981" spans="1:4" x14ac:dyDescent="0.2">
      <c r="A1981" s="333"/>
      <c r="B1981" s="333"/>
      <c r="C1981" s="333"/>
      <c r="D1981" s="333"/>
    </row>
    <row r="1982" spans="1:4" x14ac:dyDescent="0.2">
      <c r="A1982" s="333"/>
      <c r="B1982" s="333"/>
      <c r="C1982" s="333"/>
      <c r="D1982" s="333"/>
    </row>
    <row r="1983" spans="1:4" x14ac:dyDescent="0.2">
      <c r="A1983" s="333"/>
      <c r="B1983" s="333"/>
      <c r="C1983" s="333"/>
      <c r="D1983" s="333"/>
    </row>
    <row r="1984" spans="1:4" x14ac:dyDescent="0.2">
      <c r="A1984" s="333"/>
      <c r="B1984" s="333"/>
      <c r="C1984" s="333"/>
      <c r="D1984" s="333"/>
    </row>
    <row r="1985" spans="1:4" x14ac:dyDescent="0.2">
      <c r="A1985" s="333"/>
      <c r="B1985" s="333"/>
      <c r="C1985" s="333"/>
      <c r="D1985" s="333"/>
    </row>
    <row r="1986" spans="1:4" x14ac:dyDescent="0.2">
      <c r="A1986" s="333"/>
      <c r="B1986" s="333"/>
      <c r="C1986" s="333"/>
      <c r="D1986" s="333"/>
    </row>
    <row r="1987" spans="1:4" x14ac:dyDescent="0.2">
      <c r="A1987" s="333"/>
      <c r="B1987" s="333"/>
      <c r="C1987" s="333"/>
      <c r="D1987" s="333"/>
    </row>
    <row r="1988" spans="1:4" x14ac:dyDescent="0.2">
      <c r="A1988" s="333"/>
      <c r="B1988" s="333"/>
      <c r="C1988" s="333"/>
      <c r="D1988" s="333"/>
    </row>
    <row r="1989" spans="1:4" x14ac:dyDescent="0.2">
      <c r="A1989" s="333"/>
      <c r="B1989" s="333"/>
      <c r="C1989" s="333"/>
      <c r="D1989" s="333"/>
    </row>
    <row r="1990" spans="1:4" x14ac:dyDescent="0.2">
      <c r="A1990" s="333"/>
      <c r="B1990" s="333"/>
      <c r="C1990" s="333"/>
      <c r="D1990" s="333"/>
    </row>
    <row r="1991" spans="1:4" x14ac:dyDescent="0.2">
      <c r="A1991" s="333"/>
      <c r="B1991" s="333"/>
      <c r="C1991" s="333"/>
      <c r="D1991" s="333"/>
    </row>
    <row r="1992" spans="1:4" x14ac:dyDescent="0.2">
      <c r="A1992" s="333"/>
      <c r="B1992" s="333"/>
      <c r="C1992" s="333"/>
      <c r="D1992" s="333"/>
    </row>
    <row r="1993" spans="1:4" x14ac:dyDescent="0.2">
      <c r="A1993" s="333"/>
      <c r="B1993" s="333"/>
      <c r="C1993" s="333"/>
      <c r="D1993" s="333"/>
    </row>
    <row r="1994" spans="1:4" x14ac:dyDescent="0.2">
      <c r="A1994" s="333"/>
      <c r="B1994" s="333"/>
      <c r="C1994" s="333"/>
      <c r="D1994" s="333"/>
    </row>
    <row r="1995" spans="1:4" x14ac:dyDescent="0.2">
      <c r="A1995" s="333"/>
      <c r="B1995" s="333"/>
      <c r="C1995" s="333"/>
      <c r="D1995" s="333"/>
    </row>
    <row r="1996" spans="1:4" x14ac:dyDescent="0.2">
      <c r="A1996" s="333"/>
      <c r="B1996" s="333"/>
      <c r="C1996" s="333"/>
      <c r="D1996" s="333"/>
    </row>
    <row r="1997" spans="1:4" x14ac:dyDescent="0.2">
      <c r="A1997" s="333"/>
      <c r="B1997" s="333"/>
      <c r="C1997" s="333"/>
      <c r="D1997" s="333"/>
    </row>
    <row r="1998" spans="1:4" x14ac:dyDescent="0.2">
      <c r="A1998" s="333"/>
      <c r="B1998" s="333"/>
      <c r="C1998" s="333"/>
      <c r="D1998" s="333"/>
    </row>
    <row r="1999" spans="1:4" x14ac:dyDescent="0.2">
      <c r="A1999" s="333"/>
      <c r="B1999" s="333"/>
      <c r="C1999" s="333"/>
      <c r="D1999" s="333"/>
    </row>
    <row r="2000" spans="1:4" x14ac:dyDescent="0.2">
      <c r="A2000" s="333"/>
      <c r="B2000" s="333"/>
      <c r="C2000" s="333"/>
      <c r="D2000" s="333"/>
    </row>
    <row r="2001" spans="1:4" x14ac:dyDescent="0.2">
      <c r="A2001" s="333"/>
      <c r="B2001" s="333"/>
      <c r="C2001" s="333"/>
      <c r="D2001" s="333"/>
    </row>
    <row r="2002" spans="1:4" x14ac:dyDescent="0.2">
      <c r="A2002" s="333"/>
      <c r="B2002" s="333"/>
      <c r="C2002" s="333"/>
      <c r="D2002" s="333"/>
    </row>
    <row r="2003" spans="1:4" x14ac:dyDescent="0.2">
      <c r="A2003" s="333"/>
      <c r="B2003" s="333"/>
      <c r="C2003" s="333"/>
      <c r="D2003" s="333"/>
    </row>
    <row r="2004" spans="1:4" x14ac:dyDescent="0.2">
      <c r="A2004" s="333"/>
      <c r="B2004" s="333"/>
      <c r="C2004" s="333"/>
      <c r="D2004" s="333"/>
    </row>
    <row r="2005" spans="1:4" x14ac:dyDescent="0.2">
      <c r="A2005" s="333"/>
      <c r="B2005" s="333"/>
      <c r="C2005" s="333"/>
      <c r="D2005" s="333"/>
    </row>
    <row r="2006" spans="1:4" x14ac:dyDescent="0.2">
      <c r="A2006" s="333"/>
      <c r="B2006" s="333"/>
      <c r="C2006" s="333"/>
      <c r="D2006" s="333"/>
    </row>
    <row r="2007" spans="1:4" x14ac:dyDescent="0.2">
      <c r="A2007" s="333"/>
      <c r="B2007" s="333"/>
      <c r="C2007" s="333"/>
      <c r="D2007" s="333"/>
    </row>
    <row r="2008" spans="1:4" x14ac:dyDescent="0.2">
      <c r="A2008" s="333"/>
      <c r="B2008" s="333"/>
      <c r="C2008" s="333"/>
      <c r="D2008" s="333"/>
    </row>
    <row r="2009" spans="1:4" x14ac:dyDescent="0.2">
      <c r="A2009" s="333"/>
      <c r="B2009" s="333"/>
      <c r="C2009" s="333"/>
      <c r="D2009" s="333"/>
    </row>
    <row r="2010" spans="1:4" x14ac:dyDescent="0.2">
      <c r="A2010" s="333"/>
      <c r="B2010" s="333"/>
      <c r="C2010" s="333"/>
      <c r="D2010" s="333"/>
    </row>
    <row r="2011" spans="1:4" x14ac:dyDescent="0.2">
      <c r="A2011" s="333"/>
      <c r="B2011" s="333"/>
      <c r="C2011" s="333"/>
      <c r="D2011" s="333"/>
    </row>
    <row r="2012" spans="1:4" x14ac:dyDescent="0.2">
      <c r="A2012" s="333"/>
      <c r="B2012" s="333"/>
      <c r="C2012" s="333"/>
      <c r="D2012" s="333"/>
    </row>
    <row r="2013" spans="1:4" x14ac:dyDescent="0.2">
      <c r="A2013" s="333"/>
      <c r="B2013" s="333"/>
      <c r="C2013" s="333"/>
      <c r="D2013" s="333"/>
    </row>
    <row r="2014" spans="1:4" x14ac:dyDescent="0.2">
      <c r="A2014" s="333"/>
      <c r="B2014" s="333"/>
      <c r="C2014" s="333"/>
      <c r="D2014" s="333"/>
    </row>
    <row r="2015" spans="1:4" x14ac:dyDescent="0.2">
      <c r="A2015" s="333"/>
      <c r="B2015" s="333"/>
      <c r="C2015" s="333"/>
      <c r="D2015" s="333"/>
    </row>
    <row r="2016" spans="1:4" x14ac:dyDescent="0.2">
      <c r="A2016" s="333"/>
      <c r="B2016" s="333"/>
      <c r="C2016" s="333"/>
      <c r="D2016" s="333"/>
    </row>
    <row r="2017" spans="1:4" x14ac:dyDescent="0.2">
      <c r="A2017" s="333"/>
      <c r="B2017" s="333"/>
      <c r="C2017" s="333"/>
      <c r="D2017" s="333"/>
    </row>
    <row r="2018" spans="1:4" x14ac:dyDescent="0.2">
      <c r="A2018" s="333"/>
      <c r="B2018" s="333"/>
      <c r="C2018" s="333"/>
      <c r="D2018" s="333"/>
    </row>
    <row r="2019" spans="1:4" x14ac:dyDescent="0.2">
      <c r="A2019" s="333"/>
      <c r="B2019" s="333"/>
      <c r="C2019" s="333"/>
      <c r="D2019" s="333"/>
    </row>
    <row r="2020" spans="1:4" x14ac:dyDescent="0.2">
      <c r="A2020" s="333"/>
      <c r="B2020" s="333"/>
      <c r="C2020" s="333"/>
      <c r="D2020" s="333"/>
    </row>
    <row r="2021" spans="1:4" x14ac:dyDescent="0.2">
      <c r="A2021" s="333"/>
      <c r="B2021" s="333"/>
      <c r="C2021" s="333"/>
      <c r="D2021" s="333"/>
    </row>
    <row r="2022" spans="1:4" x14ac:dyDescent="0.2">
      <c r="A2022" s="333"/>
      <c r="B2022" s="333"/>
      <c r="C2022" s="333"/>
      <c r="D2022" s="333"/>
    </row>
    <row r="2023" spans="1:4" x14ac:dyDescent="0.2">
      <c r="A2023" s="333"/>
      <c r="B2023" s="333"/>
      <c r="C2023" s="333"/>
      <c r="D2023" s="333"/>
    </row>
    <row r="2024" spans="1:4" x14ac:dyDescent="0.2">
      <c r="A2024" s="333"/>
      <c r="B2024" s="333"/>
      <c r="C2024" s="333"/>
      <c r="D2024" s="333"/>
    </row>
    <row r="2025" spans="1:4" x14ac:dyDescent="0.2">
      <c r="A2025" s="333"/>
      <c r="B2025" s="333"/>
      <c r="C2025" s="333"/>
      <c r="D2025" s="333"/>
    </row>
    <row r="2026" spans="1:4" x14ac:dyDescent="0.2">
      <c r="A2026" s="333"/>
      <c r="B2026" s="333"/>
      <c r="C2026" s="333"/>
      <c r="D2026" s="333"/>
    </row>
    <row r="2027" spans="1:4" x14ac:dyDescent="0.2">
      <c r="A2027" s="333"/>
      <c r="B2027" s="333"/>
      <c r="C2027" s="333"/>
      <c r="D2027" s="333"/>
    </row>
    <row r="2028" spans="1:4" x14ac:dyDescent="0.2">
      <c r="A2028" s="333"/>
      <c r="B2028" s="333"/>
      <c r="C2028" s="333"/>
      <c r="D2028" s="333"/>
    </row>
    <row r="2029" spans="1:4" x14ac:dyDescent="0.2">
      <c r="A2029" s="333"/>
      <c r="B2029" s="333"/>
      <c r="C2029" s="333"/>
      <c r="D2029" s="333"/>
    </row>
    <row r="2030" spans="1:4" x14ac:dyDescent="0.2">
      <c r="A2030" s="333"/>
      <c r="B2030" s="333"/>
      <c r="C2030" s="333"/>
      <c r="D2030" s="333"/>
    </row>
    <row r="2031" spans="1:4" x14ac:dyDescent="0.2">
      <c r="A2031" s="333"/>
      <c r="B2031" s="333"/>
      <c r="C2031" s="333"/>
      <c r="D2031" s="333"/>
    </row>
    <row r="2032" spans="1:4" x14ac:dyDescent="0.2">
      <c r="A2032" s="333"/>
      <c r="B2032" s="333"/>
      <c r="C2032" s="333"/>
      <c r="D2032" s="333"/>
    </row>
    <row r="2033" spans="1:4" x14ac:dyDescent="0.2">
      <c r="A2033" s="333"/>
      <c r="B2033" s="333"/>
      <c r="C2033" s="333"/>
      <c r="D2033" s="333"/>
    </row>
    <row r="2034" spans="1:4" x14ac:dyDescent="0.2">
      <c r="A2034" s="333"/>
      <c r="B2034" s="333"/>
      <c r="C2034" s="333"/>
      <c r="D2034" s="333"/>
    </row>
    <row r="2035" spans="1:4" x14ac:dyDescent="0.2">
      <c r="A2035" s="333"/>
      <c r="B2035" s="333"/>
      <c r="C2035" s="333"/>
      <c r="D2035" s="333"/>
    </row>
    <row r="2036" spans="1:4" x14ac:dyDescent="0.2">
      <c r="A2036" s="333"/>
      <c r="B2036" s="333"/>
      <c r="C2036" s="333"/>
      <c r="D2036" s="333"/>
    </row>
    <row r="2037" spans="1:4" x14ac:dyDescent="0.2">
      <c r="A2037" s="333"/>
      <c r="B2037" s="333"/>
      <c r="C2037" s="333"/>
      <c r="D2037" s="333"/>
    </row>
    <row r="2038" spans="1:4" x14ac:dyDescent="0.2">
      <c r="A2038" s="333"/>
      <c r="B2038" s="333"/>
      <c r="C2038" s="333"/>
      <c r="D2038" s="333"/>
    </row>
    <row r="2039" spans="1:4" x14ac:dyDescent="0.2">
      <c r="A2039" s="333"/>
      <c r="B2039" s="333"/>
      <c r="C2039" s="333"/>
      <c r="D2039" s="333"/>
    </row>
    <row r="2040" spans="1:4" x14ac:dyDescent="0.2">
      <c r="A2040" s="333"/>
      <c r="B2040" s="333"/>
      <c r="C2040" s="333"/>
      <c r="D2040" s="333"/>
    </row>
    <row r="2041" spans="1:4" x14ac:dyDescent="0.2">
      <c r="A2041" s="333"/>
      <c r="B2041" s="333"/>
      <c r="C2041" s="333"/>
      <c r="D2041" s="333"/>
    </row>
    <row r="2042" spans="1:4" x14ac:dyDescent="0.2">
      <c r="A2042" s="333"/>
      <c r="B2042" s="333"/>
      <c r="C2042" s="333"/>
      <c r="D2042" s="333"/>
    </row>
    <row r="2043" spans="1:4" x14ac:dyDescent="0.2">
      <c r="A2043" s="333"/>
      <c r="B2043" s="333"/>
      <c r="C2043" s="333"/>
      <c r="D2043" s="333"/>
    </row>
    <row r="2044" spans="1:4" x14ac:dyDescent="0.2">
      <c r="A2044" s="333"/>
      <c r="B2044" s="333"/>
      <c r="C2044" s="333"/>
      <c r="D2044" s="333"/>
    </row>
    <row r="2045" spans="1:4" x14ac:dyDescent="0.2">
      <c r="A2045" s="333"/>
      <c r="B2045" s="333"/>
      <c r="C2045" s="333"/>
      <c r="D2045" s="333"/>
    </row>
    <row r="2046" spans="1:4" x14ac:dyDescent="0.2">
      <c r="A2046" s="333"/>
      <c r="B2046" s="333"/>
      <c r="C2046" s="333"/>
      <c r="D2046" s="333"/>
    </row>
    <row r="2047" spans="1:4" x14ac:dyDescent="0.2">
      <c r="A2047" s="333"/>
      <c r="B2047" s="333"/>
      <c r="C2047" s="333"/>
      <c r="D2047" s="333"/>
    </row>
    <row r="2048" spans="1:4" x14ac:dyDescent="0.2">
      <c r="A2048" s="333"/>
      <c r="B2048" s="333"/>
      <c r="C2048" s="333"/>
      <c r="D2048" s="333"/>
    </row>
    <row r="2049" spans="1:4" x14ac:dyDescent="0.2">
      <c r="A2049" s="333"/>
      <c r="B2049" s="333"/>
      <c r="C2049" s="333"/>
      <c r="D2049" s="333"/>
    </row>
    <row r="2050" spans="1:4" x14ac:dyDescent="0.2">
      <c r="A2050" s="333"/>
      <c r="B2050" s="333"/>
      <c r="C2050" s="333"/>
      <c r="D2050" s="333"/>
    </row>
    <row r="2051" spans="1:4" x14ac:dyDescent="0.2">
      <c r="A2051" s="333"/>
      <c r="B2051" s="333"/>
      <c r="C2051" s="333"/>
      <c r="D2051" s="333"/>
    </row>
    <row r="2052" spans="1:4" x14ac:dyDescent="0.2">
      <c r="A2052" s="333"/>
      <c r="B2052" s="333"/>
      <c r="C2052" s="333"/>
      <c r="D2052" s="333"/>
    </row>
    <row r="2053" spans="1:4" x14ac:dyDescent="0.2">
      <c r="A2053" s="333"/>
      <c r="B2053" s="333"/>
      <c r="C2053" s="333"/>
      <c r="D2053" s="333"/>
    </row>
    <row r="2054" spans="1:4" x14ac:dyDescent="0.2">
      <c r="A2054" s="333"/>
      <c r="B2054" s="333"/>
      <c r="C2054" s="333"/>
      <c r="D2054" s="333"/>
    </row>
    <row r="2055" spans="1:4" x14ac:dyDescent="0.2">
      <c r="A2055" s="333"/>
      <c r="B2055" s="333"/>
      <c r="C2055" s="333"/>
      <c r="D2055" s="333"/>
    </row>
    <row r="2056" spans="1:4" x14ac:dyDescent="0.2">
      <c r="A2056" s="333"/>
      <c r="B2056" s="333"/>
      <c r="C2056" s="333"/>
      <c r="D2056" s="333"/>
    </row>
    <row r="2057" spans="1:4" x14ac:dyDescent="0.2">
      <c r="A2057" s="333"/>
      <c r="B2057" s="333"/>
      <c r="C2057" s="333"/>
      <c r="D2057" s="333"/>
    </row>
    <row r="2058" spans="1:4" x14ac:dyDescent="0.2">
      <c r="A2058" s="333"/>
      <c r="B2058" s="333"/>
      <c r="C2058" s="333"/>
      <c r="D2058" s="333"/>
    </row>
    <row r="2059" spans="1:4" x14ac:dyDescent="0.2">
      <c r="A2059" s="333"/>
      <c r="B2059" s="333"/>
      <c r="C2059" s="333"/>
      <c r="D2059" s="333"/>
    </row>
    <row r="2060" spans="1:4" x14ac:dyDescent="0.2">
      <c r="A2060" s="333"/>
      <c r="B2060" s="333"/>
      <c r="C2060" s="333"/>
      <c r="D2060" s="333"/>
    </row>
    <row r="2061" spans="1:4" x14ac:dyDescent="0.2">
      <c r="A2061" s="333"/>
      <c r="B2061" s="333"/>
      <c r="C2061" s="333"/>
      <c r="D2061" s="333"/>
    </row>
    <row r="2062" spans="1:4" x14ac:dyDescent="0.2">
      <c r="A2062" s="333"/>
      <c r="B2062" s="333"/>
      <c r="C2062" s="333"/>
      <c r="D2062" s="333"/>
    </row>
    <row r="2063" spans="1:4" x14ac:dyDescent="0.2">
      <c r="A2063" s="333"/>
      <c r="B2063" s="333"/>
      <c r="C2063" s="333"/>
      <c r="D2063" s="333"/>
    </row>
    <row r="2064" spans="1:4" x14ac:dyDescent="0.2">
      <c r="A2064" s="333"/>
      <c r="B2064" s="333"/>
      <c r="C2064" s="333"/>
      <c r="D2064" s="333"/>
    </row>
    <row r="2065" spans="1:4" x14ac:dyDescent="0.2">
      <c r="A2065" s="333"/>
      <c r="B2065" s="333"/>
      <c r="C2065" s="333"/>
      <c r="D2065" s="333"/>
    </row>
    <row r="2066" spans="1:4" x14ac:dyDescent="0.2">
      <c r="A2066" s="333"/>
      <c r="B2066" s="333"/>
      <c r="C2066" s="333"/>
      <c r="D2066" s="333"/>
    </row>
    <row r="2067" spans="1:4" x14ac:dyDescent="0.2">
      <c r="A2067" s="333"/>
      <c r="B2067" s="333"/>
      <c r="C2067" s="333"/>
      <c r="D2067" s="333"/>
    </row>
    <row r="2068" spans="1:4" x14ac:dyDescent="0.2">
      <c r="A2068" s="333"/>
      <c r="B2068" s="333"/>
      <c r="C2068" s="333"/>
      <c r="D2068" s="333"/>
    </row>
    <row r="2069" spans="1:4" x14ac:dyDescent="0.2">
      <c r="A2069" s="333"/>
      <c r="B2069" s="333"/>
      <c r="C2069" s="333"/>
      <c r="D2069" s="333"/>
    </row>
    <row r="2070" spans="1:4" x14ac:dyDescent="0.2">
      <c r="A2070" s="333"/>
      <c r="B2070" s="333"/>
      <c r="C2070" s="333"/>
      <c r="D2070" s="333"/>
    </row>
    <row r="2071" spans="1:4" x14ac:dyDescent="0.2">
      <c r="A2071" s="333"/>
      <c r="B2071" s="333"/>
      <c r="C2071" s="333"/>
      <c r="D2071" s="333"/>
    </row>
    <row r="2072" spans="1:4" x14ac:dyDescent="0.2">
      <c r="A2072" s="333"/>
      <c r="B2072" s="333"/>
      <c r="C2072" s="333"/>
      <c r="D2072" s="333"/>
    </row>
    <row r="2073" spans="1:4" x14ac:dyDescent="0.2">
      <c r="A2073" s="333"/>
      <c r="B2073" s="333"/>
      <c r="C2073" s="333"/>
      <c r="D2073" s="333"/>
    </row>
    <row r="2074" spans="1:4" x14ac:dyDescent="0.2">
      <c r="A2074" s="333"/>
      <c r="B2074" s="333"/>
      <c r="C2074" s="333"/>
      <c r="D2074" s="333"/>
    </row>
    <row r="2075" spans="1:4" x14ac:dyDescent="0.2">
      <c r="A2075" s="333"/>
      <c r="B2075" s="333"/>
      <c r="C2075" s="333"/>
      <c r="D2075" s="333"/>
    </row>
    <row r="2076" spans="1:4" x14ac:dyDescent="0.2">
      <c r="A2076" s="333"/>
      <c r="B2076" s="333"/>
      <c r="C2076" s="333"/>
      <c r="D2076" s="333"/>
    </row>
    <row r="2077" spans="1:4" x14ac:dyDescent="0.2">
      <c r="A2077" s="333"/>
      <c r="B2077" s="333"/>
      <c r="C2077" s="333"/>
      <c r="D2077" s="333"/>
    </row>
    <row r="2078" spans="1:4" x14ac:dyDescent="0.2">
      <c r="A2078" s="333"/>
      <c r="B2078" s="333"/>
      <c r="C2078" s="333"/>
      <c r="D2078" s="333"/>
    </row>
    <row r="2079" spans="1:4" x14ac:dyDescent="0.2">
      <c r="A2079" s="333"/>
      <c r="B2079" s="333"/>
      <c r="C2079" s="333"/>
      <c r="D2079" s="333"/>
    </row>
    <row r="2080" spans="1:4" x14ac:dyDescent="0.2">
      <c r="A2080" s="333"/>
      <c r="B2080" s="333"/>
      <c r="C2080" s="333"/>
      <c r="D2080" s="333"/>
    </row>
    <row r="2081" spans="1:4" x14ac:dyDescent="0.2">
      <c r="A2081" s="333"/>
      <c r="B2081" s="333"/>
      <c r="C2081" s="333"/>
      <c r="D2081" s="333"/>
    </row>
    <row r="2082" spans="1:4" x14ac:dyDescent="0.2">
      <c r="A2082" s="333"/>
      <c r="B2082" s="333"/>
      <c r="C2082" s="333"/>
      <c r="D2082" s="333"/>
    </row>
    <row r="2083" spans="1:4" x14ac:dyDescent="0.2">
      <c r="A2083" s="333"/>
      <c r="B2083" s="333"/>
      <c r="C2083" s="333"/>
      <c r="D2083" s="333"/>
    </row>
    <row r="2084" spans="1:4" x14ac:dyDescent="0.2">
      <c r="A2084" s="333"/>
      <c r="B2084" s="333"/>
      <c r="C2084" s="333"/>
      <c r="D2084" s="333"/>
    </row>
    <row r="2085" spans="1:4" x14ac:dyDescent="0.2">
      <c r="A2085" s="333"/>
      <c r="B2085" s="333"/>
      <c r="C2085" s="333"/>
      <c r="D2085" s="333"/>
    </row>
    <row r="2086" spans="1:4" x14ac:dyDescent="0.2">
      <c r="A2086" s="333"/>
      <c r="B2086" s="333"/>
      <c r="C2086" s="333"/>
      <c r="D2086" s="333"/>
    </row>
    <row r="2087" spans="1:4" x14ac:dyDescent="0.2">
      <c r="A2087" s="333"/>
      <c r="B2087" s="333"/>
      <c r="C2087" s="333"/>
      <c r="D2087" s="333"/>
    </row>
    <row r="2088" spans="1:4" x14ac:dyDescent="0.2">
      <c r="A2088" s="333"/>
      <c r="B2088" s="333"/>
      <c r="C2088" s="333"/>
      <c r="D2088" s="333"/>
    </row>
    <row r="2089" spans="1:4" x14ac:dyDescent="0.2">
      <c r="A2089" s="333"/>
      <c r="B2089" s="333"/>
      <c r="C2089" s="333"/>
      <c r="D2089" s="333"/>
    </row>
    <row r="2090" spans="1:4" x14ac:dyDescent="0.2">
      <c r="A2090" s="333"/>
      <c r="B2090" s="333"/>
      <c r="C2090" s="333"/>
      <c r="D2090" s="333"/>
    </row>
    <row r="2091" spans="1:4" x14ac:dyDescent="0.2">
      <c r="A2091" s="333"/>
      <c r="B2091" s="333"/>
      <c r="C2091" s="333"/>
      <c r="D2091" s="333"/>
    </row>
    <row r="2092" spans="1:4" x14ac:dyDescent="0.2">
      <c r="A2092" s="333"/>
      <c r="B2092" s="333"/>
      <c r="C2092" s="333"/>
      <c r="D2092" s="333"/>
    </row>
    <row r="2093" spans="1:4" x14ac:dyDescent="0.2">
      <c r="A2093" s="333"/>
      <c r="B2093" s="333"/>
      <c r="C2093" s="333"/>
      <c r="D2093" s="333"/>
    </row>
    <row r="2094" spans="1:4" x14ac:dyDescent="0.2">
      <c r="A2094" s="333"/>
      <c r="B2094" s="333"/>
      <c r="C2094" s="333"/>
      <c r="D2094" s="333"/>
    </row>
    <row r="2095" spans="1:4" x14ac:dyDescent="0.2">
      <c r="A2095" s="333"/>
      <c r="B2095" s="333"/>
      <c r="C2095" s="333"/>
      <c r="D2095" s="333"/>
    </row>
    <row r="2096" spans="1:4" x14ac:dyDescent="0.2">
      <c r="A2096" s="333"/>
      <c r="B2096" s="333"/>
      <c r="C2096" s="333"/>
      <c r="D2096" s="333"/>
    </row>
    <row r="2097" spans="1:4" x14ac:dyDescent="0.2">
      <c r="A2097" s="333"/>
      <c r="B2097" s="333"/>
      <c r="C2097" s="333"/>
      <c r="D2097" s="333"/>
    </row>
    <row r="2098" spans="1:4" x14ac:dyDescent="0.2">
      <c r="A2098" s="333"/>
      <c r="B2098" s="333"/>
      <c r="C2098" s="333"/>
      <c r="D2098" s="333"/>
    </row>
    <row r="2099" spans="1:4" x14ac:dyDescent="0.2">
      <c r="A2099" s="333"/>
      <c r="B2099" s="333"/>
      <c r="C2099" s="333"/>
      <c r="D2099" s="333"/>
    </row>
    <row r="2100" spans="1:4" x14ac:dyDescent="0.2">
      <c r="A2100" s="333"/>
      <c r="B2100" s="333"/>
      <c r="C2100" s="333"/>
      <c r="D2100" s="333"/>
    </row>
    <row r="2101" spans="1:4" x14ac:dyDescent="0.2">
      <c r="A2101" s="333"/>
      <c r="B2101" s="333"/>
      <c r="C2101" s="333"/>
      <c r="D2101" s="333"/>
    </row>
    <row r="2102" spans="1:4" x14ac:dyDescent="0.2">
      <c r="A2102" s="333"/>
      <c r="B2102" s="333"/>
      <c r="C2102" s="333"/>
      <c r="D2102" s="333"/>
    </row>
    <row r="2103" spans="1:4" x14ac:dyDescent="0.2">
      <c r="A2103" s="333"/>
      <c r="B2103" s="333"/>
      <c r="C2103" s="333"/>
      <c r="D2103" s="333"/>
    </row>
    <row r="2104" spans="1:4" x14ac:dyDescent="0.2">
      <c r="A2104" s="333"/>
      <c r="B2104" s="333"/>
      <c r="C2104" s="333"/>
      <c r="D2104" s="333"/>
    </row>
    <row r="2105" spans="1:4" x14ac:dyDescent="0.2">
      <c r="A2105" s="333"/>
      <c r="B2105" s="333"/>
      <c r="C2105" s="333"/>
      <c r="D2105" s="333"/>
    </row>
    <row r="2106" spans="1:4" x14ac:dyDescent="0.2">
      <c r="A2106" s="333"/>
      <c r="B2106" s="333"/>
      <c r="C2106" s="333"/>
      <c r="D2106" s="333"/>
    </row>
    <row r="2107" spans="1:4" x14ac:dyDescent="0.2">
      <c r="A2107" s="333"/>
      <c r="B2107" s="333"/>
      <c r="C2107" s="333"/>
      <c r="D2107" s="333"/>
    </row>
    <row r="2108" spans="1:4" x14ac:dyDescent="0.2">
      <c r="A2108" s="333"/>
      <c r="B2108" s="333"/>
      <c r="C2108" s="333"/>
      <c r="D2108" s="333"/>
    </row>
    <row r="2109" spans="1:4" x14ac:dyDescent="0.2">
      <c r="A2109" s="333"/>
      <c r="B2109" s="333"/>
      <c r="C2109" s="333"/>
      <c r="D2109" s="333"/>
    </row>
    <row r="2110" spans="1:4" x14ac:dyDescent="0.2">
      <c r="A2110" s="333"/>
      <c r="B2110" s="333"/>
      <c r="C2110" s="333"/>
      <c r="D2110" s="333"/>
    </row>
    <row r="2111" spans="1:4" x14ac:dyDescent="0.2">
      <c r="A2111" s="333"/>
      <c r="B2111" s="333"/>
      <c r="C2111" s="333"/>
      <c r="D2111" s="333"/>
    </row>
    <row r="2112" spans="1:4" x14ac:dyDescent="0.2">
      <c r="A2112" s="333"/>
      <c r="B2112" s="333"/>
      <c r="C2112" s="333"/>
      <c r="D2112" s="333"/>
    </row>
    <row r="2113" spans="1:4" x14ac:dyDescent="0.2">
      <c r="A2113" s="333"/>
      <c r="B2113" s="333"/>
      <c r="C2113" s="333"/>
      <c r="D2113" s="333"/>
    </row>
    <row r="2114" spans="1:4" x14ac:dyDescent="0.2">
      <c r="A2114" s="333"/>
      <c r="B2114" s="333"/>
      <c r="C2114" s="333"/>
      <c r="D2114" s="333"/>
    </row>
    <row r="2115" spans="1:4" x14ac:dyDescent="0.2">
      <c r="A2115" s="333"/>
      <c r="B2115" s="333"/>
      <c r="C2115" s="333"/>
      <c r="D2115" s="333"/>
    </row>
    <row r="2116" spans="1:4" x14ac:dyDescent="0.2">
      <c r="A2116" s="333"/>
      <c r="B2116" s="333"/>
      <c r="C2116" s="333"/>
      <c r="D2116" s="333"/>
    </row>
    <row r="2117" spans="1:4" x14ac:dyDescent="0.2">
      <c r="A2117" s="333"/>
      <c r="B2117" s="333"/>
      <c r="C2117" s="333"/>
      <c r="D2117" s="333"/>
    </row>
    <row r="2118" spans="1:4" x14ac:dyDescent="0.2">
      <c r="A2118" s="333"/>
      <c r="B2118" s="333"/>
      <c r="C2118" s="333"/>
      <c r="D2118" s="333"/>
    </row>
    <row r="2119" spans="1:4" x14ac:dyDescent="0.2">
      <c r="A2119" s="333"/>
      <c r="B2119" s="333"/>
      <c r="C2119" s="333"/>
      <c r="D2119" s="333"/>
    </row>
    <row r="2120" spans="1:4" x14ac:dyDescent="0.2">
      <c r="A2120" s="333"/>
      <c r="B2120" s="333"/>
      <c r="C2120" s="333"/>
      <c r="D2120" s="333"/>
    </row>
    <row r="2121" spans="1:4" x14ac:dyDescent="0.2">
      <c r="A2121" s="333"/>
      <c r="B2121" s="333"/>
      <c r="C2121" s="333"/>
      <c r="D2121" s="333"/>
    </row>
    <row r="2122" spans="1:4" x14ac:dyDescent="0.2">
      <c r="A2122" s="333"/>
      <c r="B2122" s="333"/>
      <c r="C2122" s="333"/>
      <c r="D2122" s="333"/>
    </row>
    <row r="2123" spans="1:4" x14ac:dyDescent="0.2">
      <c r="A2123" s="333"/>
      <c r="B2123" s="333"/>
      <c r="C2123" s="333"/>
      <c r="D2123" s="333"/>
    </row>
    <row r="2124" spans="1:4" x14ac:dyDescent="0.2">
      <c r="A2124" s="333"/>
      <c r="B2124" s="333"/>
      <c r="C2124" s="333"/>
      <c r="D2124" s="333"/>
    </row>
    <row r="2125" spans="1:4" x14ac:dyDescent="0.2">
      <c r="A2125" s="333"/>
      <c r="B2125" s="333"/>
      <c r="C2125" s="333"/>
      <c r="D2125" s="333"/>
    </row>
    <row r="2126" spans="1:4" x14ac:dyDescent="0.2">
      <c r="A2126" s="333"/>
      <c r="B2126" s="333"/>
      <c r="C2126" s="333"/>
      <c r="D2126" s="333"/>
    </row>
    <row r="2127" spans="1:4" x14ac:dyDescent="0.2">
      <c r="A2127" s="333"/>
      <c r="B2127" s="333"/>
      <c r="C2127" s="333"/>
      <c r="D2127" s="333"/>
    </row>
    <row r="2128" spans="1:4" x14ac:dyDescent="0.2">
      <c r="A2128" s="333"/>
      <c r="B2128" s="333"/>
      <c r="C2128" s="333"/>
      <c r="D2128" s="333"/>
    </row>
    <row r="2129" spans="1:4" x14ac:dyDescent="0.2">
      <c r="A2129" s="333"/>
      <c r="B2129" s="333"/>
      <c r="C2129" s="333"/>
      <c r="D2129" s="333"/>
    </row>
    <row r="2130" spans="1:4" x14ac:dyDescent="0.2">
      <c r="A2130" s="333"/>
      <c r="B2130" s="333"/>
      <c r="C2130" s="333"/>
      <c r="D2130" s="333"/>
    </row>
    <row r="2131" spans="1:4" x14ac:dyDescent="0.2">
      <c r="A2131" s="333"/>
      <c r="B2131" s="333"/>
      <c r="C2131" s="333"/>
      <c r="D2131" s="333"/>
    </row>
    <row r="2132" spans="1:4" x14ac:dyDescent="0.2">
      <c r="A2132" s="333"/>
      <c r="B2132" s="333"/>
      <c r="C2132" s="333"/>
      <c r="D2132" s="333"/>
    </row>
    <row r="2133" spans="1:4" x14ac:dyDescent="0.2">
      <c r="A2133" s="333"/>
      <c r="B2133" s="333"/>
      <c r="C2133" s="333"/>
      <c r="D2133" s="333"/>
    </row>
    <row r="2134" spans="1:4" x14ac:dyDescent="0.2">
      <c r="A2134" s="333"/>
      <c r="B2134" s="333"/>
      <c r="C2134" s="333"/>
      <c r="D2134" s="333"/>
    </row>
    <row r="2135" spans="1:4" x14ac:dyDescent="0.2">
      <c r="A2135" s="333"/>
      <c r="B2135" s="333"/>
      <c r="C2135" s="333"/>
      <c r="D2135" s="333"/>
    </row>
    <row r="2136" spans="1:4" x14ac:dyDescent="0.2">
      <c r="A2136" s="333"/>
      <c r="B2136" s="333"/>
      <c r="C2136" s="333"/>
      <c r="D2136" s="333"/>
    </row>
    <row r="2137" spans="1:4" x14ac:dyDescent="0.2">
      <c r="A2137" s="333"/>
      <c r="B2137" s="333"/>
      <c r="C2137" s="333"/>
      <c r="D2137" s="333"/>
    </row>
    <row r="2138" spans="1:4" x14ac:dyDescent="0.2">
      <c r="A2138" s="333"/>
      <c r="B2138" s="333"/>
      <c r="C2138" s="333"/>
      <c r="D2138" s="333"/>
    </row>
    <row r="2139" spans="1:4" x14ac:dyDescent="0.2">
      <c r="A2139" s="333"/>
      <c r="B2139" s="333"/>
      <c r="C2139" s="333"/>
      <c r="D2139" s="333"/>
    </row>
    <row r="2140" spans="1:4" x14ac:dyDescent="0.2">
      <c r="A2140" s="333"/>
      <c r="B2140" s="333"/>
      <c r="C2140" s="333"/>
      <c r="D2140" s="333"/>
    </row>
    <row r="2141" spans="1:4" x14ac:dyDescent="0.2">
      <c r="A2141" s="333"/>
      <c r="B2141" s="333"/>
      <c r="C2141" s="333"/>
      <c r="D2141" s="333"/>
    </row>
    <row r="2142" spans="1:4" x14ac:dyDescent="0.2">
      <c r="A2142" s="333"/>
      <c r="B2142" s="333"/>
      <c r="C2142" s="333"/>
      <c r="D2142" s="333"/>
    </row>
    <row r="2143" spans="1:4" x14ac:dyDescent="0.2">
      <c r="A2143" s="333"/>
      <c r="B2143" s="333"/>
      <c r="C2143" s="333"/>
      <c r="D2143" s="333"/>
    </row>
    <row r="2144" spans="1:4" x14ac:dyDescent="0.2">
      <c r="A2144" s="333"/>
      <c r="B2144" s="333"/>
      <c r="C2144" s="333"/>
      <c r="D2144" s="333"/>
    </row>
    <row r="2145" spans="1:4" x14ac:dyDescent="0.2">
      <c r="A2145" s="333"/>
      <c r="B2145" s="333"/>
      <c r="C2145" s="333"/>
      <c r="D2145" s="333"/>
    </row>
    <row r="2146" spans="1:4" x14ac:dyDescent="0.2">
      <c r="A2146" s="333"/>
      <c r="B2146" s="333"/>
      <c r="C2146" s="333"/>
      <c r="D2146" s="333"/>
    </row>
    <row r="2147" spans="1:4" x14ac:dyDescent="0.2">
      <c r="A2147" s="333"/>
      <c r="B2147" s="333"/>
      <c r="C2147" s="333"/>
      <c r="D2147" s="333"/>
    </row>
    <row r="2148" spans="1:4" x14ac:dyDescent="0.2">
      <c r="A2148" s="333"/>
      <c r="B2148" s="333"/>
      <c r="C2148" s="333"/>
      <c r="D2148" s="333"/>
    </row>
    <row r="2149" spans="1:4" x14ac:dyDescent="0.2">
      <c r="A2149" s="333"/>
      <c r="B2149" s="333"/>
      <c r="C2149" s="333"/>
      <c r="D2149" s="333"/>
    </row>
    <row r="2150" spans="1:4" x14ac:dyDescent="0.2">
      <c r="A2150" s="333"/>
      <c r="B2150" s="333"/>
      <c r="C2150" s="333"/>
      <c r="D2150" s="333"/>
    </row>
    <row r="2151" spans="1:4" x14ac:dyDescent="0.2">
      <c r="A2151" s="333"/>
      <c r="B2151" s="333"/>
      <c r="C2151" s="333"/>
      <c r="D2151" s="333"/>
    </row>
    <row r="2152" spans="1:4" x14ac:dyDescent="0.2">
      <c r="A2152" s="333"/>
      <c r="B2152" s="333"/>
      <c r="C2152" s="333"/>
      <c r="D2152" s="333"/>
    </row>
    <row r="2153" spans="1:4" x14ac:dyDescent="0.2">
      <c r="A2153" s="333"/>
      <c r="B2153" s="333"/>
      <c r="C2153" s="333"/>
      <c r="D2153" s="333"/>
    </row>
    <row r="2154" spans="1:4" x14ac:dyDescent="0.2">
      <c r="A2154" s="333"/>
      <c r="B2154" s="333"/>
      <c r="C2154" s="333"/>
      <c r="D2154" s="333"/>
    </row>
    <row r="2155" spans="1:4" x14ac:dyDescent="0.2">
      <c r="A2155" s="333"/>
      <c r="B2155" s="333"/>
      <c r="C2155" s="333"/>
      <c r="D2155" s="333"/>
    </row>
    <row r="2156" spans="1:4" x14ac:dyDescent="0.2">
      <c r="A2156" s="333"/>
      <c r="B2156" s="333"/>
      <c r="C2156" s="333"/>
      <c r="D2156" s="333"/>
    </row>
    <row r="2157" spans="1:4" x14ac:dyDescent="0.2">
      <c r="A2157" s="333"/>
      <c r="B2157" s="333"/>
      <c r="C2157" s="333"/>
      <c r="D2157" s="333"/>
    </row>
    <row r="2158" spans="1:4" x14ac:dyDescent="0.2">
      <c r="A2158" s="333"/>
      <c r="B2158" s="333"/>
      <c r="C2158" s="333"/>
      <c r="D2158" s="333"/>
    </row>
    <row r="2159" spans="1:4" x14ac:dyDescent="0.2">
      <c r="A2159" s="333"/>
      <c r="B2159" s="333"/>
      <c r="C2159" s="333"/>
      <c r="D2159" s="333"/>
    </row>
    <row r="2160" spans="1:4" x14ac:dyDescent="0.2">
      <c r="A2160" s="333"/>
      <c r="B2160" s="333"/>
      <c r="C2160" s="333"/>
      <c r="D2160" s="333"/>
    </row>
    <row r="2161" spans="1:4" x14ac:dyDescent="0.2">
      <c r="A2161" s="333"/>
      <c r="B2161" s="333"/>
      <c r="C2161" s="333"/>
      <c r="D2161" s="333"/>
    </row>
    <row r="2162" spans="1:4" x14ac:dyDescent="0.2">
      <c r="A2162" s="333"/>
      <c r="B2162" s="333"/>
      <c r="C2162" s="333"/>
      <c r="D2162" s="333"/>
    </row>
    <row r="2163" spans="1:4" x14ac:dyDescent="0.2">
      <c r="A2163" s="333"/>
      <c r="B2163" s="333"/>
      <c r="C2163" s="333"/>
      <c r="D2163" s="333"/>
    </row>
    <row r="2164" spans="1:4" x14ac:dyDescent="0.2">
      <c r="A2164" s="333"/>
      <c r="B2164" s="333"/>
      <c r="C2164" s="333"/>
      <c r="D2164" s="333"/>
    </row>
    <row r="2165" spans="1:4" x14ac:dyDescent="0.2">
      <c r="A2165" s="333"/>
      <c r="B2165" s="333"/>
      <c r="C2165" s="333"/>
      <c r="D2165" s="333"/>
    </row>
    <row r="2166" spans="1:4" x14ac:dyDescent="0.2">
      <c r="A2166" s="333"/>
      <c r="B2166" s="333"/>
      <c r="C2166" s="333"/>
      <c r="D2166" s="333"/>
    </row>
    <row r="2167" spans="1:4" x14ac:dyDescent="0.2">
      <c r="A2167" s="333"/>
      <c r="B2167" s="333"/>
      <c r="C2167" s="333"/>
      <c r="D2167" s="333"/>
    </row>
    <row r="2168" spans="1:4" x14ac:dyDescent="0.2">
      <c r="A2168" s="333"/>
      <c r="B2168" s="333"/>
      <c r="C2168" s="333"/>
      <c r="D2168" s="333"/>
    </row>
    <row r="2169" spans="1:4" x14ac:dyDescent="0.2">
      <c r="A2169" s="333"/>
      <c r="B2169" s="333"/>
      <c r="C2169" s="333"/>
      <c r="D2169" s="333"/>
    </row>
    <row r="2170" spans="1:4" x14ac:dyDescent="0.2">
      <c r="A2170" s="333"/>
      <c r="B2170" s="333"/>
      <c r="C2170" s="333"/>
      <c r="D2170" s="333"/>
    </row>
    <row r="2171" spans="1:4" x14ac:dyDescent="0.2">
      <c r="A2171" s="333"/>
      <c r="B2171" s="333"/>
      <c r="C2171" s="333"/>
      <c r="D2171" s="333"/>
    </row>
    <row r="2172" spans="1:4" x14ac:dyDescent="0.2">
      <c r="A2172" s="333"/>
      <c r="B2172" s="333"/>
      <c r="C2172" s="333"/>
      <c r="D2172" s="333"/>
    </row>
    <row r="2173" spans="1:4" x14ac:dyDescent="0.2">
      <c r="A2173" s="333"/>
      <c r="B2173" s="333"/>
      <c r="C2173" s="333"/>
      <c r="D2173" s="333"/>
    </row>
    <row r="2174" spans="1:4" x14ac:dyDescent="0.2">
      <c r="A2174" s="333"/>
      <c r="B2174" s="333"/>
      <c r="C2174" s="333"/>
      <c r="D2174" s="333"/>
    </row>
    <row r="2175" spans="1:4" x14ac:dyDescent="0.2">
      <c r="A2175" s="333"/>
      <c r="B2175" s="333"/>
      <c r="C2175" s="333"/>
      <c r="D2175" s="333"/>
    </row>
    <row r="2176" spans="1:4" x14ac:dyDescent="0.2">
      <c r="A2176" s="333"/>
      <c r="B2176" s="333"/>
      <c r="C2176" s="333"/>
      <c r="D2176" s="333"/>
    </row>
    <row r="2177" spans="1:4" x14ac:dyDescent="0.2">
      <c r="A2177" s="333"/>
      <c r="B2177" s="333"/>
      <c r="C2177" s="333"/>
      <c r="D2177" s="333"/>
    </row>
    <row r="2178" spans="1:4" x14ac:dyDescent="0.2">
      <c r="A2178" s="333"/>
      <c r="B2178" s="333"/>
      <c r="C2178" s="333"/>
      <c r="D2178" s="333"/>
    </row>
    <row r="2179" spans="1:4" x14ac:dyDescent="0.2">
      <c r="A2179" s="333"/>
      <c r="B2179" s="333"/>
      <c r="C2179" s="333"/>
      <c r="D2179" s="333"/>
    </row>
    <row r="2180" spans="1:4" x14ac:dyDescent="0.2">
      <c r="A2180" s="333"/>
      <c r="B2180" s="333"/>
      <c r="C2180" s="333"/>
      <c r="D2180" s="333"/>
    </row>
    <row r="2181" spans="1:4" x14ac:dyDescent="0.2">
      <c r="A2181" s="333"/>
      <c r="B2181" s="333"/>
      <c r="C2181" s="333"/>
      <c r="D2181" s="333"/>
    </row>
    <row r="2182" spans="1:4" x14ac:dyDescent="0.2">
      <c r="A2182" s="333"/>
      <c r="B2182" s="333"/>
      <c r="C2182" s="333"/>
      <c r="D2182" s="333"/>
    </row>
    <row r="2183" spans="1:4" x14ac:dyDescent="0.2">
      <c r="A2183" s="333"/>
      <c r="B2183" s="333"/>
      <c r="C2183" s="333"/>
      <c r="D2183" s="333"/>
    </row>
    <row r="2184" spans="1:4" x14ac:dyDescent="0.2">
      <c r="A2184" s="333"/>
      <c r="B2184" s="333"/>
      <c r="C2184" s="333"/>
      <c r="D2184" s="333"/>
    </row>
    <row r="2185" spans="1:4" x14ac:dyDescent="0.2">
      <c r="A2185" s="333"/>
      <c r="B2185" s="333"/>
      <c r="C2185" s="333"/>
      <c r="D2185" s="333"/>
    </row>
    <row r="2186" spans="1:4" x14ac:dyDescent="0.2">
      <c r="A2186" s="333"/>
      <c r="B2186" s="333"/>
      <c r="C2186" s="333"/>
      <c r="D2186" s="333"/>
    </row>
    <row r="2187" spans="1:4" x14ac:dyDescent="0.2">
      <c r="A2187" s="333"/>
      <c r="B2187" s="333"/>
      <c r="C2187" s="333"/>
      <c r="D2187" s="333"/>
    </row>
    <row r="2188" spans="1:4" x14ac:dyDescent="0.2">
      <c r="A2188" s="333"/>
      <c r="B2188" s="333"/>
      <c r="C2188" s="333"/>
      <c r="D2188" s="333"/>
    </row>
    <row r="2189" spans="1:4" x14ac:dyDescent="0.2">
      <c r="A2189" s="333"/>
      <c r="B2189" s="333"/>
      <c r="C2189" s="333"/>
      <c r="D2189" s="333"/>
    </row>
    <row r="2190" spans="1:4" x14ac:dyDescent="0.2">
      <c r="A2190" s="333"/>
      <c r="B2190" s="333"/>
      <c r="C2190" s="333"/>
      <c r="D2190" s="333"/>
    </row>
    <row r="2191" spans="1:4" x14ac:dyDescent="0.2">
      <c r="A2191" s="333"/>
      <c r="B2191" s="333"/>
      <c r="C2191" s="333"/>
      <c r="D2191" s="333"/>
    </row>
    <row r="2192" spans="1:4" x14ac:dyDescent="0.2">
      <c r="A2192" s="333"/>
      <c r="B2192" s="333"/>
      <c r="C2192" s="333"/>
      <c r="D2192" s="333"/>
    </row>
    <row r="2193" spans="1:4" x14ac:dyDescent="0.2">
      <c r="A2193" s="333"/>
      <c r="B2193" s="333"/>
      <c r="C2193" s="333"/>
      <c r="D2193" s="333"/>
    </row>
    <row r="2194" spans="1:4" x14ac:dyDescent="0.2">
      <c r="A2194" s="333"/>
      <c r="B2194" s="333"/>
      <c r="C2194" s="333"/>
      <c r="D2194" s="333"/>
    </row>
    <row r="2195" spans="1:4" x14ac:dyDescent="0.2">
      <c r="A2195" s="333"/>
      <c r="B2195" s="333"/>
      <c r="C2195" s="333"/>
      <c r="D2195" s="333"/>
    </row>
    <row r="2196" spans="1:4" x14ac:dyDescent="0.2">
      <c r="A2196" s="333"/>
      <c r="B2196" s="333"/>
      <c r="C2196" s="333"/>
      <c r="D2196" s="333"/>
    </row>
    <row r="2197" spans="1:4" x14ac:dyDescent="0.2">
      <c r="A2197" s="333"/>
      <c r="B2197" s="333"/>
      <c r="C2197" s="333"/>
      <c r="D2197" s="333"/>
    </row>
    <row r="2198" spans="1:4" x14ac:dyDescent="0.2">
      <c r="A2198" s="333"/>
      <c r="B2198" s="333"/>
      <c r="C2198" s="333"/>
      <c r="D2198" s="333"/>
    </row>
    <row r="2199" spans="1:4" x14ac:dyDescent="0.2">
      <c r="A2199" s="333"/>
      <c r="B2199" s="333"/>
      <c r="C2199" s="333"/>
      <c r="D2199" s="333"/>
    </row>
    <row r="2200" spans="1:4" x14ac:dyDescent="0.2">
      <c r="A2200" s="333"/>
      <c r="B2200" s="333"/>
      <c r="C2200" s="333"/>
      <c r="D2200" s="333"/>
    </row>
    <row r="2201" spans="1:4" x14ac:dyDescent="0.2">
      <c r="A2201" s="333"/>
      <c r="B2201" s="333"/>
      <c r="C2201" s="333"/>
      <c r="D2201" s="333"/>
    </row>
    <row r="2202" spans="1:4" x14ac:dyDescent="0.2">
      <c r="A2202" s="333"/>
      <c r="B2202" s="333"/>
      <c r="C2202" s="333"/>
      <c r="D2202" s="333"/>
    </row>
    <row r="2203" spans="1:4" x14ac:dyDescent="0.2">
      <c r="A2203" s="333"/>
      <c r="B2203" s="333"/>
      <c r="C2203" s="333"/>
      <c r="D2203" s="333"/>
    </row>
    <row r="2204" spans="1:4" x14ac:dyDescent="0.2">
      <c r="A2204" s="333"/>
      <c r="B2204" s="333"/>
      <c r="C2204" s="333"/>
      <c r="D2204" s="333"/>
    </row>
    <row r="2205" spans="1:4" x14ac:dyDescent="0.2">
      <c r="A2205" s="333"/>
      <c r="B2205" s="333"/>
      <c r="C2205" s="333"/>
      <c r="D2205" s="333"/>
    </row>
    <row r="2206" spans="1:4" x14ac:dyDescent="0.2">
      <c r="A2206" s="333"/>
      <c r="B2206" s="333"/>
      <c r="C2206" s="333"/>
      <c r="D2206" s="333"/>
    </row>
    <row r="2207" spans="1:4" x14ac:dyDescent="0.2">
      <c r="A2207" s="333"/>
      <c r="B2207" s="333"/>
      <c r="C2207" s="333"/>
      <c r="D2207" s="333"/>
    </row>
    <row r="2208" spans="1:4" x14ac:dyDescent="0.2">
      <c r="A2208" s="333"/>
      <c r="B2208" s="333"/>
      <c r="C2208" s="333"/>
      <c r="D2208" s="333"/>
    </row>
    <row r="2209" spans="1:4" x14ac:dyDescent="0.2">
      <c r="A2209" s="333"/>
      <c r="B2209" s="333"/>
      <c r="C2209" s="333"/>
      <c r="D2209" s="333"/>
    </row>
    <row r="2210" spans="1:4" x14ac:dyDescent="0.2">
      <c r="A2210" s="333"/>
      <c r="B2210" s="333"/>
      <c r="C2210" s="333"/>
      <c r="D2210" s="333"/>
    </row>
    <row r="2211" spans="1:4" x14ac:dyDescent="0.2">
      <c r="A2211" s="333"/>
      <c r="B2211" s="333"/>
      <c r="C2211" s="333"/>
      <c r="D2211" s="333"/>
    </row>
    <row r="2212" spans="1:4" x14ac:dyDescent="0.2">
      <c r="A2212" s="333"/>
      <c r="B2212" s="333"/>
      <c r="C2212" s="333"/>
      <c r="D2212" s="333"/>
    </row>
    <row r="2213" spans="1:4" x14ac:dyDescent="0.2">
      <c r="A2213" s="333"/>
      <c r="B2213" s="333"/>
      <c r="C2213" s="333"/>
      <c r="D2213" s="333"/>
    </row>
    <row r="2214" spans="1:4" x14ac:dyDescent="0.2">
      <c r="A2214" s="333"/>
      <c r="B2214" s="333"/>
      <c r="C2214" s="333"/>
      <c r="D2214" s="333"/>
    </row>
    <row r="2215" spans="1:4" x14ac:dyDescent="0.2">
      <c r="A2215" s="333"/>
      <c r="B2215" s="333"/>
      <c r="C2215" s="333"/>
      <c r="D2215" s="333"/>
    </row>
    <row r="2216" spans="1:4" x14ac:dyDescent="0.2">
      <c r="A2216" s="333"/>
      <c r="B2216" s="333"/>
      <c r="C2216" s="333"/>
      <c r="D2216" s="333"/>
    </row>
    <row r="2217" spans="1:4" x14ac:dyDescent="0.2">
      <c r="A2217" s="333"/>
      <c r="B2217" s="333"/>
      <c r="C2217" s="333"/>
      <c r="D2217" s="333"/>
    </row>
    <row r="2218" spans="1:4" x14ac:dyDescent="0.2">
      <c r="A2218" s="333"/>
      <c r="B2218" s="333"/>
      <c r="C2218" s="333"/>
      <c r="D2218" s="333"/>
    </row>
    <row r="2219" spans="1:4" x14ac:dyDescent="0.2">
      <c r="A2219" s="333"/>
      <c r="B2219" s="333"/>
      <c r="C2219" s="333"/>
      <c r="D2219" s="333"/>
    </row>
    <row r="2220" spans="1:4" x14ac:dyDescent="0.2">
      <c r="A2220" s="333"/>
      <c r="B2220" s="333"/>
      <c r="C2220" s="333"/>
      <c r="D2220" s="333"/>
    </row>
    <row r="2221" spans="1:4" x14ac:dyDescent="0.2">
      <c r="A2221" s="333"/>
      <c r="B2221" s="333"/>
      <c r="C2221" s="333"/>
      <c r="D2221" s="333"/>
    </row>
    <row r="2222" spans="1:4" x14ac:dyDescent="0.2">
      <c r="A2222" s="333"/>
      <c r="B2222" s="333"/>
      <c r="C2222" s="333"/>
      <c r="D2222" s="333"/>
    </row>
    <row r="2223" spans="1:4" x14ac:dyDescent="0.2">
      <c r="A2223" s="333"/>
      <c r="B2223" s="333"/>
      <c r="C2223" s="333"/>
      <c r="D2223" s="333"/>
    </row>
    <row r="2224" spans="1:4" x14ac:dyDescent="0.2">
      <c r="A2224" s="333"/>
      <c r="B2224" s="333"/>
      <c r="C2224" s="333"/>
      <c r="D2224" s="333"/>
    </row>
    <row r="2225" spans="1:4" x14ac:dyDescent="0.2">
      <c r="A2225" s="333"/>
      <c r="B2225" s="333"/>
      <c r="C2225" s="333"/>
      <c r="D2225" s="333"/>
    </row>
    <row r="2226" spans="1:4" x14ac:dyDescent="0.2">
      <c r="A2226" s="333"/>
      <c r="B2226" s="333"/>
      <c r="C2226" s="333"/>
      <c r="D2226" s="333"/>
    </row>
    <row r="2227" spans="1:4" x14ac:dyDescent="0.2">
      <c r="A2227" s="333"/>
      <c r="B2227" s="333"/>
      <c r="C2227" s="333"/>
      <c r="D2227" s="333"/>
    </row>
    <row r="2228" spans="1:4" x14ac:dyDescent="0.2">
      <c r="A2228" s="333"/>
      <c r="B2228" s="333"/>
      <c r="C2228" s="333"/>
      <c r="D2228" s="333"/>
    </row>
    <row r="2229" spans="1:4" x14ac:dyDescent="0.2">
      <c r="A2229" s="333"/>
      <c r="B2229" s="333"/>
      <c r="C2229" s="333"/>
      <c r="D2229" s="333"/>
    </row>
    <row r="2230" spans="1:4" x14ac:dyDescent="0.2">
      <c r="A2230" s="333"/>
      <c r="B2230" s="333"/>
      <c r="C2230" s="333"/>
      <c r="D2230" s="333"/>
    </row>
    <row r="2231" spans="1:4" x14ac:dyDescent="0.2">
      <c r="A2231" s="333"/>
      <c r="B2231" s="333"/>
      <c r="C2231" s="333"/>
      <c r="D2231" s="333"/>
    </row>
    <row r="2232" spans="1:4" x14ac:dyDescent="0.2">
      <c r="A2232" s="333"/>
      <c r="B2232" s="333"/>
      <c r="C2232" s="333"/>
      <c r="D2232" s="333"/>
    </row>
    <row r="2233" spans="1:4" x14ac:dyDescent="0.2">
      <c r="A2233" s="333"/>
      <c r="B2233" s="333"/>
      <c r="C2233" s="333"/>
      <c r="D2233" s="333"/>
    </row>
    <row r="2234" spans="1:4" x14ac:dyDescent="0.2">
      <c r="A2234" s="333"/>
      <c r="B2234" s="333"/>
      <c r="C2234" s="333"/>
      <c r="D2234" s="333"/>
    </row>
    <row r="2235" spans="1:4" x14ac:dyDescent="0.2">
      <c r="A2235" s="333"/>
      <c r="B2235" s="333"/>
      <c r="C2235" s="333"/>
      <c r="D2235" s="333"/>
    </row>
    <row r="2236" spans="1:4" x14ac:dyDescent="0.2">
      <c r="A2236" s="333"/>
      <c r="B2236" s="333"/>
      <c r="C2236" s="333"/>
      <c r="D2236" s="333"/>
    </row>
    <row r="2237" spans="1:4" x14ac:dyDescent="0.2">
      <c r="A2237" s="333"/>
      <c r="B2237" s="333"/>
      <c r="C2237" s="333"/>
      <c r="D2237" s="333"/>
    </row>
    <row r="2238" spans="1:4" x14ac:dyDescent="0.2">
      <c r="A2238" s="333"/>
      <c r="B2238" s="333"/>
      <c r="C2238" s="333"/>
      <c r="D2238" s="333"/>
    </row>
    <row r="2239" spans="1:4" x14ac:dyDescent="0.2">
      <c r="A2239" s="333"/>
      <c r="B2239" s="333"/>
      <c r="C2239" s="333"/>
      <c r="D2239" s="333"/>
    </row>
    <row r="2240" spans="1:4" x14ac:dyDescent="0.2">
      <c r="A2240" s="333"/>
      <c r="B2240" s="333"/>
      <c r="C2240" s="333"/>
      <c r="D2240" s="333"/>
    </row>
    <row r="2241" spans="1:4" x14ac:dyDescent="0.2">
      <c r="A2241" s="333"/>
      <c r="B2241" s="333"/>
      <c r="C2241" s="333"/>
      <c r="D2241" s="333"/>
    </row>
    <row r="2242" spans="1:4" x14ac:dyDescent="0.2">
      <c r="A2242" s="333"/>
      <c r="B2242" s="333"/>
      <c r="C2242" s="333"/>
      <c r="D2242" s="333"/>
    </row>
    <row r="2243" spans="1:4" x14ac:dyDescent="0.2">
      <c r="A2243" s="333"/>
      <c r="B2243" s="333"/>
      <c r="C2243" s="333"/>
      <c r="D2243" s="333"/>
    </row>
    <row r="2244" spans="1:4" x14ac:dyDescent="0.2">
      <c r="A2244" s="333"/>
      <c r="B2244" s="333"/>
      <c r="C2244" s="333"/>
      <c r="D2244" s="333"/>
    </row>
    <row r="2245" spans="1:4" x14ac:dyDescent="0.2">
      <c r="A2245" s="333"/>
      <c r="B2245" s="333"/>
      <c r="C2245" s="333"/>
      <c r="D2245" s="333"/>
    </row>
    <row r="2246" spans="1:4" x14ac:dyDescent="0.2">
      <c r="A2246" s="333"/>
      <c r="B2246" s="333"/>
      <c r="C2246" s="333"/>
      <c r="D2246" s="333"/>
    </row>
    <row r="2247" spans="1:4" x14ac:dyDescent="0.2">
      <c r="A2247" s="333"/>
      <c r="B2247" s="333"/>
      <c r="C2247" s="333"/>
      <c r="D2247" s="333"/>
    </row>
    <row r="2248" spans="1:4" x14ac:dyDescent="0.2">
      <c r="A2248" s="333"/>
      <c r="B2248" s="333"/>
      <c r="C2248" s="333"/>
      <c r="D2248" s="333"/>
    </row>
    <row r="2249" spans="1:4" x14ac:dyDescent="0.2">
      <c r="A2249" s="333"/>
      <c r="B2249" s="333"/>
      <c r="C2249" s="333"/>
      <c r="D2249" s="333"/>
    </row>
    <row r="2250" spans="1:4" x14ac:dyDescent="0.2">
      <c r="A2250" s="333"/>
      <c r="B2250" s="333"/>
      <c r="C2250" s="333"/>
      <c r="D2250" s="333"/>
    </row>
    <row r="2251" spans="1:4" x14ac:dyDescent="0.2">
      <c r="A2251" s="333"/>
      <c r="B2251" s="333"/>
      <c r="C2251" s="333"/>
      <c r="D2251" s="333"/>
    </row>
    <row r="2252" spans="1:4" x14ac:dyDescent="0.2">
      <c r="A2252" s="333"/>
      <c r="B2252" s="333"/>
      <c r="C2252" s="333"/>
      <c r="D2252" s="333"/>
    </row>
    <row r="2253" spans="1:4" x14ac:dyDescent="0.2">
      <c r="A2253" s="333"/>
      <c r="B2253" s="333"/>
      <c r="C2253" s="333"/>
      <c r="D2253" s="333"/>
    </row>
    <row r="2254" spans="1:4" x14ac:dyDescent="0.2">
      <c r="A2254" s="333"/>
      <c r="B2254" s="333"/>
      <c r="C2254" s="333"/>
      <c r="D2254" s="333"/>
    </row>
    <row r="2255" spans="1:4" x14ac:dyDescent="0.2">
      <c r="A2255" s="333"/>
      <c r="B2255" s="333"/>
      <c r="C2255" s="333"/>
      <c r="D2255" s="333"/>
    </row>
    <row r="2256" spans="1:4" x14ac:dyDescent="0.2">
      <c r="A2256" s="333"/>
      <c r="B2256" s="333"/>
      <c r="C2256" s="333"/>
      <c r="D2256" s="333"/>
    </row>
    <row r="2257" spans="1:4" x14ac:dyDescent="0.2">
      <c r="A2257" s="333"/>
      <c r="B2257" s="333"/>
      <c r="C2257" s="333"/>
      <c r="D2257" s="333"/>
    </row>
    <row r="2258" spans="1:4" x14ac:dyDescent="0.2">
      <c r="A2258" s="333"/>
      <c r="B2258" s="333"/>
      <c r="C2258" s="333"/>
      <c r="D2258" s="333"/>
    </row>
    <row r="2259" spans="1:4" x14ac:dyDescent="0.2">
      <c r="A2259" s="333"/>
      <c r="B2259" s="333"/>
      <c r="C2259" s="333"/>
      <c r="D2259" s="333"/>
    </row>
    <row r="2260" spans="1:4" x14ac:dyDescent="0.2">
      <c r="A2260" s="333"/>
      <c r="B2260" s="333"/>
      <c r="C2260" s="333"/>
      <c r="D2260" s="333"/>
    </row>
    <row r="2261" spans="1:4" x14ac:dyDescent="0.2">
      <c r="A2261" s="333"/>
      <c r="B2261" s="333"/>
      <c r="C2261" s="333"/>
      <c r="D2261" s="333"/>
    </row>
    <row r="2262" spans="1:4" x14ac:dyDescent="0.2">
      <c r="A2262" s="333"/>
      <c r="B2262" s="333"/>
      <c r="C2262" s="333"/>
      <c r="D2262" s="333"/>
    </row>
    <row r="2263" spans="1:4" x14ac:dyDescent="0.2">
      <c r="A2263" s="333"/>
      <c r="B2263" s="333"/>
      <c r="C2263" s="333"/>
      <c r="D2263" s="333"/>
    </row>
    <row r="2264" spans="1:4" x14ac:dyDescent="0.2">
      <c r="A2264" s="333"/>
      <c r="B2264" s="333"/>
      <c r="C2264" s="333"/>
      <c r="D2264" s="333"/>
    </row>
    <row r="2265" spans="1:4" x14ac:dyDescent="0.2">
      <c r="A2265" s="333"/>
      <c r="B2265" s="333"/>
      <c r="C2265" s="333"/>
      <c r="D2265" s="333"/>
    </row>
    <row r="2266" spans="1:4" x14ac:dyDescent="0.2">
      <c r="A2266" s="333"/>
      <c r="B2266" s="333"/>
      <c r="C2266" s="333"/>
      <c r="D2266" s="333"/>
    </row>
    <row r="2267" spans="1:4" x14ac:dyDescent="0.2">
      <c r="A2267" s="333"/>
      <c r="B2267" s="333"/>
      <c r="C2267" s="333"/>
      <c r="D2267" s="333"/>
    </row>
    <row r="2268" spans="1:4" x14ac:dyDescent="0.2">
      <c r="A2268" s="333"/>
      <c r="B2268" s="333"/>
      <c r="C2268" s="333"/>
      <c r="D2268" s="333"/>
    </row>
    <row r="2269" spans="1:4" x14ac:dyDescent="0.2">
      <c r="A2269" s="333"/>
      <c r="B2269" s="333"/>
      <c r="C2269" s="333"/>
      <c r="D2269" s="333"/>
    </row>
    <row r="2270" spans="1:4" x14ac:dyDescent="0.2">
      <c r="A2270" s="333"/>
      <c r="B2270" s="333"/>
      <c r="C2270" s="333"/>
      <c r="D2270" s="333"/>
    </row>
    <row r="2271" spans="1:4" x14ac:dyDescent="0.2">
      <c r="A2271" s="333"/>
      <c r="B2271" s="333"/>
      <c r="C2271" s="333"/>
      <c r="D2271" s="333"/>
    </row>
    <row r="2272" spans="1:4" x14ac:dyDescent="0.2">
      <c r="A2272" s="333"/>
      <c r="B2272" s="333"/>
      <c r="C2272" s="333"/>
      <c r="D2272" s="333"/>
    </row>
    <row r="2273" spans="1:4" x14ac:dyDescent="0.2">
      <c r="A2273" s="333"/>
      <c r="B2273" s="333"/>
      <c r="C2273" s="333"/>
      <c r="D2273" s="333"/>
    </row>
    <row r="2274" spans="1:4" x14ac:dyDescent="0.2">
      <c r="A2274" s="333"/>
      <c r="B2274" s="333"/>
      <c r="C2274" s="333"/>
      <c r="D2274" s="333"/>
    </row>
    <row r="2275" spans="1:4" x14ac:dyDescent="0.2">
      <c r="A2275" s="333"/>
      <c r="B2275" s="333"/>
      <c r="C2275" s="333"/>
      <c r="D2275" s="333"/>
    </row>
    <row r="2276" spans="1:4" x14ac:dyDescent="0.2">
      <c r="A2276" s="333"/>
      <c r="B2276" s="333"/>
      <c r="C2276" s="333"/>
      <c r="D2276" s="333"/>
    </row>
    <row r="2277" spans="1:4" x14ac:dyDescent="0.2">
      <c r="A2277" s="333"/>
      <c r="B2277" s="333"/>
      <c r="C2277" s="333"/>
      <c r="D2277" s="333"/>
    </row>
    <row r="2278" spans="1:4" x14ac:dyDescent="0.2">
      <c r="A2278" s="333"/>
      <c r="B2278" s="333"/>
      <c r="C2278" s="333"/>
      <c r="D2278" s="333"/>
    </row>
    <row r="2279" spans="1:4" x14ac:dyDescent="0.2">
      <c r="A2279" s="333"/>
      <c r="B2279" s="333"/>
      <c r="C2279" s="333"/>
      <c r="D2279" s="333"/>
    </row>
    <row r="2280" spans="1:4" x14ac:dyDescent="0.2">
      <c r="A2280" s="333"/>
      <c r="B2280" s="333"/>
      <c r="C2280" s="333"/>
      <c r="D2280" s="333"/>
    </row>
    <row r="2281" spans="1:4" x14ac:dyDescent="0.2">
      <c r="A2281" s="333"/>
      <c r="B2281" s="333"/>
      <c r="C2281" s="333"/>
      <c r="D2281" s="333"/>
    </row>
    <row r="2282" spans="1:4" x14ac:dyDescent="0.2">
      <c r="A2282" s="333"/>
      <c r="B2282" s="333"/>
      <c r="C2282" s="333"/>
      <c r="D2282" s="333"/>
    </row>
    <row r="2283" spans="1:4" x14ac:dyDescent="0.2">
      <c r="A2283" s="333"/>
      <c r="B2283" s="333"/>
      <c r="C2283" s="333"/>
      <c r="D2283" s="333"/>
    </row>
    <row r="2284" spans="1:4" x14ac:dyDescent="0.2">
      <c r="A2284" s="333"/>
      <c r="B2284" s="333"/>
      <c r="C2284" s="333"/>
      <c r="D2284" s="333"/>
    </row>
    <row r="2285" spans="1:4" x14ac:dyDescent="0.2">
      <c r="A2285" s="333"/>
      <c r="B2285" s="333"/>
      <c r="C2285" s="333"/>
      <c r="D2285" s="333"/>
    </row>
    <row r="2286" spans="1:4" x14ac:dyDescent="0.2">
      <c r="A2286" s="333"/>
      <c r="B2286" s="333"/>
      <c r="C2286" s="333"/>
      <c r="D2286" s="333"/>
    </row>
    <row r="2287" spans="1:4" x14ac:dyDescent="0.2">
      <c r="A2287" s="333"/>
      <c r="B2287" s="333"/>
      <c r="C2287" s="333"/>
      <c r="D2287" s="333"/>
    </row>
    <row r="2288" spans="1:4" x14ac:dyDescent="0.2">
      <c r="A2288" s="333"/>
      <c r="B2288" s="333"/>
      <c r="C2288" s="333"/>
      <c r="D2288" s="333"/>
    </row>
    <row r="2289" spans="1:4" x14ac:dyDescent="0.2">
      <c r="A2289" s="333"/>
      <c r="B2289" s="333"/>
      <c r="C2289" s="333"/>
      <c r="D2289" s="333"/>
    </row>
    <row r="2290" spans="1:4" x14ac:dyDescent="0.2">
      <c r="A2290" s="333"/>
      <c r="B2290" s="333"/>
      <c r="C2290" s="333"/>
      <c r="D2290" s="333"/>
    </row>
    <row r="2291" spans="1:4" x14ac:dyDescent="0.2">
      <c r="A2291" s="333"/>
      <c r="B2291" s="333"/>
      <c r="C2291" s="333"/>
      <c r="D2291" s="333"/>
    </row>
    <row r="2292" spans="1:4" x14ac:dyDescent="0.2">
      <c r="A2292" s="333"/>
      <c r="B2292" s="333"/>
      <c r="C2292" s="333"/>
      <c r="D2292" s="333"/>
    </row>
    <row r="2293" spans="1:4" x14ac:dyDescent="0.2">
      <c r="A2293" s="333"/>
      <c r="B2293" s="333"/>
      <c r="C2293" s="333"/>
      <c r="D2293" s="333"/>
    </row>
    <row r="2294" spans="1:4" x14ac:dyDescent="0.2">
      <c r="A2294" s="333"/>
      <c r="B2294" s="333"/>
      <c r="C2294" s="333"/>
      <c r="D2294" s="333"/>
    </row>
    <row r="2295" spans="1:4" x14ac:dyDescent="0.2">
      <c r="A2295" s="333"/>
      <c r="B2295" s="333"/>
      <c r="C2295" s="333"/>
      <c r="D2295" s="333"/>
    </row>
    <row r="2296" spans="1:4" x14ac:dyDescent="0.2">
      <c r="A2296" s="333"/>
      <c r="B2296" s="333"/>
      <c r="C2296" s="333"/>
      <c r="D2296" s="333"/>
    </row>
    <row r="2297" spans="1:4" x14ac:dyDescent="0.2">
      <c r="A2297" s="333"/>
      <c r="B2297" s="333"/>
      <c r="C2297" s="333"/>
      <c r="D2297" s="333"/>
    </row>
    <row r="2298" spans="1:4" x14ac:dyDescent="0.2">
      <c r="A2298" s="333"/>
      <c r="B2298" s="333"/>
      <c r="C2298" s="333"/>
      <c r="D2298" s="333"/>
    </row>
    <row r="2299" spans="1:4" x14ac:dyDescent="0.2">
      <c r="A2299" s="333"/>
      <c r="B2299" s="333"/>
      <c r="C2299" s="333"/>
      <c r="D2299" s="333"/>
    </row>
    <row r="2300" spans="1:4" x14ac:dyDescent="0.2">
      <c r="A2300" s="333"/>
      <c r="B2300" s="333"/>
      <c r="C2300" s="333"/>
      <c r="D2300" s="333"/>
    </row>
    <row r="2301" spans="1:4" x14ac:dyDescent="0.2">
      <c r="A2301" s="333"/>
      <c r="B2301" s="333"/>
      <c r="C2301" s="333"/>
      <c r="D2301" s="333"/>
    </row>
    <row r="2302" spans="1:4" x14ac:dyDescent="0.2">
      <c r="A2302" s="333"/>
      <c r="B2302" s="333"/>
      <c r="C2302" s="333"/>
      <c r="D2302" s="333"/>
    </row>
    <row r="2303" spans="1:4" x14ac:dyDescent="0.2">
      <c r="A2303" s="333"/>
      <c r="B2303" s="333"/>
      <c r="C2303" s="333"/>
      <c r="D2303" s="333"/>
    </row>
    <row r="2304" spans="1:4" x14ac:dyDescent="0.2">
      <c r="A2304" s="333"/>
      <c r="B2304" s="333"/>
      <c r="C2304" s="333"/>
      <c r="D2304" s="333"/>
    </row>
    <row r="2305" spans="1:4" x14ac:dyDescent="0.2">
      <c r="A2305" s="333"/>
      <c r="B2305" s="333"/>
      <c r="C2305" s="333"/>
      <c r="D2305" s="333"/>
    </row>
    <row r="2306" spans="1:4" x14ac:dyDescent="0.2">
      <c r="A2306" s="333"/>
      <c r="B2306" s="333"/>
      <c r="C2306" s="333"/>
      <c r="D2306" s="333"/>
    </row>
    <row r="2307" spans="1:4" x14ac:dyDescent="0.2">
      <c r="A2307" s="333"/>
      <c r="B2307" s="333"/>
      <c r="C2307" s="333"/>
      <c r="D2307" s="333"/>
    </row>
    <row r="2308" spans="1:4" x14ac:dyDescent="0.2">
      <c r="A2308" s="333"/>
      <c r="B2308" s="333"/>
      <c r="C2308" s="333"/>
      <c r="D2308" s="333"/>
    </row>
    <row r="2309" spans="1:4" x14ac:dyDescent="0.2">
      <c r="A2309" s="333"/>
      <c r="B2309" s="333"/>
      <c r="C2309" s="333"/>
      <c r="D2309" s="333"/>
    </row>
    <row r="2310" spans="1:4" x14ac:dyDescent="0.2">
      <c r="A2310" s="333"/>
      <c r="B2310" s="333"/>
      <c r="C2310" s="333"/>
      <c r="D2310" s="333"/>
    </row>
    <row r="2311" spans="1:4" x14ac:dyDescent="0.2">
      <c r="A2311" s="333"/>
      <c r="B2311" s="333"/>
      <c r="C2311" s="333"/>
      <c r="D2311" s="333"/>
    </row>
    <row r="2312" spans="1:4" x14ac:dyDescent="0.2">
      <c r="A2312" s="333"/>
      <c r="B2312" s="333"/>
      <c r="C2312" s="333"/>
      <c r="D2312" s="333"/>
    </row>
    <row r="2313" spans="1:4" x14ac:dyDescent="0.2">
      <c r="A2313" s="333"/>
      <c r="B2313" s="333"/>
      <c r="C2313" s="333"/>
      <c r="D2313" s="333"/>
    </row>
    <row r="2314" spans="1:4" x14ac:dyDescent="0.2">
      <c r="A2314" s="333"/>
      <c r="B2314" s="333"/>
      <c r="C2314" s="333"/>
      <c r="D2314" s="333"/>
    </row>
    <row r="2315" spans="1:4" x14ac:dyDescent="0.2">
      <c r="A2315" s="333"/>
      <c r="B2315" s="333"/>
      <c r="C2315" s="333"/>
      <c r="D2315" s="333"/>
    </row>
    <row r="2316" spans="1:4" x14ac:dyDescent="0.2">
      <c r="A2316" s="333"/>
      <c r="B2316" s="333"/>
      <c r="C2316" s="333"/>
      <c r="D2316" s="333"/>
    </row>
    <row r="2317" spans="1:4" x14ac:dyDescent="0.2">
      <c r="A2317" s="333"/>
      <c r="B2317" s="333"/>
      <c r="C2317" s="333"/>
      <c r="D2317" s="333"/>
    </row>
    <row r="2318" spans="1:4" x14ac:dyDescent="0.2">
      <c r="A2318" s="333"/>
      <c r="B2318" s="333"/>
      <c r="C2318" s="333"/>
      <c r="D2318" s="333"/>
    </row>
    <row r="2319" spans="1:4" x14ac:dyDescent="0.2">
      <c r="A2319" s="333"/>
      <c r="B2319" s="333"/>
      <c r="C2319" s="333"/>
      <c r="D2319" s="333"/>
    </row>
    <row r="2320" spans="1:4" x14ac:dyDescent="0.2">
      <c r="A2320" s="333"/>
      <c r="B2320" s="333"/>
      <c r="C2320" s="333"/>
      <c r="D2320" s="333"/>
    </row>
    <row r="2321" spans="1:4" x14ac:dyDescent="0.2">
      <c r="A2321" s="333"/>
      <c r="B2321" s="333"/>
      <c r="C2321" s="333"/>
      <c r="D2321" s="333"/>
    </row>
    <row r="2322" spans="1:4" x14ac:dyDescent="0.2">
      <c r="A2322" s="333"/>
      <c r="B2322" s="333"/>
      <c r="C2322" s="333"/>
      <c r="D2322" s="333"/>
    </row>
    <row r="2323" spans="1:4" x14ac:dyDescent="0.2">
      <c r="A2323" s="333"/>
      <c r="B2323" s="333"/>
      <c r="C2323" s="333"/>
      <c r="D2323" s="333"/>
    </row>
    <row r="2324" spans="1:4" x14ac:dyDescent="0.2">
      <c r="A2324" s="333"/>
      <c r="B2324" s="333"/>
      <c r="C2324" s="333"/>
      <c r="D2324" s="333"/>
    </row>
    <row r="2325" spans="1:4" x14ac:dyDescent="0.2">
      <c r="A2325" s="333"/>
      <c r="B2325" s="333"/>
      <c r="C2325" s="333"/>
      <c r="D2325" s="333"/>
    </row>
    <row r="2326" spans="1:4" x14ac:dyDescent="0.2">
      <c r="A2326" s="333"/>
      <c r="B2326" s="333"/>
      <c r="C2326" s="333"/>
      <c r="D2326" s="333"/>
    </row>
    <row r="2327" spans="1:4" x14ac:dyDescent="0.2">
      <c r="A2327" s="333"/>
      <c r="B2327" s="333"/>
      <c r="C2327" s="333"/>
      <c r="D2327" s="333"/>
    </row>
    <row r="2328" spans="1:4" x14ac:dyDescent="0.2">
      <c r="A2328" s="333"/>
      <c r="B2328" s="333"/>
      <c r="C2328" s="333"/>
      <c r="D2328" s="333"/>
    </row>
    <row r="2329" spans="1:4" x14ac:dyDescent="0.2">
      <c r="A2329" s="333"/>
      <c r="B2329" s="333"/>
      <c r="C2329" s="333"/>
      <c r="D2329" s="333"/>
    </row>
    <row r="2330" spans="1:4" x14ac:dyDescent="0.2">
      <c r="A2330" s="333"/>
      <c r="B2330" s="333"/>
      <c r="C2330" s="333"/>
      <c r="D2330" s="333"/>
    </row>
    <row r="2331" spans="1:4" x14ac:dyDescent="0.2">
      <c r="A2331" s="333"/>
      <c r="B2331" s="333"/>
      <c r="C2331" s="333"/>
      <c r="D2331" s="333"/>
    </row>
    <row r="2332" spans="1:4" x14ac:dyDescent="0.2">
      <c r="A2332" s="333"/>
      <c r="B2332" s="333"/>
      <c r="C2332" s="333"/>
      <c r="D2332" s="333"/>
    </row>
    <row r="2333" spans="1:4" x14ac:dyDescent="0.2">
      <c r="A2333" s="333"/>
      <c r="B2333" s="333"/>
      <c r="C2333" s="333"/>
      <c r="D2333" s="333"/>
    </row>
    <row r="2334" spans="1:4" x14ac:dyDescent="0.2">
      <c r="A2334" s="333"/>
      <c r="B2334" s="333"/>
      <c r="C2334" s="333"/>
      <c r="D2334" s="333"/>
    </row>
    <row r="2335" spans="1:4" x14ac:dyDescent="0.2">
      <c r="A2335" s="333"/>
      <c r="B2335" s="333"/>
      <c r="C2335" s="333"/>
      <c r="D2335" s="333"/>
    </row>
    <row r="2336" spans="1:4" x14ac:dyDescent="0.2">
      <c r="A2336" s="333"/>
      <c r="B2336" s="333"/>
      <c r="C2336" s="333"/>
      <c r="D2336" s="333"/>
    </row>
    <row r="2337" spans="1:4" x14ac:dyDescent="0.2">
      <c r="A2337" s="333"/>
      <c r="B2337" s="333"/>
      <c r="C2337" s="333"/>
      <c r="D2337" s="333"/>
    </row>
    <row r="2338" spans="1:4" x14ac:dyDescent="0.2">
      <c r="A2338" s="333"/>
      <c r="B2338" s="333"/>
      <c r="C2338" s="333"/>
      <c r="D2338" s="333"/>
    </row>
    <row r="2339" spans="1:4" x14ac:dyDescent="0.2">
      <c r="A2339" s="333"/>
      <c r="B2339" s="333"/>
      <c r="C2339" s="333"/>
      <c r="D2339" s="333"/>
    </row>
    <row r="2340" spans="1:4" x14ac:dyDescent="0.2">
      <c r="A2340" s="333"/>
      <c r="B2340" s="333"/>
      <c r="C2340" s="333"/>
      <c r="D2340" s="333"/>
    </row>
    <row r="2341" spans="1:4" x14ac:dyDescent="0.2">
      <c r="A2341" s="333"/>
      <c r="B2341" s="333"/>
      <c r="C2341" s="333"/>
      <c r="D2341" s="333"/>
    </row>
    <row r="2342" spans="1:4" x14ac:dyDescent="0.2">
      <c r="A2342" s="333"/>
      <c r="B2342" s="333"/>
      <c r="C2342" s="333"/>
      <c r="D2342" s="333"/>
    </row>
    <row r="2343" spans="1:4" x14ac:dyDescent="0.2">
      <c r="A2343" s="333"/>
      <c r="B2343" s="333"/>
      <c r="C2343" s="333"/>
      <c r="D2343" s="333"/>
    </row>
    <row r="2344" spans="1:4" x14ac:dyDescent="0.2">
      <c r="A2344" s="333"/>
      <c r="B2344" s="333"/>
      <c r="C2344" s="333"/>
      <c r="D2344" s="333"/>
    </row>
    <row r="2345" spans="1:4" x14ac:dyDescent="0.2">
      <c r="A2345" s="333"/>
      <c r="B2345" s="333"/>
      <c r="C2345" s="333"/>
      <c r="D2345" s="333"/>
    </row>
    <row r="2346" spans="1:4" x14ac:dyDescent="0.2">
      <c r="A2346" s="333"/>
      <c r="B2346" s="333"/>
      <c r="C2346" s="333"/>
      <c r="D2346" s="333"/>
    </row>
    <row r="2347" spans="1:4" x14ac:dyDescent="0.2">
      <c r="A2347" s="333"/>
      <c r="B2347" s="333"/>
      <c r="C2347" s="333"/>
      <c r="D2347" s="333"/>
    </row>
    <row r="2348" spans="1:4" x14ac:dyDescent="0.2">
      <c r="A2348" s="333"/>
      <c r="B2348" s="333"/>
      <c r="C2348" s="333"/>
      <c r="D2348" s="333"/>
    </row>
    <row r="2349" spans="1:4" x14ac:dyDescent="0.2">
      <c r="A2349" s="333"/>
      <c r="B2349" s="333"/>
      <c r="C2349" s="333"/>
      <c r="D2349" s="333"/>
    </row>
    <row r="2350" spans="1:4" x14ac:dyDescent="0.2">
      <c r="A2350" s="333"/>
      <c r="B2350" s="333"/>
      <c r="C2350" s="333"/>
      <c r="D2350" s="333"/>
    </row>
    <row r="2351" spans="1:4" x14ac:dyDescent="0.2">
      <c r="A2351" s="333"/>
      <c r="B2351" s="333"/>
      <c r="C2351" s="333"/>
      <c r="D2351" s="333"/>
    </row>
    <row r="2352" spans="1:4" x14ac:dyDescent="0.2">
      <c r="A2352" s="333"/>
      <c r="B2352" s="333"/>
      <c r="C2352" s="333"/>
      <c r="D2352" s="333"/>
    </row>
    <row r="2353" spans="1:4" x14ac:dyDescent="0.2">
      <c r="A2353" s="333"/>
      <c r="B2353" s="333"/>
      <c r="C2353" s="333"/>
      <c r="D2353" s="333"/>
    </row>
    <row r="2354" spans="1:4" x14ac:dyDescent="0.2">
      <c r="A2354" s="333"/>
      <c r="B2354" s="333"/>
      <c r="C2354" s="333"/>
      <c r="D2354" s="333"/>
    </row>
    <row r="2355" spans="1:4" x14ac:dyDescent="0.2">
      <c r="A2355" s="333"/>
      <c r="B2355" s="333"/>
      <c r="C2355" s="333"/>
      <c r="D2355" s="333"/>
    </row>
    <row r="2356" spans="1:4" x14ac:dyDescent="0.2">
      <c r="A2356" s="333"/>
      <c r="B2356" s="333"/>
      <c r="C2356" s="333"/>
      <c r="D2356" s="333"/>
    </row>
    <row r="2357" spans="1:4" x14ac:dyDescent="0.2">
      <c r="A2357" s="333"/>
      <c r="B2357" s="333"/>
      <c r="C2357" s="333"/>
      <c r="D2357" s="333"/>
    </row>
    <row r="2358" spans="1:4" x14ac:dyDescent="0.2">
      <c r="A2358" s="333"/>
      <c r="B2358" s="333"/>
      <c r="C2358" s="333"/>
      <c r="D2358" s="333"/>
    </row>
    <row r="2359" spans="1:4" x14ac:dyDescent="0.2">
      <c r="A2359" s="333"/>
      <c r="B2359" s="333"/>
      <c r="C2359" s="333"/>
      <c r="D2359" s="333"/>
    </row>
    <row r="2360" spans="1:4" x14ac:dyDescent="0.2">
      <c r="A2360" s="333"/>
      <c r="B2360" s="333"/>
      <c r="C2360" s="333"/>
      <c r="D2360" s="333"/>
    </row>
    <row r="2361" spans="1:4" x14ac:dyDescent="0.2">
      <c r="A2361" s="333"/>
      <c r="B2361" s="333"/>
      <c r="C2361" s="333"/>
      <c r="D2361" s="333"/>
    </row>
    <row r="2362" spans="1:4" x14ac:dyDescent="0.2">
      <c r="A2362" s="333"/>
      <c r="B2362" s="333"/>
      <c r="C2362" s="333"/>
      <c r="D2362" s="333"/>
    </row>
    <row r="2363" spans="1:4" x14ac:dyDescent="0.2">
      <c r="A2363" s="333"/>
      <c r="B2363" s="333"/>
      <c r="C2363" s="333"/>
      <c r="D2363" s="333"/>
    </row>
    <row r="2364" spans="1:4" x14ac:dyDescent="0.2">
      <c r="A2364" s="333"/>
      <c r="B2364" s="333"/>
      <c r="C2364" s="333"/>
      <c r="D2364" s="333"/>
    </row>
    <row r="2365" spans="1:4" x14ac:dyDescent="0.2">
      <c r="A2365" s="333"/>
      <c r="B2365" s="333"/>
      <c r="C2365" s="333"/>
      <c r="D2365" s="333"/>
    </row>
    <row r="2366" spans="1:4" x14ac:dyDescent="0.2">
      <c r="A2366" s="333"/>
      <c r="B2366" s="333"/>
      <c r="C2366" s="333"/>
      <c r="D2366" s="333"/>
    </row>
    <row r="2367" spans="1:4" x14ac:dyDescent="0.2">
      <c r="A2367" s="333"/>
      <c r="B2367" s="333"/>
      <c r="C2367" s="333"/>
      <c r="D2367" s="333"/>
    </row>
    <row r="2368" spans="1:4" x14ac:dyDescent="0.2">
      <c r="A2368" s="333"/>
      <c r="B2368" s="333"/>
      <c r="C2368" s="333"/>
      <c r="D2368" s="333"/>
    </row>
    <row r="2369" spans="1:4" x14ac:dyDescent="0.2">
      <c r="A2369" s="333"/>
      <c r="B2369" s="333"/>
      <c r="C2369" s="333"/>
      <c r="D2369" s="333"/>
    </row>
    <row r="2370" spans="1:4" x14ac:dyDescent="0.2">
      <c r="A2370" s="333"/>
      <c r="B2370" s="333"/>
      <c r="C2370" s="333"/>
      <c r="D2370" s="333"/>
    </row>
    <row r="2371" spans="1:4" x14ac:dyDescent="0.2">
      <c r="A2371" s="333"/>
      <c r="B2371" s="333"/>
      <c r="C2371" s="333"/>
      <c r="D2371" s="333"/>
    </row>
    <row r="2372" spans="1:4" x14ac:dyDescent="0.2">
      <c r="A2372" s="333"/>
      <c r="B2372" s="333"/>
      <c r="C2372" s="333"/>
      <c r="D2372" s="333"/>
    </row>
    <row r="2373" spans="1:4" x14ac:dyDescent="0.2">
      <c r="A2373" s="333"/>
      <c r="B2373" s="333"/>
      <c r="C2373" s="333"/>
      <c r="D2373" s="333"/>
    </row>
    <row r="2374" spans="1:4" x14ac:dyDescent="0.2">
      <c r="A2374" s="333"/>
      <c r="B2374" s="333"/>
      <c r="C2374" s="333"/>
      <c r="D2374" s="333"/>
    </row>
    <row r="2375" spans="1:4" x14ac:dyDescent="0.2">
      <c r="A2375" s="333"/>
      <c r="B2375" s="333"/>
      <c r="C2375" s="333"/>
      <c r="D2375" s="333"/>
    </row>
    <row r="2376" spans="1:4" x14ac:dyDescent="0.2">
      <c r="A2376" s="333"/>
      <c r="B2376" s="333"/>
      <c r="C2376" s="333"/>
      <c r="D2376" s="333"/>
    </row>
    <row r="2377" spans="1:4" x14ac:dyDescent="0.2">
      <c r="A2377" s="333"/>
      <c r="B2377" s="333"/>
      <c r="C2377" s="333"/>
      <c r="D2377" s="333"/>
    </row>
    <row r="2378" spans="1:4" x14ac:dyDescent="0.2">
      <c r="A2378" s="333"/>
      <c r="B2378" s="333"/>
      <c r="C2378" s="333"/>
      <c r="D2378" s="333"/>
    </row>
    <row r="2379" spans="1:4" x14ac:dyDescent="0.2">
      <c r="A2379" s="333"/>
      <c r="B2379" s="333"/>
      <c r="C2379" s="333"/>
      <c r="D2379" s="333"/>
    </row>
    <row r="2380" spans="1:4" x14ac:dyDescent="0.2">
      <c r="A2380" s="333"/>
      <c r="B2380" s="333"/>
      <c r="C2380" s="333"/>
      <c r="D2380" s="333"/>
    </row>
    <row r="2381" spans="1:4" x14ac:dyDescent="0.2">
      <c r="A2381" s="333"/>
      <c r="B2381" s="333"/>
      <c r="C2381" s="333"/>
      <c r="D2381" s="333"/>
    </row>
    <row r="2382" spans="1:4" x14ac:dyDescent="0.2">
      <c r="A2382" s="333"/>
      <c r="B2382" s="333"/>
      <c r="C2382" s="333"/>
      <c r="D2382" s="333"/>
    </row>
    <row r="2383" spans="1:4" x14ac:dyDescent="0.2">
      <c r="A2383" s="333"/>
      <c r="B2383" s="333"/>
      <c r="C2383" s="333"/>
      <c r="D2383" s="333"/>
    </row>
    <row r="2384" spans="1:4" x14ac:dyDescent="0.2">
      <c r="A2384" s="333"/>
      <c r="B2384" s="333"/>
      <c r="C2384" s="333"/>
      <c r="D2384" s="333"/>
    </row>
    <row r="2385" spans="1:4" x14ac:dyDescent="0.2">
      <c r="A2385" s="333"/>
      <c r="B2385" s="333"/>
      <c r="C2385" s="333"/>
      <c r="D2385" s="333"/>
    </row>
    <row r="2386" spans="1:4" x14ac:dyDescent="0.2">
      <c r="A2386" s="333"/>
      <c r="B2386" s="333"/>
      <c r="C2386" s="333"/>
      <c r="D2386" s="333"/>
    </row>
    <row r="2387" spans="1:4" x14ac:dyDescent="0.2">
      <c r="A2387" s="333"/>
      <c r="B2387" s="333"/>
      <c r="C2387" s="333"/>
      <c r="D2387" s="333"/>
    </row>
    <row r="2388" spans="1:4" x14ac:dyDescent="0.2">
      <c r="A2388" s="333"/>
      <c r="B2388" s="333"/>
      <c r="C2388" s="333"/>
      <c r="D2388" s="333"/>
    </row>
    <row r="2389" spans="1:4" x14ac:dyDescent="0.2">
      <c r="A2389" s="333"/>
      <c r="B2389" s="333"/>
      <c r="C2389" s="333"/>
      <c r="D2389" s="333"/>
    </row>
    <row r="2390" spans="1:4" x14ac:dyDescent="0.2">
      <c r="A2390" s="333"/>
      <c r="B2390" s="333"/>
      <c r="C2390" s="333"/>
      <c r="D2390" s="333"/>
    </row>
    <row r="2391" spans="1:4" x14ac:dyDescent="0.2">
      <c r="A2391" s="333"/>
      <c r="B2391" s="333"/>
      <c r="C2391" s="333"/>
      <c r="D2391" s="333"/>
    </row>
    <row r="2392" spans="1:4" x14ac:dyDescent="0.2">
      <c r="A2392" s="333"/>
      <c r="B2392" s="333"/>
      <c r="C2392" s="333"/>
      <c r="D2392" s="333"/>
    </row>
    <row r="2393" spans="1:4" x14ac:dyDescent="0.2">
      <c r="A2393" s="333"/>
      <c r="B2393" s="333"/>
      <c r="C2393" s="333"/>
      <c r="D2393" s="333"/>
    </row>
    <row r="2394" spans="1:4" x14ac:dyDescent="0.2">
      <c r="A2394" s="333"/>
      <c r="B2394" s="333"/>
      <c r="C2394" s="333"/>
      <c r="D2394" s="333"/>
    </row>
    <row r="2395" spans="1:4" x14ac:dyDescent="0.2">
      <c r="A2395" s="333"/>
      <c r="B2395" s="333"/>
      <c r="C2395" s="333"/>
      <c r="D2395" s="333"/>
    </row>
    <row r="2396" spans="1:4" x14ac:dyDescent="0.2">
      <c r="A2396" s="333"/>
      <c r="B2396" s="333"/>
      <c r="C2396" s="333"/>
      <c r="D2396" s="333"/>
    </row>
    <row r="2397" spans="1:4" x14ac:dyDescent="0.2">
      <c r="A2397" s="333"/>
      <c r="B2397" s="333"/>
      <c r="C2397" s="333"/>
      <c r="D2397" s="333"/>
    </row>
    <row r="2398" spans="1:4" x14ac:dyDescent="0.2">
      <c r="A2398" s="333"/>
      <c r="B2398" s="333"/>
      <c r="C2398" s="333"/>
      <c r="D2398" s="333"/>
    </row>
    <row r="2399" spans="1:4" x14ac:dyDescent="0.2">
      <c r="A2399" s="333"/>
      <c r="B2399" s="333"/>
      <c r="C2399" s="333"/>
      <c r="D2399" s="333"/>
    </row>
    <row r="2400" spans="1:4" x14ac:dyDescent="0.2">
      <c r="A2400" s="333"/>
      <c r="B2400" s="333"/>
      <c r="C2400" s="333"/>
      <c r="D2400" s="333"/>
    </row>
    <row r="2401" spans="1:4" x14ac:dyDescent="0.2">
      <c r="A2401" s="333"/>
      <c r="B2401" s="333"/>
      <c r="C2401" s="333"/>
      <c r="D2401" s="333"/>
    </row>
    <row r="2402" spans="1:4" x14ac:dyDescent="0.2">
      <c r="A2402" s="333"/>
      <c r="B2402" s="333"/>
      <c r="C2402" s="333"/>
      <c r="D2402" s="333"/>
    </row>
    <row r="2403" spans="1:4" x14ac:dyDescent="0.2">
      <c r="A2403" s="333"/>
      <c r="B2403" s="333"/>
      <c r="C2403" s="333"/>
      <c r="D2403" s="333"/>
    </row>
    <row r="2404" spans="1:4" x14ac:dyDescent="0.2">
      <c r="A2404" s="333"/>
      <c r="B2404" s="333"/>
      <c r="C2404" s="333"/>
      <c r="D2404" s="333"/>
    </row>
    <row r="2405" spans="1:4" x14ac:dyDescent="0.2">
      <c r="A2405" s="333"/>
      <c r="B2405" s="333"/>
      <c r="C2405" s="333"/>
      <c r="D2405" s="333"/>
    </row>
    <row r="2406" spans="1:4" x14ac:dyDescent="0.2">
      <c r="A2406" s="333"/>
      <c r="B2406" s="333"/>
      <c r="C2406" s="333"/>
      <c r="D2406" s="333"/>
    </row>
    <row r="2407" spans="1:4" x14ac:dyDescent="0.2">
      <c r="A2407" s="333"/>
      <c r="B2407" s="333"/>
      <c r="C2407" s="333"/>
      <c r="D2407" s="333"/>
    </row>
    <row r="2408" spans="1:4" x14ac:dyDescent="0.2">
      <c r="A2408" s="333"/>
      <c r="B2408" s="333"/>
      <c r="C2408" s="333"/>
      <c r="D2408" s="333"/>
    </row>
    <row r="2409" spans="1:4" x14ac:dyDescent="0.2">
      <c r="A2409" s="333"/>
      <c r="B2409" s="333"/>
      <c r="C2409" s="333"/>
      <c r="D2409" s="333"/>
    </row>
    <row r="2410" spans="1:4" x14ac:dyDescent="0.2">
      <c r="A2410" s="333"/>
      <c r="B2410" s="333"/>
      <c r="C2410" s="333"/>
      <c r="D2410" s="333"/>
    </row>
    <row r="2411" spans="1:4" x14ac:dyDescent="0.2">
      <c r="A2411" s="333"/>
      <c r="B2411" s="333"/>
      <c r="C2411" s="333"/>
      <c r="D2411" s="333"/>
    </row>
    <row r="2412" spans="1:4" x14ac:dyDescent="0.2">
      <c r="A2412" s="333"/>
      <c r="B2412" s="333"/>
      <c r="C2412" s="333"/>
      <c r="D2412" s="333"/>
    </row>
    <row r="2413" spans="1:4" x14ac:dyDescent="0.2">
      <c r="A2413" s="333"/>
      <c r="B2413" s="333"/>
      <c r="C2413" s="333"/>
      <c r="D2413" s="333"/>
    </row>
    <row r="2414" spans="1:4" x14ac:dyDescent="0.2">
      <c r="A2414" s="333"/>
      <c r="B2414" s="333"/>
      <c r="C2414" s="333"/>
      <c r="D2414" s="333"/>
    </row>
    <row r="2415" spans="1:4" x14ac:dyDescent="0.2">
      <c r="A2415" s="333"/>
      <c r="B2415" s="333"/>
      <c r="C2415" s="333"/>
      <c r="D2415" s="333"/>
    </row>
    <row r="2416" spans="1:4" x14ac:dyDescent="0.2">
      <c r="A2416" s="333"/>
      <c r="B2416" s="333"/>
      <c r="C2416" s="333"/>
      <c r="D2416" s="333"/>
    </row>
    <row r="2417" spans="1:4" x14ac:dyDescent="0.2">
      <c r="A2417" s="333"/>
      <c r="B2417" s="333"/>
      <c r="C2417" s="333"/>
      <c r="D2417" s="333"/>
    </row>
    <row r="2418" spans="1:4" x14ac:dyDescent="0.2">
      <c r="A2418" s="333"/>
      <c r="B2418" s="333"/>
      <c r="C2418" s="333"/>
      <c r="D2418" s="333"/>
    </row>
    <row r="2419" spans="1:4" x14ac:dyDescent="0.2">
      <c r="A2419" s="333"/>
      <c r="B2419" s="333"/>
      <c r="C2419" s="333"/>
      <c r="D2419" s="333"/>
    </row>
    <row r="2420" spans="1:4" x14ac:dyDescent="0.2">
      <c r="A2420" s="333"/>
      <c r="B2420" s="333"/>
      <c r="C2420" s="333"/>
      <c r="D2420" s="333"/>
    </row>
    <row r="2421" spans="1:4" x14ac:dyDescent="0.2">
      <c r="A2421" s="333"/>
      <c r="B2421" s="333"/>
      <c r="C2421" s="333"/>
      <c r="D2421" s="333"/>
    </row>
    <row r="2422" spans="1:4" x14ac:dyDescent="0.2">
      <c r="A2422" s="333"/>
      <c r="B2422" s="333"/>
      <c r="C2422" s="333"/>
      <c r="D2422" s="333"/>
    </row>
    <row r="2423" spans="1:4" x14ac:dyDescent="0.2">
      <c r="A2423" s="333"/>
      <c r="B2423" s="333"/>
      <c r="C2423" s="333"/>
      <c r="D2423" s="333"/>
    </row>
    <row r="2424" spans="1:4" x14ac:dyDescent="0.2">
      <c r="A2424" s="333"/>
      <c r="B2424" s="333"/>
      <c r="C2424" s="333"/>
      <c r="D2424" s="333"/>
    </row>
    <row r="2425" spans="1:4" x14ac:dyDescent="0.2">
      <c r="A2425" s="333"/>
      <c r="B2425" s="333"/>
      <c r="C2425" s="333"/>
      <c r="D2425" s="333"/>
    </row>
    <row r="2426" spans="1:4" x14ac:dyDescent="0.2">
      <c r="A2426" s="333"/>
      <c r="B2426" s="333"/>
      <c r="C2426" s="333"/>
      <c r="D2426" s="333"/>
    </row>
    <row r="2427" spans="1:4" x14ac:dyDescent="0.2">
      <c r="A2427" s="333"/>
      <c r="B2427" s="333"/>
      <c r="C2427" s="333"/>
      <c r="D2427" s="333"/>
    </row>
    <row r="2428" spans="1:4" x14ac:dyDescent="0.2">
      <c r="A2428" s="333"/>
      <c r="B2428" s="333"/>
      <c r="C2428" s="333"/>
      <c r="D2428" s="333"/>
    </row>
    <row r="2429" spans="1:4" x14ac:dyDescent="0.2">
      <c r="A2429" s="333"/>
      <c r="B2429" s="333"/>
      <c r="C2429" s="333"/>
      <c r="D2429" s="333"/>
    </row>
    <row r="2430" spans="1:4" x14ac:dyDescent="0.2">
      <c r="A2430" s="333"/>
      <c r="B2430" s="333"/>
      <c r="C2430" s="333"/>
      <c r="D2430" s="333"/>
    </row>
    <row r="2431" spans="1:4" x14ac:dyDescent="0.2">
      <c r="A2431" s="333"/>
      <c r="B2431" s="333"/>
      <c r="C2431" s="333"/>
      <c r="D2431" s="333"/>
    </row>
    <row r="2432" spans="1:4" x14ac:dyDescent="0.2">
      <c r="A2432" s="333"/>
      <c r="B2432" s="333"/>
      <c r="C2432" s="333"/>
      <c r="D2432" s="333"/>
    </row>
    <row r="2433" spans="1:4" x14ac:dyDescent="0.2">
      <c r="A2433" s="333"/>
      <c r="B2433" s="333"/>
      <c r="C2433" s="333"/>
      <c r="D2433" s="333"/>
    </row>
    <row r="2434" spans="1:4" x14ac:dyDescent="0.2">
      <c r="A2434" s="333"/>
      <c r="B2434" s="333"/>
      <c r="C2434" s="333"/>
      <c r="D2434" s="333"/>
    </row>
    <row r="2435" spans="1:4" x14ac:dyDescent="0.2">
      <c r="A2435" s="333"/>
      <c r="B2435" s="333"/>
      <c r="C2435" s="333"/>
      <c r="D2435" s="333"/>
    </row>
    <row r="2436" spans="1:4" x14ac:dyDescent="0.2">
      <c r="A2436" s="333"/>
      <c r="B2436" s="333"/>
      <c r="C2436" s="333"/>
      <c r="D2436" s="333"/>
    </row>
    <row r="2437" spans="1:4" x14ac:dyDescent="0.2">
      <c r="A2437" s="333"/>
      <c r="B2437" s="333"/>
      <c r="C2437" s="333"/>
      <c r="D2437" s="333"/>
    </row>
    <row r="2438" spans="1:4" x14ac:dyDescent="0.2">
      <c r="A2438" s="333"/>
      <c r="B2438" s="333"/>
      <c r="C2438" s="333"/>
      <c r="D2438" s="333"/>
    </row>
    <row r="2439" spans="1:4" x14ac:dyDescent="0.2">
      <c r="A2439" s="333"/>
      <c r="B2439" s="333"/>
      <c r="C2439" s="333"/>
      <c r="D2439" s="333"/>
    </row>
    <row r="2440" spans="1:4" x14ac:dyDescent="0.2">
      <c r="A2440" s="333"/>
      <c r="B2440" s="333"/>
      <c r="C2440" s="333"/>
      <c r="D2440" s="333"/>
    </row>
    <row r="2441" spans="1:4" x14ac:dyDescent="0.2">
      <c r="A2441" s="333"/>
      <c r="B2441" s="333"/>
      <c r="C2441" s="333"/>
      <c r="D2441" s="333"/>
    </row>
    <row r="2442" spans="1:4" x14ac:dyDescent="0.2">
      <c r="A2442" s="333"/>
      <c r="B2442" s="333"/>
      <c r="C2442" s="333"/>
      <c r="D2442" s="333"/>
    </row>
    <row r="2443" spans="1:4" x14ac:dyDescent="0.2">
      <c r="A2443" s="333"/>
      <c r="B2443" s="333"/>
      <c r="C2443" s="333"/>
      <c r="D2443" s="333"/>
    </row>
    <row r="2444" spans="1:4" x14ac:dyDescent="0.2">
      <c r="A2444" s="333"/>
      <c r="B2444" s="333"/>
      <c r="C2444" s="333"/>
      <c r="D2444" s="333"/>
    </row>
    <row r="2445" spans="1:4" x14ac:dyDescent="0.2">
      <c r="A2445" s="333"/>
      <c r="B2445" s="333"/>
      <c r="C2445" s="333"/>
      <c r="D2445" s="333"/>
    </row>
    <row r="2446" spans="1:4" x14ac:dyDescent="0.2">
      <c r="A2446" s="333"/>
      <c r="B2446" s="333"/>
      <c r="C2446" s="333"/>
      <c r="D2446" s="333"/>
    </row>
    <row r="2447" spans="1:4" x14ac:dyDescent="0.2">
      <c r="A2447" s="333"/>
      <c r="B2447" s="333"/>
      <c r="C2447" s="333"/>
      <c r="D2447" s="333"/>
    </row>
    <row r="2448" spans="1:4" x14ac:dyDescent="0.2">
      <c r="A2448" s="333"/>
      <c r="B2448" s="333"/>
      <c r="C2448" s="333"/>
      <c r="D2448" s="333"/>
    </row>
    <row r="2449" spans="1:4" x14ac:dyDescent="0.2">
      <c r="A2449" s="333"/>
      <c r="B2449" s="333"/>
      <c r="C2449" s="333"/>
      <c r="D2449" s="333"/>
    </row>
    <row r="2450" spans="1:4" x14ac:dyDescent="0.2">
      <c r="A2450" s="333"/>
      <c r="B2450" s="333"/>
      <c r="C2450" s="333"/>
      <c r="D2450" s="333"/>
    </row>
    <row r="2451" spans="1:4" x14ac:dyDescent="0.2">
      <c r="A2451" s="333"/>
      <c r="B2451" s="333"/>
      <c r="C2451" s="333"/>
      <c r="D2451" s="333"/>
    </row>
    <row r="2452" spans="1:4" x14ac:dyDescent="0.2">
      <c r="A2452" s="333"/>
      <c r="B2452" s="333"/>
      <c r="C2452" s="333"/>
      <c r="D2452" s="333"/>
    </row>
    <row r="2453" spans="1:4" x14ac:dyDescent="0.2">
      <c r="A2453" s="333"/>
      <c r="B2453" s="333"/>
      <c r="C2453" s="333"/>
      <c r="D2453" s="333"/>
    </row>
    <row r="2454" spans="1:4" x14ac:dyDescent="0.2">
      <c r="A2454" s="333"/>
      <c r="B2454" s="333"/>
      <c r="C2454" s="333"/>
      <c r="D2454" s="333"/>
    </row>
    <row r="2455" spans="1:4" x14ac:dyDescent="0.2">
      <c r="A2455" s="333"/>
      <c r="B2455" s="333"/>
      <c r="C2455" s="333"/>
      <c r="D2455" s="333"/>
    </row>
    <row r="2456" spans="1:4" x14ac:dyDescent="0.2">
      <c r="A2456" s="333"/>
      <c r="B2456" s="333"/>
      <c r="C2456" s="333"/>
      <c r="D2456" s="333"/>
    </row>
    <row r="2457" spans="1:4" x14ac:dyDescent="0.2">
      <c r="A2457" s="333"/>
      <c r="B2457" s="333"/>
      <c r="C2457" s="333"/>
      <c r="D2457" s="333"/>
    </row>
    <row r="2458" spans="1:4" x14ac:dyDescent="0.2">
      <c r="A2458" s="333"/>
      <c r="B2458" s="333"/>
      <c r="C2458" s="333"/>
      <c r="D2458" s="333"/>
    </row>
    <row r="2459" spans="1:4" x14ac:dyDescent="0.2">
      <c r="A2459" s="333"/>
      <c r="B2459" s="333"/>
      <c r="C2459" s="333"/>
      <c r="D2459" s="333"/>
    </row>
    <row r="2460" spans="1:4" x14ac:dyDescent="0.2">
      <c r="A2460" s="333"/>
      <c r="B2460" s="333"/>
      <c r="C2460" s="333"/>
      <c r="D2460" s="333"/>
    </row>
    <row r="2461" spans="1:4" x14ac:dyDescent="0.2">
      <c r="A2461" s="333"/>
      <c r="B2461" s="333"/>
      <c r="C2461" s="333"/>
      <c r="D2461" s="333"/>
    </row>
    <row r="2462" spans="1:4" x14ac:dyDescent="0.2">
      <c r="A2462" s="333"/>
      <c r="B2462" s="333"/>
      <c r="C2462" s="333"/>
      <c r="D2462" s="333"/>
    </row>
    <row r="2463" spans="1:4" x14ac:dyDescent="0.2">
      <c r="A2463" s="333"/>
      <c r="B2463" s="333"/>
      <c r="C2463" s="333"/>
      <c r="D2463" s="333"/>
    </row>
    <row r="2464" spans="1:4" x14ac:dyDescent="0.2">
      <c r="A2464" s="333"/>
      <c r="B2464" s="333"/>
      <c r="C2464" s="333"/>
      <c r="D2464" s="333"/>
    </row>
    <row r="2465" spans="1:4" x14ac:dyDescent="0.2">
      <c r="A2465" s="333"/>
      <c r="B2465" s="333"/>
      <c r="C2465" s="333"/>
      <c r="D2465" s="333"/>
    </row>
    <row r="2466" spans="1:4" x14ac:dyDescent="0.2">
      <c r="A2466" s="333"/>
      <c r="B2466" s="333"/>
      <c r="C2466" s="333"/>
      <c r="D2466" s="333"/>
    </row>
    <row r="2467" spans="1:4" x14ac:dyDescent="0.2">
      <c r="A2467" s="333"/>
      <c r="B2467" s="333"/>
      <c r="C2467" s="333"/>
      <c r="D2467" s="333"/>
    </row>
    <row r="2468" spans="1:4" x14ac:dyDescent="0.2">
      <c r="A2468" s="333"/>
      <c r="B2468" s="333"/>
      <c r="C2468" s="333"/>
      <c r="D2468" s="333"/>
    </row>
    <row r="2469" spans="1:4" x14ac:dyDescent="0.2">
      <c r="A2469" s="333"/>
      <c r="B2469" s="333"/>
      <c r="C2469" s="333"/>
      <c r="D2469" s="333"/>
    </row>
    <row r="2470" spans="1:4" x14ac:dyDescent="0.2">
      <c r="A2470" s="333"/>
      <c r="B2470" s="333"/>
      <c r="C2470" s="333"/>
      <c r="D2470" s="333"/>
    </row>
    <row r="2471" spans="1:4" x14ac:dyDescent="0.2">
      <c r="A2471" s="333"/>
      <c r="B2471" s="333"/>
      <c r="C2471" s="333"/>
      <c r="D2471" s="333"/>
    </row>
    <row r="2472" spans="1:4" x14ac:dyDescent="0.2">
      <c r="A2472" s="333"/>
      <c r="B2472" s="333"/>
      <c r="C2472" s="333"/>
      <c r="D2472" s="333"/>
    </row>
    <row r="2473" spans="1:4" x14ac:dyDescent="0.2">
      <c r="A2473" s="333"/>
      <c r="B2473" s="333"/>
      <c r="C2473" s="333"/>
      <c r="D2473" s="333"/>
    </row>
    <row r="2474" spans="1:4" x14ac:dyDescent="0.2">
      <c r="A2474" s="333"/>
      <c r="B2474" s="333"/>
      <c r="C2474" s="333"/>
      <c r="D2474" s="333"/>
    </row>
    <row r="2475" spans="1:4" x14ac:dyDescent="0.2">
      <c r="A2475" s="333"/>
      <c r="B2475" s="333"/>
      <c r="C2475" s="333"/>
      <c r="D2475" s="333"/>
    </row>
    <row r="2476" spans="1:4" x14ac:dyDescent="0.2">
      <c r="A2476" s="333"/>
      <c r="B2476" s="333"/>
      <c r="C2476" s="333"/>
      <c r="D2476" s="333"/>
    </row>
    <row r="2477" spans="1:4" x14ac:dyDescent="0.2">
      <c r="A2477" s="333"/>
      <c r="B2477" s="333"/>
      <c r="C2477" s="333"/>
      <c r="D2477" s="333"/>
    </row>
    <row r="2478" spans="1:4" x14ac:dyDescent="0.2">
      <c r="A2478" s="333"/>
      <c r="B2478" s="333"/>
      <c r="C2478" s="333"/>
      <c r="D2478" s="333"/>
    </row>
    <row r="2479" spans="1:4" x14ac:dyDescent="0.2">
      <c r="A2479" s="333"/>
      <c r="B2479" s="333"/>
      <c r="C2479" s="333"/>
      <c r="D2479" s="333"/>
    </row>
    <row r="2480" spans="1:4" x14ac:dyDescent="0.2">
      <c r="A2480" s="333"/>
      <c r="B2480" s="333"/>
      <c r="C2480" s="333"/>
      <c r="D2480" s="333"/>
    </row>
    <row r="2481" spans="1:4" x14ac:dyDescent="0.2">
      <c r="A2481" s="333"/>
      <c r="B2481" s="333"/>
      <c r="C2481" s="333"/>
      <c r="D2481" s="333"/>
    </row>
    <row r="2482" spans="1:4" x14ac:dyDescent="0.2">
      <c r="A2482" s="333"/>
      <c r="B2482" s="333"/>
      <c r="C2482" s="333"/>
      <c r="D2482" s="333"/>
    </row>
    <row r="2483" spans="1:4" x14ac:dyDescent="0.2">
      <c r="A2483" s="333"/>
      <c r="B2483" s="333"/>
      <c r="C2483" s="333"/>
      <c r="D2483" s="333"/>
    </row>
    <row r="2484" spans="1:4" x14ac:dyDescent="0.2">
      <c r="A2484" s="333"/>
      <c r="B2484" s="333"/>
      <c r="C2484" s="333"/>
      <c r="D2484" s="333"/>
    </row>
    <row r="2485" spans="1:4" x14ac:dyDescent="0.2">
      <c r="A2485" s="333"/>
      <c r="B2485" s="333"/>
      <c r="C2485" s="333"/>
      <c r="D2485" s="333"/>
    </row>
    <row r="2486" spans="1:4" x14ac:dyDescent="0.2">
      <c r="A2486" s="333"/>
      <c r="B2486" s="333"/>
      <c r="C2486" s="333"/>
      <c r="D2486" s="333"/>
    </row>
    <row r="2487" spans="1:4" x14ac:dyDescent="0.2">
      <c r="A2487" s="333"/>
      <c r="B2487" s="333"/>
      <c r="C2487" s="333"/>
      <c r="D2487" s="333"/>
    </row>
    <row r="2488" spans="1:4" x14ac:dyDescent="0.2">
      <c r="A2488" s="333"/>
      <c r="B2488" s="333"/>
      <c r="C2488" s="333"/>
      <c r="D2488" s="333"/>
    </row>
    <row r="2489" spans="1:4" x14ac:dyDescent="0.2">
      <c r="A2489" s="333"/>
      <c r="B2489" s="333"/>
      <c r="C2489" s="333"/>
      <c r="D2489" s="333"/>
    </row>
    <row r="2490" spans="1:4" x14ac:dyDescent="0.2">
      <c r="A2490" s="333"/>
      <c r="B2490" s="333"/>
      <c r="C2490" s="333"/>
      <c r="D2490" s="333"/>
    </row>
    <row r="2491" spans="1:4" x14ac:dyDescent="0.2">
      <c r="A2491" s="333"/>
      <c r="B2491" s="333"/>
      <c r="C2491" s="333"/>
      <c r="D2491" s="333"/>
    </row>
    <row r="2492" spans="1:4" x14ac:dyDescent="0.2">
      <c r="A2492" s="333"/>
      <c r="B2492" s="333"/>
      <c r="C2492" s="333"/>
      <c r="D2492" s="333"/>
    </row>
    <row r="2493" spans="1:4" x14ac:dyDescent="0.2">
      <c r="A2493" s="333"/>
      <c r="B2493" s="333"/>
      <c r="C2493" s="333"/>
      <c r="D2493" s="333"/>
    </row>
    <row r="2494" spans="1:4" x14ac:dyDescent="0.2">
      <c r="A2494" s="333"/>
      <c r="B2494" s="333"/>
      <c r="C2494" s="333"/>
      <c r="D2494" s="333"/>
    </row>
    <row r="2495" spans="1:4" x14ac:dyDescent="0.2">
      <c r="A2495" s="333"/>
      <c r="B2495" s="333"/>
      <c r="C2495" s="333"/>
      <c r="D2495" s="333"/>
    </row>
    <row r="2496" spans="1:4" x14ac:dyDescent="0.2">
      <c r="A2496" s="333"/>
      <c r="B2496" s="333"/>
      <c r="C2496" s="333"/>
      <c r="D2496" s="333"/>
    </row>
    <row r="2497" spans="1:4" x14ac:dyDescent="0.2">
      <c r="A2497" s="333"/>
      <c r="B2497" s="333"/>
      <c r="C2497" s="333"/>
      <c r="D2497" s="333"/>
    </row>
    <row r="2498" spans="1:4" x14ac:dyDescent="0.2">
      <c r="A2498" s="333"/>
      <c r="B2498" s="333"/>
      <c r="C2498" s="333"/>
      <c r="D2498" s="333"/>
    </row>
    <row r="2499" spans="1:4" x14ac:dyDescent="0.2">
      <c r="A2499" s="333"/>
      <c r="B2499" s="333"/>
      <c r="C2499" s="333"/>
      <c r="D2499" s="333"/>
    </row>
    <row r="2500" spans="1:4" x14ac:dyDescent="0.2">
      <c r="A2500" s="333"/>
      <c r="B2500" s="333"/>
      <c r="C2500" s="333"/>
      <c r="D2500" s="333"/>
    </row>
    <row r="2501" spans="1:4" x14ac:dyDescent="0.2">
      <c r="A2501" s="333"/>
      <c r="B2501" s="333"/>
      <c r="C2501" s="333"/>
      <c r="D2501" s="333"/>
    </row>
    <row r="2502" spans="1:4" x14ac:dyDescent="0.2">
      <c r="A2502" s="333"/>
      <c r="B2502" s="333"/>
      <c r="C2502" s="333"/>
      <c r="D2502" s="333"/>
    </row>
    <row r="2503" spans="1:4" x14ac:dyDescent="0.2">
      <c r="A2503" s="333"/>
      <c r="B2503" s="333"/>
      <c r="C2503" s="333"/>
      <c r="D2503" s="333"/>
    </row>
    <row r="2504" spans="1:4" x14ac:dyDescent="0.2">
      <c r="A2504" s="333"/>
      <c r="B2504" s="333"/>
      <c r="C2504" s="333"/>
      <c r="D2504" s="333"/>
    </row>
    <row r="2505" spans="1:4" x14ac:dyDescent="0.2">
      <c r="A2505" s="333"/>
      <c r="B2505" s="333"/>
      <c r="C2505" s="333"/>
      <c r="D2505" s="333"/>
    </row>
    <row r="2506" spans="1:4" x14ac:dyDescent="0.2">
      <c r="A2506" s="333"/>
      <c r="B2506" s="333"/>
      <c r="C2506" s="333"/>
      <c r="D2506" s="333"/>
    </row>
    <row r="2507" spans="1:4" x14ac:dyDescent="0.2">
      <c r="A2507" s="333"/>
      <c r="B2507" s="333"/>
      <c r="C2507" s="333"/>
      <c r="D2507" s="333"/>
    </row>
    <row r="2508" spans="1:4" x14ac:dyDescent="0.2">
      <c r="A2508" s="333"/>
      <c r="B2508" s="333"/>
      <c r="C2508" s="333"/>
      <c r="D2508" s="333"/>
    </row>
    <row r="2509" spans="1:4" x14ac:dyDescent="0.2">
      <c r="A2509" s="333"/>
      <c r="B2509" s="333"/>
      <c r="C2509" s="333"/>
      <c r="D2509" s="333"/>
    </row>
    <row r="2510" spans="1:4" x14ac:dyDescent="0.2">
      <c r="A2510" s="333"/>
      <c r="B2510" s="333"/>
      <c r="C2510" s="333"/>
      <c r="D2510" s="333"/>
    </row>
    <row r="2511" spans="1:4" x14ac:dyDescent="0.2">
      <c r="A2511" s="333"/>
      <c r="B2511" s="333"/>
      <c r="C2511" s="333"/>
      <c r="D2511" s="333"/>
    </row>
    <row r="2512" spans="1:4" x14ac:dyDescent="0.2">
      <c r="A2512" s="333"/>
      <c r="B2512" s="333"/>
      <c r="C2512" s="333"/>
      <c r="D2512" s="333"/>
    </row>
    <row r="2513" spans="1:4" x14ac:dyDescent="0.2">
      <c r="A2513" s="333"/>
      <c r="B2513" s="333"/>
      <c r="C2513" s="333"/>
      <c r="D2513" s="333"/>
    </row>
    <row r="2514" spans="1:4" x14ac:dyDescent="0.2">
      <c r="A2514" s="333"/>
      <c r="B2514" s="333"/>
      <c r="C2514" s="333"/>
      <c r="D2514" s="333"/>
    </row>
    <row r="2515" spans="1:4" x14ac:dyDescent="0.2">
      <c r="A2515" s="333"/>
      <c r="B2515" s="333"/>
      <c r="C2515" s="333"/>
      <c r="D2515" s="333"/>
    </row>
    <row r="2516" spans="1:4" x14ac:dyDescent="0.2">
      <c r="A2516" s="333"/>
      <c r="B2516" s="333"/>
      <c r="C2516" s="333"/>
      <c r="D2516" s="333"/>
    </row>
    <row r="2517" spans="1:4" x14ac:dyDescent="0.2">
      <c r="A2517" s="333"/>
      <c r="B2517" s="333"/>
      <c r="C2517" s="333"/>
      <c r="D2517" s="333"/>
    </row>
    <row r="2518" spans="1:4" x14ac:dyDescent="0.2">
      <c r="A2518" s="333"/>
      <c r="B2518" s="333"/>
      <c r="C2518" s="333"/>
      <c r="D2518" s="333"/>
    </row>
    <row r="2519" spans="1:4" x14ac:dyDescent="0.2">
      <c r="A2519" s="333"/>
      <c r="B2519" s="333"/>
      <c r="C2519" s="333"/>
      <c r="D2519" s="333"/>
    </row>
    <row r="2520" spans="1:4" x14ac:dyDescent="0.2">
      <c r="A2520" s="333"/>
      <c r="B2520" s="333"/>
      <c r="C2520" s="333"/>
      <c r="D2520" s="333"/>
    </row>
    <row r="2521" spans="1:4" x14ac:dyDescent="0.2">
      <c r="A2521" s="333"/>
      <c r="B2521" s="333"/>
      <c r="C2521" s="333"/>
      <c r="D2521" s="333"/>
    </row>
    <row r="2522" spans="1:4" x14ac:dyDescent="0.2">
      <c r="A2522" s="333"/>
      <c r="B2522" s="333"/>
      <c r="C2522" s="333"/>
      <c r="D2522" s="333"/>
    </row>
    <row r="2523" spans="1:4" x14ac:dyDescent="0.2">
      <c r="A2523" s="333"/>
      <c r="B2523" s="333"/>
      <c r="C2523" s="333"/>
      <c r="D2523" s="333"/>
    </row>
    <row r="2524" spans="1:4" x14ac:dyDescent="0.2">
      <c r="A2524" s="333"/>
      <c r="B2524" s="333"/>
      <c r="C2524" s="333"/>
      <c r="D2524" s="333"/>
    </row>
    <row r="2525" spans="1:4" x14ac:dyDescent="0.2">
      <c r="A2525" s="333"/>
      <c r="B2525" s="333"/>
      <c r="C2525" s="333"/>
      <c r="D2525" s="333"/>
    </row>
    <row r="2526" spans="1:4" x14ac:dyDescent="0.2">
      <c r="A2526" s="333"/>
      <c r="B2526" s="333"/>
      <c r="C2526" s="333"/>
      <c r="D2526" s="333"/>
    </row>
    <row r="2527" spans="1:4" x14ac:dyDescent="0.2">
      <c r="A2527" s="333"/>
      <c r="B2527" s="333"/>
      <c r="C2527" s="333"/>
      <c r="D2527" s="333"/>
    </row>
    <row r="2528" spans="1:4" x14ac:dyDescent="0.2">
      <c r="A2528" s="333"/>
      <c r="B2528" s="333"/>
      <c r="C2528" s="333"/>
      <c r="D2528" s="333"/>
    </row>
    <row r="2529" spans="1:4" x14ac:dyDescent="0.2">
      <c r="A2529" s="333"/>
      <c r="B2529" s="333"/>
      <c r="C2529" s="333"/>
      <c r="D2529" s="333"/>
    </row>
    <row r="2530" spans="1:4" x14ac:dyDescent="0.2">
      <c r="A2530" s="333"/>
      <c r="B2530" s="333"/>
      <c r="C2530" s="333"/>
      <c r="D2530" s="333"/>
    </row>
    <row r="2531" spans="1:4" x14ac:dyDescent="0.2">
      <c r="A2531" s="333"/>
      <c r="B2531" s="333"/>
      <c r="C2531" s="333"/>
      <c r="D2531" s="333"/>
    </row>
    <row r="2532" spans="1:4" x14ac:dyDescent="0.2">
      <c r="A2532" s="333"/>
      <c r="B2532" s="333"/>
      <c r="C2532" s="333"/>
      <c r="D2532" s="333"/>
    </row>
    <row r="2533" spans="1:4" x14ac:dyDescent="0.2">
      <c r="A2533" s="333"/>
      <c r="B2533" s="333"/>
      <c r="C2533" s="333"/>
      <c r="D2533" s="333"/>
    </row>
    <row r="2534" spans="1:4" x14ac:dyDescent="0.2">
      <c r="A2534" s="333"/>
      <c r="B2534" s="333"/>
      <c r="C2534" s="333"/>
      <c r="D2534" s="333"/>
    </row>
    <row r="2535" spans="1:4" x14ac:dyDescent="0.2">
      <c r="A2535" s="333"/>
      <c r="B2535" s="333"/>
      <c r="C2535" s="333"/>
      <c r="D2535" s="333"/>
    </row>
    <row r="2536" spans="1:4" x14ac:dyDescent="0.2">
      <c r="A2536" s="333"/>
      <c r="B2536" s="333"/>
      <c r="C2536" s="333"/>
      <c r="D2536" s="333"/>
    </row>
    <row r="2537" spans="1:4" x14ac:dyDescent="0.2">
      <c r="A2537" s="333"/>
      <c r="B2537" s="333"/>
      <c r="C2537" s="333"/>
      <c r="D2537" s="333"/>
    </row>
    <row r="2538" spans="1:4" x14ac:dyDescent="0.2">
      <c r="A2538" s="333"/>
      <c r="B2538" s="333"/>
      <c r="C2538" s="333"/>
      <c r="D2538" s="333"/>
    </row>
    <row r="2539" spans="1:4" x14ac:dyDescent="0.2">
      <c r="A2539" s="333"/>
      <c r="B2539" s="333"/>
      <c r="C2539" s="333"/>
      <c r="D2539" s="333"/>
    </row>
    <row r="2540" spans="1:4" x14ac:dyDescent="0.2">
      <c r="A2540" s="333"/>
      <c r="B2540" s="333"/>
      <c r="C2540" s="333"/>
      <c r="D2540" s="333"/>
    </row>
    <row r="2541" spans="1:4" x14ac:dyDescent="0.2">
      <c r="A2541" s="333"/>
      <c r="B2541" s="333"/>
      <c r="C2541" s="333"/>
      <c r="D2541" s="333"/>
    </row>
    <row r="2542" spans="1:4" x14ac:dyDescent="0.2">
      <c r="A2542" s="333"/>
      <c r="B2542" s="333"/>
      <c r="C2542" s="333"/>
      <c r="D2542" s="333"/>
    </row>
    <row r="2543" spans="1:4" x14ac:dyDescent="0.2">
      <c r="A2543" s="333"/>
      <c r="B2543" s="333"/>
      <c r="C2543" s="333"/>
      <c r="D2543" s="333"/>
    </row>
    <row r="2544" spans="1:4" x14ac:dyDescent="0.2">
      <c r="A2544" s="333"/>
      <c r="B2544" s="333"/>
      <c r="C2544" s="333"/>
      <c r="D2544" s="333"/>
    </row>
    <row r="2545" spans="1:4" x14ac:dyDescent="0.2">
      <c r="A2545" s="333"/>
      <c r="B2545" s="333"/>
      <c r="C2545" s="333"/>
      <c r="D2545" s="333"/>
    </row>
    <row r="2546" spans="1:4" x14ac:dyDescent="0.2">
      <c r="A2546" s="333"/>
      <c r="B2546" s="333"/>
      <c r="C2546" s="333"/>
      <c r="D2546" s="333"/>
    </row>
    <row r="2547" spans="1:4" x14ac:dyDescent="0.2">
      <c r="A2547" s="333"/>
      <c r="B2547" s="333"/>
      <c r="C2547" s="333"/>
      <c r="D2547" s="333"/>
    </row>
    <row r="2548" spans="1:4" x14ac:dyDescent="0.2">
      <c r="A2548" s="333"/>
      <c r="B2548" s="333"/>
      <c r="C2548" s="333"/>
      <c r="D2548" s="333"/>
    </row>
    <row r="2549" spans="1:4" x14ac:dyDescent="0.2">
      <c r="A2549" s="333"/>
      <c r="B2549" s="333"/>
      <c r="C2549" s="333"/>
      <c r="D2549" s="333"/>
    </row>
    <row r="2550" spans="1:4" x14ac:dyDescent="0.2">
      <c r="A2550" s="333"/>
      <c r="B2550" s="333"/>
      <c r="C2550" s="333"/>
      <c r="D2550" s="333"/>
    </row>
    <row r="2551" spans="1:4" x14ac:dyDescent="0.2">
      <c r="A2551" s="333"/>
      <c r="B2551" s="333"/>
      <c r="C2551" s="333"/>
      <c r="D2551" s="333"/>
    </row>
    <row r="2552" spans="1:4" x14ac:dyDescent="0.2">
      <c r="A2552" s="333"/>
      <c r="B2552" s="333"/>
      <c r="C2552" s="333"/>
      <c r="D2552" s="333"/>
    </row>
    <row r="2553" spans="1:4" x14ac:dyDescent="0.2">
      <c r="A2553" s="333"/>
      <c r="B2553" s="333"/>
      <c r="C2553" s="333"/>
      <c r="D2553" s="333"/>
    </row>
    <row r="2554" spans="1:4" x14ac:dyDescent="0.2">
      <c r="A2554" s="333"/>
      <c r="B2554" s="333"/>
      <c r="C2554" s="333"/>
      <c r="D2554" s="333"/>
    </row>
    <row r="2555" spans="1:4" x14ac:dyDescent="0.2">
      <c r="A2555" s="333"/>
      <c r="B2555" s="333"/>
      <c r="C2555" s="333"/>
      <c r="D2555" s="333"/>
    </row>
    <row r="2556" spans="1:4" x14ac:dyDescent="0.2">
      <c r="A2556" s="333"/>
      <c r="B2556" s="333"/>
      <c r="C2556" s="333"/>
      <c r="D2556" s="333"/>
    </row>
    <row r="2557" spans="1:4" x14ac:dyDescent="0.2">
      <c r="A2557" s="333"/>
      <c r="B2557" s="333"/>
      <c r="C2557" s="333"/>
      <c r="D2557" s="333"/>
    </row>
    <row r="2558" spans="1:4" x14ac:dyDescent="0.2">
      <c r="A2558" s="333"/>
      <c r="B2558" s="333"/>
      <c r="C2558" s="333"/>
      <c r="D2558" s="333"/>
    </row>
    <row r="2559" spans="1:4" x14ac:dyDescent="0.2">
      <c r="A2559" s="333"/>
      <c r="B2559" s="333"/>
      <c r="C2559" s="333"/>
      <c r="D2559" s="333"/>
    </row>
    <row r="2560" spans="1:4" x14ac:dyDescent="0.2">
      <c r="A2560" s="333"/>
      <c r="B2560" s="333"/>
      <c r="C2560" s="333"/>
      <c r="D2560" s="333"/>
    </row>
    <row r="2561" spans="1:4" x14ac:dyDescent="0.2">
      <c r="A2561" s="333"/>
      <c r="B2561" s="333"/>
      <c r="C2561" s="333"/>
      <c r="D2561" s="333"/>
    </row>
    <row r="2562" spans="1:4" x14ac:dyDescent="0.2">
      <c r="A2562" s="333"/>
      <c r="B2562" s="333"/>
      <c r="C2562" s="333"/>
      <c r="D2562" s="333"/>
    </row>
    <row r="2563" spans="1:4" x14ac:dyDescent="0.2">
      <c r="A2563" s="333"/>
      <c r="B2563" s="333"/>
      <c r="C2563" s="333"/>
      <c r="D2563" s="333"/>
    </row>
    <row r="2564" spans="1:4" x14ac:dyDescent="0.2">
      <c r="A2564" s="333"/>
      <c r="B2564" s="333"/>
      <c r="C2564" s="333"/>
      <c r="D2564" s="333"/>
    </row>
    <row r="2565" spans="1:4" x14ac:dyDescent="0.2">
      <c r="A2565" s="333"/>
      <c r="B2565" s="333"/>
      <c r="C2565" s="333"/>
      <c r="D2565" s="333"/>
    </row>
    <row r="2566" spans="1:4" x14ac:dyDescent="0.2">
      <c r="A2566" s="333"/>
      <c r="B2566" s="333"/>
      <c r="C2566" s="333"/>
      <c r="D2566" s="333"/>
    </row>
    <row r="2567" spans="1:4" x14ac:dyDescent="0.2">
      <c r="A2567" s="333"/>
      <c r="B2567" s="333"/>
      <c r="C2567" s="333"/>
      <c r="D2567" s="333"/>
    </row>
    <row r="2568" spans="1:4" x14ac:dyDescent="0.2">
      <c r="A2568" s="333"/>
      <c r="B2568" s="333"/>
      <c r="C2568" s="333"/>
      <c r="D2568" s="333"/>
    </row>
    <row r="2569" spans="1:4" x14ac:dyDescent="0.2">
      <c r="A2569" s="333"/>
      <c r="B2569" s="333"/>
      <c r="C2569" s="333"/>
      <c r="D2569" s="333"/>
    </row>
    <row r="2570" spans="1:4" x14ac:dyDescent="0.2">
      <c r="A2570" s="333"/>
      <c r="B2570" s="333"/>
      <c r="C2570" s="333"/>
      <c r="D2570" s="333"/>
    </row>
    <row r="2571" spans="1:4" x14ac:dyDescent="0.2">
      <c r="A2571" s="333"/>
      <c r="B2571" s="333"/>
      <c r="C2571" s="333"/>
      <c r="D2571" s="333"/>
    </row>
    <row r="2572" spans="1:4" x14ac:dyDescent="0.2">
      <c r="A2572" s="333"/>
      <c r="B2572" s="333"/>
      <c r="C2572" s="333"/>
      <c r="D2572" s="333"/>
    </row>
    <row r="2573" spans="1:4" x14ac:dyDescent="0.2">
      <c r="A2573" s="333"/>
      <c r="B2573" s="333"/>
      <c r="C2573" s="333"/>
      <c r="D2573" s="333"/>
    </row>
    <row r="2574" spans="1:4" x14ac:dyDescent="0.2">
      <c r="A2574" s="333"/>
      <c r="B2574" s="333"/>
      <c r="C2574" s="333"/>
      <c r="D2574" s="333"/>
    </row>
    <row r="2575" spans="1:4" x14ac:dyDescent="0.2">
      <c r="A2575" s="333"/>
      <c r="B2575" s="333"/>
      <c r="C2575" s="333"/>
      <c r="D2575" s="333"/>
    </row>
    <row r="2576" spans="1:4" x14ac:dyDescent="0.2">
      <c r="A2576" s="333"/>
      <c r="B2576" s="333"/>
      <c r="C2576" s="333"/>
      <c r="D2576" s="333"/>
    </row>
    <row r="2577" spans="1:4" x14ac:dyDescent="0.2">
      <c r="A2577" s="333"/>
      <c r="B2577" s="333"/>
      <c r="C2577" s="333"/>
      <c r="D2577" s="333"/>
    </row>
    <row r="2578" spans="1:4" x14ac:dyDescent="0.2">
      <c r="A2578" s="333"/>
      <c r="B2578" s="333"/>
      <c r="C2578" s="333"/>
      <c r="D2578" s="333"/>
    </row>
    <row r="2579" spans="1:4" x14ac:dyDescent="0.2">
      <c r="A2579" s="333"/>
      <c r="B2579" s="333"/>
      <c r="C2579" s="333"/>
      <c r="D2579" s="333"/>
    </row>
    <row r="2580" spans="1:4" x14ac:dyDescent="0.2">
      <c r="A2580" s="333"/>
      <c r="B2580" s="333"/>
      <c r="C2580" s="333"/>
      <c r="D2580" s="333"/>
    </row>
    <row r="2581" spans="1:4" x14ac:dyDescent="0.2">
      <c r="A2581" s="333"/>
      <c r="B2581" s="333"/>
      <c r="C2581" s="333"/>
      <c r="D2581" s="333"/>
    </row>
    <row r="2582" spans="1:4" x14ac:dyDescent="0.2">
      <c r="A2582" s="333"/>
      <c r="B2582" s="333"/>
      <c r="C2582" s="333"/>
      <c r="D2582" s="333"/>
    </row>
    <row r="2583" spans="1:4" x14ac:dyDescent="0.2">
      <c r="A2583" s="333"/>
      <c r="B2583" s="333"/>
      <c r="C2583" s="333"/>
      <c r="D2583" s="333"/>
    </row>
    <row r="2584" spans="1:4" x14ac:dyDescent="0.2">
      <c r="A2584" s="333"/>
      <c r="B2584" s="333"/>
      <c r="C2584" s="333"/>
      <c r="D2584" s="333"/>
    </row>
    <row r="2585" spans="1:4" x14ac:dyDescent="0.2">
      <c r="A2585" s="333"/>
      <c r="B2585" s="333"/>
      <c r="C2585" s="333"/>
      <c r="D2585" s="333"/>
    </row>
    <row r="2586" spans="1:4" x14ac:dyDescent="0.2">
      <c r="A2586" s="333"/>
      <c r="B2586" s="333"/>
      <c r="C2586" s="333"/>
      <c r="D2586" s="333"/>
    </row>
    <row r="2587" spans="1:4" x14ac:dyDescent="0.2">
      <c r="A2587" s="333"/>
      <c r="B2587" s="333"/>
      <c r="C2587" s="333"/>
      <c r="D2587" s="333"/>
    </row>
    <row r="2588" spans="1:4" x14ac:dyDescent="0.2">
      <c r="A2588" s="333"/>
      <c r="B2588" s="333"/>
      <c r="C2588" s="333"/>
      <c r="D2588" s="333"/>
    </row>
    <row r="2589" spans="1:4" x14ac:dyDescent="0.2">
      <c r="A2589" s="333"/>
      <c r="B2589" s="333"/>
      <c r="C2589" s="333"/>
      <c r="D2589" s="333"/>
    </row>
    <row r="2590" spans="1:4" x14ac:dyDescent="0.2">
      <c r="A2590" s="333"/>
      <c r="B2590" s="333"/>
      <c r="C2590" s="333"/>
      <c r="D2590" s="333"/>
    </row>
    <row r="2591" spans="1:4" x14ac:dyDescent="0.2">
      <c r="A2591" s="333"/>
      <c r="B2591" s="333"/>
      <c r="C2591" s="333"/>
      <c r="D2591" s="333"/>
    </row>
    <row r="2592" spans="1:4" x14ac:dyDescent="0.2">
      <c r="A2592" s="333"/>
      <c r="B2592" s="333"/>
      <c r="C2592" s="333"/>
      <c r="D2592" s="333"/>
    </row>
    <row r="2593" spans="1:4" x14ac:dyDescent="0.2">
      <c r="A2593" s="333"/>
      <c r="B2593" s="333"/>
      <c r="C2593" s="333"/>
      <c r="D2593" s="333"/>
    </row>
    <row r="2594" spans="1:4" x14ac:dyDescent="0.2">
      <c r="A2594" s="333"/>
      <c r="B2594" s="333"/>
      <c r="C2594" s="333"/>
      <c r="D2594" s="333"/>
    </row>
    <row r="2595" spans="1:4" x14ac:dyDescent="0.2">
      <c r="A2595" s="333"/>
      <c r="B2595" s="333"/>
      <c r="C2595" s="333"/>
      <c r="D2595" s="333"/>
    </row>
    <row r="2596" spans="1:4" x14ac:dyDescent="0.2">
      <c r="A2596" s="333"/>
      <c r="B2596" s="333"/>
      <c r="C2596" s="333"/>
      <c r="D2596" s="333"/>
    </row>
    <row r="2597" spans="1:4" x14ac:dyDescent="0.2">
      <c r="A2597" s="333"/>
      <c r="B2597" s="333"/>
      <c r="C2597" s="333"/>
      <c r="D2597" s="333"/>
    </row>
    <row r="2598" spans="1:4" x14ac:dyDescent="0.2">
      <c r="A2598" s="333"/>
      <c r="B2598" s="333"/>
      <c r="C2598" s="333"/>
      <c r="D2598" s="333"/>
    </row>
    <row r="2599" spans="1:4" x14ac:dyDescent="0.2">
      <c r="A2599" s="333"/>
      <c r="B2599" s="333"/>
      <c r="C2599" s="333"/>
      <c r="D2599" s="333"/>
    </row>
    <row r="2600" spans="1:4" x14ac:dyDescent="0.2">
      <c r="A2600" s="333"/>
      <c r="B2600" s="333"/>
      <c r="C2600" s="333"/>
      <c r="D2600" s="333"/>
    </row>
    <row r="2601" spans="1:4" x14ac:dyDescent="0.2">
      <c r="A2601" s="333"/>
      <c r="B2601" s="333"/>
      <c r="C2601" s="333"/>
      <c r="D2601" s="333"/>
    </row>
    <row r="2602" spans="1:4" x14ac:dyDescent="0.2">
      <c r="A2602" s="333"/>
      <c r="B2602" s="333"/>
      <c r="C2602" s="333"/>
      <c r="D2602" s="333"/>
    </row>
    <row r="2603" spans="1:4" x14ac:dyDescent="0.2">
      <c r="A2603" s="333"/>
      <c r="B2603" s="333"/>
      <c r="C2603" s="333"/>
      <c r="D2603" s="333"/>
    </row>
    <row r="2604" spans="1:4" x14ac:dyDescent="0.2">
      <c r="A2604" s="333"/>
      <c r="B2604" s="333"/>
      <c r="C2604" s="333"/>
      <c r="D2604" s="333"/>
    </row>
    <row r="2605" spans="1:4" x14ac:dyDescent="0.2">
      <c r="A2605" s="333"/>
      <c r="B2605" s="333"/>
      <c r="C2605" s="333"/>
      <c r="D2605" s="333"/>
    </row>
    <row r="2606" spans="1:4" x14ac:dyDescent="0.2">
      <c r="A2606" s="333"/>
      <c r="B2606" s="333"/>
      <c r="C2606" s="333"/>
      <c r="D2606" s="333"/>
    </row>
    <row r="2607" spans="1:4" x14ac:dyDescent="0.2">
      <c r="A2607" s="333"/>
      <c r="B2607" s="333"/>
      <c r="C2607" s="333"/>
      <c r="D2607" s="333"/>
    </row>
    <row r="2608" spans="1:4" x14ac:dyDescent="0.2">
      <c r="A2608" s="333"/>
      <c r="B2608" s="333"/>
      <c r="C2608" s="333"/>
      <c r="D2608" s="333"/>
    </row>
    <row r="2609" spans="1:4" x14ac:dyDescent="0.2">
      <c r="A2609" s="333"/>
      <c r="B2609" s="333"/>
      <c r="C2609" s="333"/>
      <c r="D2609" s="333"/>
    </row>
    <row r="2610" spans="1:4" x14ac:dyDescent="0.2">
      <c r="A2610" s="333"/>
      <c r="B2610" s="333"/>
      <c r="C2610" s="333"/>
      <c r="D2610" s="333"/>
    </row>
    <row r="2611" spans="1:4" x14ac:dyDescent="0.2">
      <c r="A2611" s="333"/>
      <c r="B2611" s="333"/>
      <c r="C2611" s="333"/>
      <c r="D2611" s="333"/>
    </row>
    <row r="2612" spans="1:4" x14ac:dyDescent="0.2">
      <c r="A2612" s="333"/>
      <c r="B2612" s="333"/>
      <c r="C2612" s="333"/>
      <c r="D2612" s="333"/>
    </row>
    <row r="2613" spans="1:4" x14ac:dyDescent="0.2">
      <c r="A2613" s="333"/>
      <c r="B2613" s="333"/>
      <c r="C2613" s="333"/>
      <c r="D2613" s="333"/>
    </row>
    <row r="2614" spans="1:4" x14ac:dyDescent="0.2">
      <c r="A2614" s="333"/>
      <c r="B2614" s="333"/>
      <c r="C2614" s="333"/>
      <c r="D2614" s="333"/>
    </row>
    <row r="2615" spans="1:4" x14ac:dyDescent="0.2">
      <c r="A2615" s="333"/>
      <c r="B2615" s="333"/>
      <c r="C2615" s="333"/>
      <c r="D2615" s="333"/>
    </row>
    <row r="2616" spans="1:4" x14ac:dyDescent="0.2">
      <c r="A2616" s="333"/>
      <c r="B2616" s="333"/>
      <c r="C2616" s="333"/>
      <c r="D2616" s="333"/>
    </row>
    <row r="2617" spans="1:4" x14ac:dyDescent="0.2">
      <c r="A2617" s="333"/>
      <c r="B2617" s="333"/>
      <c r="C2617" s="333"/>
      <c r="D2617" s="333"/>
    </row>
    <row r="2618" spans="1:4" x14ac:dyDescent="0.2">
      <c r="A2618" s="333"/>
      <c r="B2618" s="333"/>
      <c r="C2618" s="333"/>
      <c r="D2618" s="333"/>
    </row>
    <row r="2619" spans="1:4" x14ac:dyDescent="0.2">
      <c r="A2619" s="333"/>
      <c r="B2619" s="333"/>
      <c r="C2619" s="333"/>
      <c r="D2619" s="333"/>
    </row>
    <row r="2620" spans="1:4" x14ac:dyDescent="0.2">
      <c r="A2620" s="333"/>
      <c r="B2620" s="333"/>
      <c r="C2620" s="333"/>
      <c r="D2620" s="333"/>
    </row>
    <row r="2621" spans="1:4" x14ac:dyDescent="0.2">
      <c r="A2621" s="333"/>
      <c r="B2621" s="333"/>
      <c r="C2621" s="333"/>
      <c r="D2621" s="333"/>
    </row>
    <row r="2622" spans="1:4" x14ac:dyDescent="0.2">
      <c r="A2622" s="333"/>
      <c r="B2622" s="333"/>
      <c r="C2622" s="333"/>
      <c r="D2622" s="333"/>
    </row>
    <row r="2623" spans="1:4" x14ac:dyDescent="0.2">
      <c r="A2623" s="333"/>
      <c r="B2623" s="333"/>
      <c r="C2623" s="333"/>
      <c r="D2623" s="333"/>
    </row>
    <row r="2624" spans="1:4" x14ac:dyDescent="0.2">
      <c r="A2624" s="333"/>
      <c r="B2624" s="333"/>
      <c r="C2624" s="333"/>
      <c r="D2624" s="333"/>
    </row>
    <row r="2625" spans="1:4" x14ac:dyDescent="0.2">
      <c r="A2625" s="333"/>
      <c r="B2625" s="333"/>
      <c r="C2625" s="333"/>
      <c r="D2625" s="333"/>
    </row>
    <row r="2626" spans="1:4" x14ac:dyDescent="0.2">
      <c r="A2626" s="333"/>
      <c r="B2626" s="333"/>
      <c r="C2626" s="333"/>
      <c r="D2626" s="333"/>
    </row>
    <row r="2627" spans="1:4" x14ac:dyDescent="0.2">
      <c r="A2627" s="333"/>
      <c r="B2627" s="333"/>
      <c r="C2627" s="333"/>
      <c r="D2627" s="333"/>
    </row>
    <row r="2628" spans="1:4" x14ac:dyDescent="0.2">
      <c r="A2628" s="333"/>
      <c r="B2628" s="333"/>
      <c r="C2628" s="333"/>
      <c r="D2628" s="333"/>
    </row>
    <row r="2629" spans="1:4" x14ac:dyDescent="0.2">
      <c r="A2629" s="333"/>
      <c r="B2629" s="333"/>
      <c r="C2629" s="333"/>
      <c r="D2629" s="333"/>
    </row>
    <row r="2630" spans="1:4" x14ac:dyDescent="0.2">
      <c r="A2630" s="333"/>
      <c r="B2630" s="333"/>
      <c r="C2630" s="333"/>
      <c r="D2630" s="333"/>
    </row>
    <row r="2631" spans="1:4" x14ac:dyDescent="0.2">
      <c r="A2631" s="333"/>
      <c r="B2631" s="333"/>
      <c r="C2631" s="333"/>
      <c r="D2631" s="333"/>
    </row>
    <row r="2632" spans="1:4" x14ac:dyDescent="0.2">
      <c r="A2632" s="333"/>
      <c r="B2632" s="333"/>
      <c r="C2632" s="333"/>
      <c r="D2632" s="333"/>
    </row>
    <row r="2633" spans="1:4" x14ac:dyDescent="0.2">
      <c r="A2633" s="333"/>
      <c r="B2633" s="333"/>
      <c r="C2633" s="333"/>
      <c r="D2633" s="333"/>
    </row>
    <row r="2634" spans="1:4" x14ac:dyDescent="0.2">
      <c r="A2634" s="333"/>
      <c r="B2634" s="333"/>
      <c r="C2634" s="333"/>
      <c r="D2634" s="333"/>
    </row>
    <row r="2635" spans="1:4" x14ac:dyDescent="0.2">
      <c r="A2635" s="333"/>
      <c r="B2635" s="333"/>
      <c r="C2635" s="333"/>
      <c r="D2635" s="333"/>
    </row>
    <row r="2636" spans="1:4" x14ac:dyDescent="0.2">
      <c r="A2636" s="333"/>
      <c r="B2636" s="333"/>
      <c r="C2636" s="333"/>
      <c r="D2636" s="333"/>
    </row>
    <row r="2637" spans="1:4" x14ac:dyDescent="0.2">
      <c r="A2637" s="333"/>
      <c r="B2637" s="333"/>
      <c r="C2637" s="333"/>
      <c r="D2637" s="333"/>
    </row>
    <row r="2638" spans="1:4" x14ac:dyDescent="0.2">
      <c r="A2638" s="333"/>
      <c r="B2638" s="333"/>
      <c r="C2638" s="333"/>
      <c r="D2638" s="333"/>
    </row>
    <row r="2639" spans="1:4" x14ac:dyDescent="0.2">
      <c r="A2639" s="333"/>
      <c r="B2639" s="333"/>
      <c r="C2639" s="333"/>
      <c r="D2639" s="333"/>
    </row>
    <row r="2640" spans="1:4" x14ac:dyDescent="0.2">
      <c r="A2640" s="333"/>
      <c r="B2640" s="333"/>
      <c r="C2640" s="333"/>
      <c r="D2640" s="333"/>
    </row>
    <row r="2641" spans="1:4" x14ac:dyDescent="0.2">
      <c r="A2641" s="333"/>
      <c r="B2641" s="333"/>
      <c r="C2641" s="333"/>
      <c r="D2641" s="333"/>
    </row>
    <row r="2642" spans="1:4" x14ac:dyDescent="0.2">
      <c r="A2642" s="333"/>
      <c r="B2642" s="333"/>
      <c r="C2642" s="333"/>
      <c r="D2642" s="333"/>
    </row>
    <row r="2643" spans="1:4" x14ac:dyDescent="0.2">
      <c r="A2643" s="333"/>
      <c r="B2643" s="333"/>
      <c r="C2643" s="333"/>
      <c r="D2643" s="333"/>
    </row>
    <row r="2644" spans="1:4" x14ac:dyDescent="0.2">
      <c r="A2644" s="333"/>
      <c r="B2644" s="333"/>
      <c r="C2644" s="333"/>
      <c r="D2644" s="333"/>
    </row>
    <row r="2645" spans="1:4" x14ac:dyDescent="0.2">
      <c r="A2645" s="333"/>
      <c r="B2645" s="333"/>
      <c r="C2645" s="333"/>
      <c r="D2645" s="333"/>
    </row>
    <row r="2646" spans="1:4" x14ac:dyDescent="0.2">
      <c r="A2646" s="333"/>
      <c r="B2646" s="333"/>
      <c r="C2646" s="333"/>
      <c r="D2646" s="333"/>
    </row>
    <row r="2647" spans="1:4" x14ac:dyDescent="0.2">
      <c r="A2647" s="333"/>
      <c r="B2647" s="333"/>
      <c r="C2647" s="333"/>
      <c r="D2647" s="333"/>
    </row>
    <row r="2648" spans="1:4" x14ac:dyDescent="0.2">
      <c r="A2648" s="333"/>
      <c r="B2648" s="333"/>
      <c r="C2648" s="333"/>
      <c r="D2648" s="333"/>
    </row>
    <row r="2649" spans="1:4" x14ac:dyDescent="0.2">
      <c r="A2649" s="333"/>
      <c r="B2649" s="333"/>
      <c r="C2649" s="333"/>
      <c r="D2649" s="333"/>
    </row>
    <row r="2650" spans="1:4" x14ac:dyDescent="0.2">
      <c r="A2650" s="333"/>
      <c r="B2650" s="333"/>
      <c r="C2650" s="333"/>
      <c r="D2650" s="333"/>
    </row>
    <row r="2651" spans="1:4" x14ac:dyDescent="0.2">
      <c r="A2651" s="333"/>
      <c r="B2651" s="333"/>
      <c r="C2651" s="333"/>
      <c r="D2651" s="333"/>
    </row>
    <row r="2652" spans="1:4" x14ac:dyDescent="0.2">
      <c r="A2652" s="333"/>
      <c r="B2652" s="333"/>
      <c r="C2652" s="333"/>
      <c r="D2652" s="333"/>
    </row>
    <row r="2653" spans="1:4" x14ac:dyDescent="0.2">
      <c r="A2653" s="333"/>
      <c r="B2653" s="333"/>
      <c r="C2653" s="333"/>
      <c r="D2653" s="333"/>
    </row>
    <row r="2654" spans="1:4" x14ac:dyDescent="0.2">
      <c r="A2654" s="333"/>
      <c r="B2654" s="333"/>
      <c r="C2654" s="333"/>
      <c r="D2654" s="333"/>
    </row>
    <row r="2655" spans="1:4" x14ac:dyDescent="0.2">
      <c r="A2655" s="333"/>
      <c r="B2655" s="333"/>
      <c r="C2655" s="333"/>
      <c r="D2655" s="333"/>
    </row>
    <row r="2656" spans="1:4" x14ac:dyDescent="0.2">
      <c r="A2656" s="333"/>
      <c r="B2656" s="333"/>
      <c r="C2656" s="333"/>
      <c r="D2656" s="333"/>
    </row>
    <row r="2657" spans="1:4" x14ac:dyDescent="0.2">
      <c r="A2657" s="333"/>
      <c r="B2657" s="333"/>
      <c r="C2657" s="333"/>
      <c r="D2657" s="333"/>
    </row>
    <row r="2658" spans="1:4" x14ac:dyDescent="0.2">
      <c r="A2658" s="333"/>
      <c r="B2658" s="333"/>
      <c r="C2658" s="333"/>
      <c r="D2658" s="333"/>
    </row>
    <row r="2659" spans="1:4" x14ac:dyDescent="0.2">
      <c r="A2659" s="333"/>
      <c r="B2659" s="333"/>
      <c r="C2659" s="333"/>
      <c r="D2659" s="333"/>
    </row>
    <row r="2660" spans="1:4" x14ac:dyDescent="0.2">
      <c r="A2660" s="333"/>
      <c r="B2660" s="333"/>
      <c r="C2660" s="333"/>
      <c r="D2660" s="333"/>
    </row>
    <row r="2661" spans="1:4" x14ac:dyDescent="0.2">
      <c r="A2661" s="333"/>
      <c r="B2661" s="333"/>
      <c r="C2661" s="333"/>
      <c r="D2661" s="333"/>
    </row>
    <row r="2662" spans="1:4" x14ac:dyDescent="0.2">
      <c r="A2662" s="333"/>
      <c r="B2662" s="333"/>
      <c r="C2662" s="333"/>
      <c r="D2662" s="333"/>
    </row>
    <row r="2663" spans="1:4" x14ac:dyDescent="0.2">
      <c r="A2663" s="333"/>
      <c r="B2663" s="333"/>
      <c r="C2663" s="333"/>
      <c r="D2663" s="333"/>
    </row>
    <row r="2664" spans="1:4" x14ac:dyDescent="0.2">
      <c r="A2664" s="333"/>
      <c r="B2664" s="333"/>
      <c r="C2664" s="333"/>
      <c r="D2664" s="333"/>
    </row>
    <row r="2665" spans="1:4" x14ac:dyDescent="0.2">
      <c r="A2665" s="333"/>
      <c r="B2665" s="333"/>
      <c r="C2665" s="333"/>
      <c r="D2665" s="333"/>
    </row>
    <row r="2666" spans="1:4" x14ac:dyDescent="0.2">
      <c r="A2666" s="333"/>
      <c r="B2666" s="333"/>
      <c r="C2666" s="333"/>
      <c r="D2666" s="333"/>
    </row>
    <row r="2667" spans="1:4" x14ac:dyDescent="0.2">
      <c r="A2667" s="333"/>
      <c r="B2667" s="333"/>
      <c r="C2667" s="333"/>
      <c r="D2667" s="333"/>
    </row>
    <row r="2668" spans="1:4" x14ac:dyDescent="0.2">
      <c r="A2668" s="333"/>
      <c r="B2668" s="333"/>
      <c r="C2668" s="333"/>
      <c r="D2668" s="333"/>
    </row>
    <row r="2669" spans="1:4" x14ac:dyDescent="0.2">
      <c r="A2669" s="333"/>
      <c r="B2669" s="333"/>
      <c r="C2669" s="333"/>
      <c r="D2669" s="333"/>
    </row>
    <row r="2670" spans="1:4" x14ac:dyDescent="0.2">
      <c r="A2670" s="333"/>
      <c r="B2670" s="333"/>
      <c r="C2670" s="333"/>
      <c r="D2670" s="333"/>
    </row>
    <row r="2671" spans="1:4" x14ac:dyDescent="0.2">
      <c r="A2671" s="333"/>
      <c r="B2671" s="333"/>
      <c r="C2671" s="333"/>
      <c r="D2671" s="333"/>
    </row>
    <row r="2672" spans="1:4" x14ac:dyDescent="0.2">
      <c r="A2672" s="333"/>
      <c r="B2672" s="333"/>
      <c r="C2672" s="333"/>
      <c r="D2672" s="333"/>
    </row>
    <row r="2673" spans="1:4" x14ac:dyDescent="0.2">
      <c r="A2673" s="333"/>
      <c r="B2673" s="333"/>
      <c r="C2673" s="333"/>
      <c r="D2673" s="333"/>
    </row>
    <row r="2674" spans="1:4" x14ac:dyDescent="0.2">
      <c r="A2674" s="333"/>
      <c r="B2674" s="333"/>
      <c r="C2674" s="333"/>
      <c r="D2674" s="333"/>
    </row>
    <row r="2675" spans="1:4" x14ac:dyDescent="0.2">
      <c r="A2675" s="333"/>
      <c r="B2675" s="333"/>
      <c r="C2675" s="333"/>
      <c r="D2675" s="333"/>
    </row>
    <row r="2676" spans="1:4" x14ac:dyDescent="0.2">
      <c r="A2676" s="333"/>
      <c r="B2676" s="333"/>
      <c r="C2676" s="333"/>
      <c r="D2676" s="333"/>
    </row>
    <row r="2677" spans="1:4" x14ac:dyDescent="0.2">
      <c r="A2677" s="333"/>
      <c r="B2677" s="333"/>
      <c r="C2677" s="333"/>
      <c r="D2677" s="333"/>
    </row>
    <row r="2678" spans="1:4" x14ac:dyDescent="0.2">
      <c r="A2678" s="333"/>
      <c r="B2678" s="333"/>
      <c r="C2678" s="333"/>
      <c r="D2678" s="333"/>
    </row>
    <row r="2679" spans="1:4" x14ac:dyDescent="0.2">
      <c r="A2679" s="333"/>
      <c r="B2679" s="333"/>
      <c r="C2679" s="333"/>
      <c r="D2679" s="333"/>
    </row>
    <row r="2680" spans="1:4" x14ac:dyDescent="0.2">
      <c r="A2680" s="333"/>
      <c r="B2680" s="333"/>
      <c r="C2680" s="333"/>
      <c r="D2680" s="333"/>
    </row>
    <row r="2681" spans="1:4" x14ac:dyDescent="0.2">
      <c r="A2681" s="333"/>
      <c r="B2681" s="333"/>
      <c r="C2681" s="333"/>
      <c r="D2681" s="333"/>
    </row>
    <row r="2682" spans="1:4" x14ac:dyDescent="0.2">
      <c r="A2682" s="333"/>
      <c r="B2682" s="333"/>
      <c r="C2682" s="333"/>
      <c r="D2682" s="333"/>
    </row>
    <row r="2683" spans="1:4" x14ac:dyDescent="0.2">
      <c r="A2683" s="333"/>
      <c r="B2683" s="333"/>
      <c r="C2683" s="333"/>
      <c r="D2683" s="333"/>
    </row>
    <row r="2684" spans="1:4" x14ac:dyDescent="0.2">
      <c r="A2684" s="333"/>
      <c r="B2684" s="333"/>
      <c r="C2684" s="333"/>
      <c r="D2684" s="333"/>
    </row>
    <row r="2685" spans="1:4" x14ac:dyDescent="0.2">
      <c r="A2685" s="333"/>
      <c r="B2685" s="333"/>
      <c r="C2685" s="333"/>
      <c r="D2685" s="333"/>
    </row>
    <row r="2686" spans="1:4" x14ac:dyDescent="0.2">
      <c r="A2686" s="333"/>
      <c r="B2686" s="333"/>
      <c r="C2686" s="333"/>
      <c r="D2686" s="333"/>
    </row>
    <row r="2687" spans="1:4" x14ac:dyDescent="0.2">
      <c r="A2687" s="333"/>
      <c r="B2687" s="333"/>
      <c r="C2687" s="333"/>
      <c r="D2687" s="333"/>
    </row>
    <row r="2688" spans="1:4" x14ac:dyDescent="0.2">
      <c r="A2688" s="333"/>
      <c r="B2688" s="333"/>
      <c r="C2688" s="333"/>
      <c r="D2688" s="333"/>
    </row>
    <row r="2689" spans="1:4" x14ac:dyDescent="0.2">
      <c r="A2689" s="333"/>
      <c r="B2689" s="333"/>
      <c r="C2689" s="333"/>
      <c r="D2689" s="333"/>
    </row>
    <row r="2690" spans="1:4" x14ac:dyDescent="0.2">
      <c r="A2690" s="333"/>
      <c r="B2690" s="333"/>
      <c r="C2690" s="333"/>
      <c r="D2690" s="333"/>
    </row>
    <row r="2691" spans="1:4" x14ac:dyDescent="0.2">
      <c r="A2691" s="333"/>
      <c r="B2691" s="333"/>
      <c r="C2691" s="333"/>
      <c r="D2691" s="333"/>
    </row>
    <row r="2692" spans="1:4" x14ac:dyDescent="0.2">
      <c r="A2692" s="333"/>
      <c r="B2692" s="333"/>
      <c r="C2692" s="333"/>
      <c r="D2692" s="333"/>
    </row>
    <row r="2693" spans="1:4" x14ac:dyDescent="0.2">
      <c r="A2693" s="333"/>
      <c r="B2693" s="333"/>
      <c r="C2693" s="333"/>
      <c r="D2693" s="333"/>
    </row>
    <row r="2694" spans="1:4" x14ac:dyDescent="0.2">
      <c r="A2694" s="333"/>
      <c r="B2694" s="333"/>
      <c r="C2694" s="333"/>
      <c r="D2694" s="333"/>
    </row>
    <row r="2695" spans="1:4" x14ac:dyDescent="0.2">
      <c r="A2695" s="333"/>
      <c r="B2695" s="333"/>
      <c r="C2695" s="333"/>
      <c r="D2695" s="333"/>
    </row>
    <row r="2696" spans="1:4" x14ac:dyDescent="0.2">
      <c r="A2696" s="333"/>
      <c r="B2696" s="333"/>
      <c r="C2696" s="333"/>
      <c r="D2696" s="333"/>
    </row>
    <row r="2697" spans="1:4" x14ac:dyDescent="0.2">
      <c r="A2697" s="333"/>
      <c r="B2697" s="333"/>
      <c r="C2697" s="333"/>
      <c r="D2697" s="333"/>
    </row>
    <row r="2698" spans="1:4" x14ac:dyDescent="0.2">
      <c r="A2698" s="333"/>
      <c r="B2698" s="333"/>
      <c r="C2698" s="333"/>
      <c r="D2698" s="333"/>
    </row>
    <row r="2699" spans="1:4" x14ac:dyDescent="0.2">
      <c r="A2699" s="333"/>
      <c r="B2699" s="333"/>
      <c r="C2699" s="333"/>
      <c r="D2699" s="333"/>
    </row>
    <row r="2700" spans="1:4" x14ac:dyDescent="0.2">
      <c r="A2700" s="333"/>
      <c r="B2700" s="333"/>
      <c r="C2700" s="333"/>
      <c r="D2700" s="333"/>
    </row>
    <row r="2701" spans="1:4" x14ac:dyDescent="0.2">
      <c r="A2701" s="333"/>
      <c r="B2701" s="333"/>
      <c r="C2701" s="333"/>
      <c r="D2701" s="333"/>
    </row>
    <row r="2702" spans="1:4" x14ac:dyDescent="0.2">
      <c r="A2702" s="333"/>
      <c r="B2702" s="333"/>
      <c r="C2702" s="333"/>
      <c r="D2702" s="333"/>
    </row>
    <row r="2703" spans="1:4" x14ac:dyDescent="0.2">
      <c r="A2703" s="333"/>
      <c r="B2703" s="333"/>
      <c r="C2703" s="333"/>
      <c r="D2703" s="333"/>
    </row>
    <row r="2704" spans="1:4" x14ac:dyDescent="0.2">
      <c r="A2704" s="333"/>
      <c r="B2704" s="333"/>
      <c r="C2704" s="333"/>
      <c r="D2704" s="333"/>
    </row>
    <row r="2705" spans="1:4" x14ac:dyDescent="0.2">
      <c r="A2705" s="333"/>
      <c r="B2705" s="333"/>
      <c r="C2705" s="333"/>
      <c r="D2705" s="333"/>
    </row>
    <row r="2706" spans="1:4" x14ac:dyDescent="0.2">
      <c r="A2706" s="333"/>
      <c r="B2706" s="333"/>
      <c r="C2706" s="333"/>
      <c r="D2706" s="333"/>
    </row>
    <row r="2707" spans="1:4" x14ac:dyDescent="0.2">
      <c r="A2707" s="333"/>
      <c r="B2707" s="333"/>
      <c r="C2707" s="333"/>
      <c r="D2707" s="333"/>
    </row>
    <row r="2708" spans="1:4" x14ac:dyDescent="0.2">
      <c r="A2708" s="333"/>
      <c r="B2708" s="333"/>
      <c r="C2708" s="333"/>
      <c r="D2708" s="333"/>
    </row>
    <row r="2709" spans="1:4" x14ac:dyDescent="0.2">
      <c r="A2709" s="333"/>
      <c r="B2709" s="333"/>
      <c r="C2709" s="333"/>
      <c r="D2709" s="333"/>
    </row>
    <row r="2710" spans="1:4" x14ac:dyDescent="0.2">
      <c r="A2710" s="333"/>
      <c r="B2710" s="333"/>
      <c r="C2710" s="333"/>
      <c r="D2710" s="333"/>
    </row>
    <row r="2711" spans="1:4" x14ac:dyDescent="0.2">
      <c r="A2711" s="333"/>
      <c r="B2711" s="333"/>
      <c r="C2711" s="333"/>
      <c r="D2711" s="333"/>
    </row>
    <row r="2712" spans="1:4" x14ac:dyDescent="0.2">
      <c r="A2712" s="333"/>
      <c r="B2712" s="333"/>
      <c r="C2712" s="333"/>
      <c r="D2712" s="333"/>
    </row>
    <row r="2713" spans="1:4" x14ac:dyDescent="0.2">
      <c r="A2713" s="333"/>
      <c r="B2713" s="333"/>
      <c r="C2713" s="333"/>
      <c r="D2713" s="333"/>
    </row>
    <row r="2714" spans="1:4" x14ac:dyDescent="0.2">
      <c r="A2714" s="333"/>
      <c r="B2714" s="333"/>
      <c r="C2714" s="333"/>
      <c r="D2714" s="333"/>
    </row>
    <row r="2715" spans="1:4" x14ac:dyDescent="0.2">
      <c r="A2715" s="333"/>
      <c r="B2715" s="333"/>
      <c r="C2715" s="333"/>
      <c r="D2715" s="333"/>
    </row>
    <row r="2716" spans="1:4" x14ac:dyDescent="0.2">
      <c r="A2716" s="333"/>
      <c r="B2716" s="333"/>
      <c r="C2716" s="333"/>
      <c r="D2716" s="333"/>
    </row>
    <row r="2717" spans="1:4" x14ac:dyDescent="0.2">
      <c r="A2717" s="333"/>
      <c r="B2717" s="333"/>
      <c r="C2717" s="333"/>
      <c r="D2717" s="333"/>
    </row>
    <row r="2718" spans="1:4" x14ac:dyDescent="0.2">
      <c r="A2718" s="333"/>
      <c r="B2718" s="333"/>
      <c r="C2718" s="333"/>
      <c r="D2718" s="333"/>
    </row>
    <row r="2719" spans="1:4" x14ac:dyDescent="0.2">
      <c r="A2719" s="333"/>
      <c r="B2719" s="333"/>
      <c r="C2719" s="333"/>
      <c r="D2719" s="333"/>
    </row>
    <row r="2720" spans="1:4" x14ac:dyDescent="0.2">
      <c r="A2720" s="333"/>
      <c r="B2720" s="333"/>
      <c r="C2720" s="333"/>
      <c r="D2720" s="333"/>
    </row>
    <row r="2721" spans="1:4" x14ac:dyDescent="0.2">
      <c r="A2721" s="333"/>
      <c r="B2721" s="333"/>
      <c r="C2721" s="333"/>
      <c r="D2721" s="333"/>
    </row>
    <row r="2722" spans="1:4" x14ac:dyDescent="0.2">
      <c r="A2722" s="333"/>
      <c r="B2722" s="333"/>
      <c r="C2722" s="333"/>
      <c r="D2722" s="333"/>
    </row>
    <row r="2723" spans="1:4" x14ac:dyDescent="0.2">
      <c r="A2723" s="333"/>
      <c r="B2723" s="333"/>
      <c r="C2723" s="333"/>
      <c r="D2723" s="333"/>
    </row>
    <row r="2724" spans="1:4" x14ac:dyDescent="0.2">
      <c r="A2724" s="333"/>
      <c r="B2724" s="333"/>
      <c r="C2724" s="333"/>
      <c r="D2724" s="333"/>
    </row>
    <row r="2725" spans="1:4" x14ac:dyDescent="0.2">
      <c r="A2725" s="333"/>
      <c r="B2725" s="333"/>
      <c r="C2725" s="333"/>
      <c r="D2725" s="333"/>
    </row>
    <row r="2726" spans="1:4" x14ac:dyDescent="0.2">
      <c r="A2726" s="333"/>
      <c r="B2726" s="333"/>
      <c r="C2726" s="333"/>
      <c r="D2726" s="333"/>
    </row>
    <row r="2727" spans="1:4" x14ac:dyDescent="0.2">
      <c r="A2727" s="333"/>
      <c r="B2727" s="333"/>
      <c r="C2727" s="333"/>
      <c r="D2727" s="333"/>
    </row>
    <row r="2728" spans="1:4" x14ac:dyDescent="0.2">
      <c r="A2728" s="333"/>
      <c r="B2728" s="333"/>
      <c r="C2728" s="333"/>
      <c r="D2728" s="333"/>
    </row>
    <row r="2729" spans="1:4" x14ac:dyDescent="0.2">
      <c r="A2729" s="333"/>
      <c r="B2729" s="333"/>
      <c r="C2729" s="333"/>
      <c r="D2729" s="333"/>
    </row>
    <row r="2730" spans="1:4" x14ac:dyDescent="0.2">
      <c r="A2730" s="333"/>
      <c r="B2730" s="333"/>
      <c r="C2730" s="333"/>
      <c r="D2730" s="333"/>
    </row>
    <row r="2731" spans="1:4" x14ac:dyDescent="0.2">
      <c r="A2731" s="333"/>
      <c r="B2731" s="333"/>
      <c r="C2731" s="333"/>
      <c r="D2731" s="333"/>
    </row>
    <row r="2732" spans="1:4" x14ac:dyDescent="0.2">
      <c r="A2732" s="333"/>
      <c r="B2732" s="333"/>
      <c r="C2732" s="333"/>
      <c r="D2732" s="333"/>
    </row>
    <row r="2733" spans="1:4" x14ac:dyDescent="0.2">
      <c r="A2733" s="333"/>
      <c r="B2733" s="333"/>
      <c r="C2733" s="333"/>
      <c r="D2733" s="333"/>
    </row>
    <row r="2734" spans="1:4" x14ac:dyDescent="0.2">
      <c r="A2734" s="333"/>
      <c r="B2734" s="333"/>
      <c r="C2734" s="333"/>
      <c r="D2734" s="333"/>
    </row>
    <row r="2735" spans="1:4" x14ac:dyDescent="0.2">
      <c r="A2735" s="333"/>
      <c r="B2735" s="333"/>
      <c r="C2735" s="333"/>
      <c r="D2735" s="333"/>
    </row>
    <row r="2736" spans="1:4" x14ac:dyDescent="0.2">
      <c r="A2736" s="333"/>
      <c r="B2736" s="333"/>
      <c r="C2736" s="333"/>
      <c r="D2736" s="333"/>
    </row>
    <row r="2737" spans="1:4" x14ac:dyDescent="0.2">
      <c r="A2737" s="333"/>
      <c r="B2737" s="333"/>
      <c r="C2737" s="333"/>
      <c r="D2737" s="333"/>
    </row>
    <row r="2738" spans="1:4" x14ac:dyDescent="0.2">
      <c r="A2738" s="333"/>
      <c r="B2738" s="333"/>
      <c r="C2738" s="333"/>
      <c r="D2738" s="333"/>
    </row>
    <row r="2739" spans="1:4" x14ac:dyDescent="0.2">
      <c r="A2739" s="333"/>
      <c r="B2739" s="333"/>
      <c r="C2739" s="333"/>
      <c r="D2739" s="333"/>
    </row>
    <row r="2740" spans="1:4" x14ac:dyDescent="0.2">
      <c r="A2740" s="333"/>
      <c r="B2740" s="333"/>
      <c r="C2740" s="333"/>
      <c r="D2740" s="333"/>
    </row>
    <row r="2741" spans="1:4" x14ac:dyDescent="0.2">
      <c r="A2741" s="333"/>
      <c r="B2741" s="333"/>
      <c r="C2741" s="333"/>
      <c r="D2741" s="333"/>
    </row>
    <row r="2742" spans="1:4" x14ac:dyDescent="0.2">
      <c r="A2742" s="333"/>
      <c r="B2742" s="333"/>
      <c r="C2742" s="333"/>
      <c r="D2742" s="333"/>
    </row>
    <row r="2743" spans="1:4" x14ac:dyDescent="0.2">
      <c r="A2743" s="333"/>
      <c r="B2743" s="333"/>
      <c r="C2743" s="333"/>
      <c r="D2743" s="333"/>
    </row>
    <row r="2744" spans="1:4" x14ac:dyDescent="0.2">
      <c r="A2744" s="333"/>
      <c r="B2744" s="333"/>
      <c r="C2744" s="333"/>
      <c r="D2744" s="333"/>
    </row>
    <row r="2745" spans="1:4" x14ac:dyDescent="0.2">
      <c r="A2745" s="333"/>
      <c r="B2745" s="333"/>
      <c r="C2745" s="333"/>
      <c r="D2745" s="333"/>
    </row>
    <row r="2746" spans="1:4" x14ac:dyDescent="0.2">
      <c r="A2746" s="333"/>
      <c r="B2746" s="333"/>
      <c r="C2746" s="333"/>
      <c r="D2746" s="333"/>
    </row>
    <row r="2747" spans="1:4" x14ac:dyDescent="0.2">
      <c r="A2747" s="333"/>
      <c r="B2747" s="333"/>
      <c r="C2747" s="333"/>
      <c r="D2747" s="333"/>
    </row>
    <row r="2748" spans="1:4" x14ac:dyDescent="0.2">
      <c r="A2748" s="333"/>
      <c r="B2748" s="333"/>
      <c r="C2748" s="333"/>
      <c r="D2748" s="333"/>
    </row>
    <row r="2749" spans="1:4" x14ac:dyDescent="0.2">
      <c r="A2749" s="333"/>
      <c r="B2749" s="333"/>
      <c r="C2749" s="333"/>
      <c r="D2749" s="333"/>
    </row>
    <row r="2750" spans="1:4" x14ac:dyDescent="0.2">
      <c r="A2750" s="333"/>
      <c r="B2750" s="333"/>
      <c r="C2750" s="333"/>
      <c r="D2750" s="333"/>
    </row>
    <row r="2751" spans="1:4" x14ac:dyDescent="0.2">
      <c r="A2751" s="333"/>
      <c r="B2751" s="333"/>
      <c r="C2751" s="333"/>
      <c r="D2751" s="333"/>
    </row>
    <row r="2752" spans="1:4" x14ac:dyDescent="0.2">
      <c r="A2752" s="333"/>
      <c r="B2752" s="333"/>
      <c r="C2752" s="333"/>
      <c r="D2752" s="333"/>
    </row>
    <row r="2753" spans="1:4" x14ac:dyDescent="0.2">
      <c r="A2753" s="333"/>
      <c r="B2753" s="333"/>
      <c r="C2753" s="333"/>
      <c r="D2753" s="333"/>
    </row>
    <row r="2754" spans="1:4" x14ac:dyDescent="0.2">
      <c r="A2754" s="333"/>
      <c r="B2754" s="333"/>
      <c r="C2754" s="333"/>
      <c r="D2754" s="333"/>
    </row>
    <row r="2755" spans="1:4" x14ac:dyDescent="0.2">
      <c r="A2755" s="333"/>
      <c r="B2755" s="333"/>
      <c r="C2755" s="333"/>
      <c r="D2755" s="333"/>
    </row>
    <row r="2756" spans="1:4" x14ac:dyDescent="0.2">
      <c r="A2756" s="333"/>
      <c r="B2756" s="333"/>
      <c r="C2756" s="333"/>
      <c r="D2756" s="333"/>
    </row>
    <row r="2757" spans="1:4" x14ac:dyDescent="0.2">
      <c r="A2757" s="333"/>
      <c r="B2757" s="333"/>
      <c r="C2757" s="333"/>
      <c r="D2757" s="333"/>
    </row>
    <row r="2758" spans="1:4" x14ac:dyDescent="0.2">
      <c r="A2758" s="333"/>
      <c r="B2758" s="333"/>
      <c r="C2758" s="333"/>
      <c r="D2758" s="333"/>
    </row>
    <row r="2759" spans="1:4" x14ac:dyDescent="0.2">
      <c r="A2759" s="333"/>
      <c r="B2759" s="333"/>
      <c r="C2759" s="333"/>
      <c r="D2759" s="333"/>
    </row>
    <row r="2760" spans="1:4" x14ac:dyDescent="0.2">
      <c r="A2760" s="333"/>
      <c r="B2760" s="333"/>
      <c r="C2760" s="333"/>
      <c r="D2760" s="333"/>
    </row>
    <row r="2761" spans="1:4" x14ac:dyDescent="0.2">
      <c r="A2761" s="333"/>
      <c r="B2761" s="333"/>
      <c r="C2761" s="333"/>
      <c r="D2761" s="333"/>
    </row>
    <row r="2762" spans="1:4" x14ac:dyDescent="0.2">
      <c r="A2762" s="333"/>
      <c r="B2762" s="333"/>
      <c r="C2762" s="333"/>
      <c r="D2762" s="333"/>
    </row>
    <row r="2763" spans="1:4" x14ac:dyDescent="0.2">
      <c r="A2763" s="333"/>
      <c r="B2763" s="333"/>
      <c r="C2763" s="333"/>
      <c r="D2763" s="333"/>
    </row>
    <row r="2764" spans="1:4" x14ac:dyDescent="0.2">
      <c r="A2764" s="333"/>
      <c r="B2764" s="333"/>
      <c r="C2764" s="333"/>
      <c r="D2764" s="333"/>
    </row>
    <row r="2765" spans="1:4" x14ac:dyDescent="0.2">
      <c r="A2765" s="333"/>
      <c r="B2765" s="333"/>
      <c r="C2765" s="333"/>
      <c r="D2765" s="333"/>
    </row>
    <row r="2766" spans="1:4" x14ac:dyDescent="0.2">
      <c r="A2766" s="333"/>
      <c r="B2766" s="333"/>
      <c r="C2766" s="333"/>
      <c r="D2766" s="333"/>
    </row>
    <row r="2767" spans="1:4" x14ac:dyDescent="0.2">
      <c r="A2767" s="333"/>
      <c r="B2767" s="333"/>
      <c r="C2767" s="333"/>
      <c r="D2767" s="333"/>
    </row>
    <row r="2768" spans="1:4" x14ac:dyDescent="0.2">
      <c r="A2768" s="333"/>
      <c r="B2768" s="333"/>
      <c r="C2768" s="333"/>
      <c r="D2768" s="333"/>
    </row>
    <row r="2769" spans="1:4" x14ac:dyDescent="0.2">
      <c r="A2769" s="333"/>
      <c r="B2769" s="333"/>
      <c r="C2769" s="333"/>
      <c r="D2769" s="333"/>
    </row>
    <row r="2770" spans="1:4" x14ac:dyDescent="0.2">
      <c r="A2770" s="333"/>
      <c r="B2770" s="333"/>
      <c r="C2770" s="333"/>
      <c r="D2770" s="333"/>
    </row>
    <row r="2771" spans="1:4" x14ac:dyDescent="0.2">
      <c r="A2771" s="333"/>
      <c r="B2771" s="333"/>
      <c r="C2771" s="333"/>
      <c r="D2771" s="333"/>
    </row>
    <row r="2772" spans="1:4" x14ac:dyDescent="0.2">
      <c r="A2772" s="333"/>
      <c r="B2772" s="333"/>
      <c r="C2772" s="333"/>
      <c r="D2772" s="333"/>
    </row>
    <row r="2773" spans="1:4" x14ac:dyDescent="0.2">
      <c r="A2773" s="333"/>
      <c r="B2773" s="333"/>
      <c r="C2773" s="333"/>
      <c r="D2773" s="333"/>
    </row>
    <row r="2774" spans="1:4" x14ac:dyDescent="0.2">
      <c r="A2774" s="333"/>
      <c r="B2774" s="333"/>
      <c r="C2774" s="333"/>
      <c r="D2774" s="333"/>
    </row>
    <row r="2775" spans="1:4" x14ac:dyDescent="0.2">
      <c r="A2775" s="333"/>
      <c r="B2775" s="333"/>
      <c r="C2775" s="333"/>
      <c r="D2775" s="333"/>
    </row>
    <row r="2776" spans="1:4" x14ac:dyDescent="0.2">
      <c r="A2776" s="333"/>
      <c r="B2776" s="333"/>
      <c r="C2776" s="333"/>
      <c r="D2776" s="333"/>
    </row>
    <row r="2777" spans="1:4" x14ac:dyDescent="0.2">
      <c r="A2777" s="333"/>
      <c r="B2777" s="333"/>
      <c r="C2777" s="333"/>
      <c r="D2777" s="333"/>
    </row>
    <row r="2778" spans="1:4" x14ac:dyDescent="0.2">
      <c r="A2778" s="333"/>
      <c r="B2778" s="333"/>
      <c r="C2778" s="333"/>
      <c r="D2778" s="333"/>
    </row>
    <row r="2779" spans="1:4" x14ac:dyDescent="0.2">
      <c r="A2779" s="333"/>
      <c r="B2779" s="333"/>
      <c r="C2779" s="333"/>
      <c r="D2779" s="333"/>
    </row>
    <row r="2780" spans="1:4" x14ac:dyDescent="0.2">
      <c r="A2780" s="333"/>
      <c r="B2780" s="333"/>
      <c r="C2780" s="333"/>
      <c r="D2780" s="333"/>
    </row>
    <row r="2781" spans="1:4" x14ac:dyDescent="0.2">
      <c r="A2781" s="333"/>
      <c r="B2781" s="333"/>
      <c r="C2781" s="333"/>
      <c r="D2781" s="333"/>
    </row>
    <row r="2782" spans="1:4" x14ac:dyDescent="0.2">
      <c r="A2782" s="333"/>
      <c r="B2782" s="333"/>
      <c r="C2782" s="333"/>
      <c r="D2782" s="333"/>
    </row>
    <row r="2783" spans="1:4" x14ac:dyDescent="0.2">
      <c r="A2783" s="333"/>
      <c r="B2783" s="333"/>
      <c r="C2783" s="333"/>
      <c r="D2783" s="333"/>
    </row>
    <row r="2784" spans="1:4" x14ac:dyDescent="0.2">
      <c r="A2784" s="333"/>
      <c r="B2784" s="333"/>
      <c r="C2784" s="333"/>
      <c r="D2784" s="333"/>
    </row>
    <row r="2785" spans="1:4" x14ac:dyDescent="0.2">
      <c r="A2785" s="333"/>
      <c r="B2785" s="333"/>
      <c r="C2785" s="333"/>
      <c r="D2785" s="333"/>
    </row>
    <row r="2786" spans="1:4" x14ac:dyDescent="0.2">
      <c r="A2786" s="333"/>
      <c r="B2786" s="333"/>
      <c r="C2786" s="333"/>
      <c r="D2786" s="333"/>
    </row>
    <row r="2787" spans="1:4" x14ac:dyDescent="0.2">
      <c r="A2787" s="333"/>
      <c r="B2787" s="333"/>
      <c r="C2787" s="333"/>
      <c r="D2787" s="333"/>
    </row>
    <row r="2788" spans="1:4" x14ac:dyDescent="0.2">
      <c r="A2788" s="333"/>
      <c r="B2788" s="333"/>
      <c r="C2788" s="333"/>
      <c r="D2788" s="333"/>
    </row>
    <row r="2789" spans="1:4" x14ac:dyDescent="0.2">
      <c r="A2789" s="333"/>
      <c r="B2789" s="333"/>
      <c r="C2789" s="333"/>
      <c r="D2789" s="333"/>
    </row>
    <row r="2790" spans="1:4" x14ac:dyDescent="0.2">
      <c r="A2790" s="333"/>
      <c r="B2790" s="333"/>
      <c r="C2790" s="333"/>
      <c r="D2790" s="333"/>
    </row>
    <row r="2791" spans="1:4" x14ac:dyDescent="0.2">
      <c r="A2791" s="333"/>
      <c r="B2791" s="333"/>
      <c r="C2791" s="333"/>
      <c r="D2791" s="333"/>
    </row>
    <row r="2792" spans="1:4" x14ac:dyDescent="0.2">
      <c r="A2792" s="333"/>
      <c r="B2792" s="333"/>
      <c r="C2792" s="333"/>
      <c r="D2792" s="333"/>
    </row>
    <row r="2793" spans="1:4" x14ac:dyDescent="0.2">
      <c r="A2793" s="333"/>
      <c r="B2793" s="333"/>
      <c r="C2793" s="333"/>
      <c r="D2793" s="333"/>
    </row>
    <row r="2794" spans="1:4" x14ac:dyDescent="0.2">
      <c r="A2794" s="333"/>
      <c r="B2794" s="333"/>
      <c r="C2794" s="333"/>
      <c r="D2794" s="333"/>
    </row>
    <row r="2795" spans="1:4" x14ac:dyDescent="0.2">
      <c r="A2795" s="333"/>
      <c r="B2795" s="333"/>
      <c r="C2795" s="333"/>
      <c r="D2795" s="333"/>
    </row>
    <row r="2796" spans="1:4" x14ac:dyDescent="0.2">
      <c r="A2796" s="333"/>
      <c r="B2796" s="333"/>
      <c r="C2796" s="333"/>
      <c r="D2796" s="333"/>
    </row>
    <row r="2797" spans="1:4" x14ac:dyDescent="0.2">
      <c r="A2797" s="333"/>
      <c r="B2797" s="333"/>
      <c r="C2797" s="333"/>
      <c r="D2797" s="333"/>
    </row>
    <row r="2798" spans="1:4" x14ac:dyDescent="0.2">
      <c r="A2798" s="333"/>
      <c r="B2798" s="333"/>
      <c r="C2798" s="333"/>
      <c r="D2798" s="333"/>
    </row>
    <row r="2799" spans="1:4" x14ac:dyDescent="0.2">
      <c r="A2799" s="333"/>
      <c r="B2799" s="333"/>
      <c r="C2799" s="333"/>
      <c r="D2799" s="333"/>
    </row>
    <row r="2800" spans="1:4" x14ac:dyDescent="0.2">
      <c r="A2800" s="333"/>
      <c r="B2800" s="333"/>
      <c r="C2800" s="333"/>
      <c r="D2800" s="333"/>
    </row>
    <row r="2801" spans="1:4" x14ac:dyDescent="0.2">
      <c r="A2801" s="333"/>
      <c r="B2801" s="333"/>
      <c r="C2801" s="333"/>
      <c r="D2801" s="333"/>
    </row>
    <row r="2802" spans="1:4" x14ac:dyDescent="0.2">
      <c r="A2802" s="333"/>
      <c r="B2802" s="333"/>
      <c r="C2802" s="333"/>
      <c r="D2802" s="333"/>
    </row>
    <row r="2803" spans="1:4" x14ac:dyDescent="0.2">
      <c r="A2803" s="333"/>
      <c r="B2803" s="333"/>
      <c r="C2803" s="333"/>
      <c r="D2803" s="333"/>
    </row>
    <row r="2804" spans="1:4" x14ac:dyDescent="0.2">
      <c r="A2804" s="333"/>
      <c r="B2804" s="333"/>
      <c r="C2804" s="333"/>
      <c r="D2804" s="333"/>
    </row>
    <row r="2805" spans="1:4" x14ac:dyDescent="0.2">
      <c r="A2805" s="333"/>
      <c r="B2805" s="333"/>
      <c r="C2805" s="333"/>
      <c r="D2805" s="333"/>
    </row>
    <row r="2806" spans="1:4" x14ac:dyDescent="0.2">
      <c r="A2806" s="333"/>
      <c r="B2806" s="333"/>
      <c r="C2806" s="333"/>
      <c r="D2806" s="333"/>
    </row>
    <row r="2807" spans="1:4" x14ac:dyDescent="0.2">
      <c r="A2807" s="333"/>
      <c r="B2807" s="333"/>
      <c r="C2807" s="333"/>
      <c r="D2807" s="333"/>
    </row>
    <row r="2808" spans="1:4" x14ac:dyDescent="0.2">
      <c r="A2808" s="333"/>
      <c r="B2808" s="333"/>
      <c r="C2808" s="333"/>
      <c r="D2808" s="333"/>
    </row>
    <row r="2809" spans="1:4" x14ac:dyDescent="0.2">
      <c r="A2809" s="333"/>
      <c r="B2809" s="333"/>
      <c r="C2809" s="333"/>
      <c r="D2809" s="333"/>
    </row>
    <row r="2810" spans="1:4" x14ac:dyDescent="0.2">
      <c r="A2810" s="333"/>
      <c r="B2810" s="333"/>
      <c r="C2810" s="333"/>
      <c r="D2810" s="333"/>
    </row>
    <row r="2811" spans="1:4" x14ac:dyDescent="0.2">
      <c r="A2811" s="333"/>
      <c r="B2811" s="333"/>
      <c r="C2811" s="333"/>
      <c r="D2811" s="333"/>
    </row>
    <row r="2812" spans="1:4" x14ac:dyDescent="0.2">
      <c r="A2812" s="333"/>
      <c r="B2812" s="333"/>
      <c r="C2812" s="333"/>
      <c r="D2812" s="333"/>
    </row>
    <row r="2813" spans="1:4" x14ac:dyDescent="0.2">
      <c r="A2813" s="333"/>
      <c r="B2813" s="333"/>
      <c r="C2813" s="333"/>
      <c r="D2813" s="333"/>
    </row>
    <row r="2814" spans="1:4" x14ac:dyDescent="0.2">
      <c r="A2814" s="333"/>
      <c r="B2814" s="333"/>
      <c r="C2814" s="333"/>
      <c r="D2814" s="333"/>
    </row>
    <row r="2815" spans="1:4" x14ac:dyDescent="0.2">
      <c r="A2815" s="333"/>
      <c r="B2815" s="333"/>
      <c r="C2815" s="333"/>
      <c r="D2815" s="333"/>
    </row>
    <row r="2816" spans="1:4" x14ac:dyDescent="0.2">
      <c r="A2816" s="333"/>
      <c r="B2816" s="333"/>
      <c r="C2816" s="333"/>
      <c r="D2816" s="333"/>
    </row>
    <row r="2817" spans="1:4" x14ac:dyDescent="0.2">
      <c r="A2817" s="333"/>
      <c r="B2817" s="333"/>
      <c r="C2817" s="333"/>
      <c r="D2817" s="333"/>
    </row>
    <row r="2818" spans="1:4" x14ac:dyDescent="0.2">
      <c r="A2818" s="333"/>
      <c r="B2818" s="333"/>
      <c r="C2818" s="333"/>
      <c r="D2818" s="333"/>
    </row>
    <row r="2819" spans="1:4" x14ac:dyDescent="0.2">
      <c r="A2819" s="333"/>
      <c r="B2819" s="333"/>
      <c r="C2819" s="333"/>
      <c r="D2819" s="333"/>
    </row>
    <row r="2820" spans="1:4" x14ac:dyDescent="0.2">
      <c r="A2820" s="333"/>
      <c r="B2820" s="333"/>
      <c r="C2820" s="333"/>
      <c r="D2820" s="333"/>
    </row>
    <row r="2821" spans="1:4" x14ac:dyDescent="0.2">
      <c r="A2821" s="333"/>
      <c r="B2821" s="333"/>
      <c r="C2821" s="333"/>
      <c r="D2821" s="333"/>
    </row>
    <row r="2822" spans="1:4" x14ac:dyDescent="0.2">
      <c r="A2822" s="333"/>
      <c r="B2822" s="333"/>
      <c r="C2822" s="333"/>
      <c r="D2822" s="333"/>
    </row>
    <row r="2823" spans="1:4" x14ac:dyDescent="0.2">
      <c r="A2823" s="333"/>
      <c r="B2823" s="333"/>
      <c r="C2823" s="333"/>
      <c r="D2823" s="333"/>
    </row>
    <row r="2824" spans="1:4" x14ac:dyDescent="0.2">
      <c r="A2824" s="333"/>
      <c r="B2824" s="333"/>
      <c r="C2824" s="333"/>
      <c r="D2824" s="333"/>
    </row>
    <row r="2825" spans="1:4" x14ac:dyDescent="0.2">
      <c r="A2825" s="333"/>
      <c r="B2825" s="333"/>
      <c r="C2825" s="333"/>
      <c r="D2825" s="333"/>
    </row>
    <row r="2826" spans="1:4" x14ac:dyDescent="0.2">
      <c r="A2826" s="333"/>
      <c r="B2826" s="333"/>
      <c r="C2826" s="333"/>
      <c r="D2826" s="333"/>
    </row>
    <row r="2827" spans="1:4" x14ac:dyDescent="0.2">
      <c r="A2827" s="333"/>
      <c r="B2827" s="333"/>
      <c r="C2827" s="333"/>
      <c r="D2827" s="333"/>
    </row>
    <row r="2828" spans="1:4" x14ac:dyDescent="0.2">
      <c r="A2828" s="333"/>
      <c r="B2828" s="333"/>
      <c r="C2828" s="333"/>
      <c r="D2828" s="333"/>
    </row>
    <row r="2829" spans="1:4" x14ac:dyDescent="0.2">
      <c r="A2829" s="333"/>
      <c r="B2829" s="333"/>
      <c r="C2829" s="333"/>
      <c r="D2829" s="333"/>
    </row>
    <row r="2830" spans="1:4" x14ac:dyDescent="0.2">
      <c r="A2830" s="333"/>
      <c r="B2830" s="333"/>
      <c r="C2830" s="333"/>
      <c r="D2830" s="333"/>
    </row>
    <row r="2831" spans="1:4" x14ac:dyDescent="0.2">
      <c r="A2831" s="333"/>
      <c r="B2831" s="333"/>
      <c r="C2831" s="333"/>
      <c r="D2831" s="333"/>
    </row>
    <row r="2832" spans="1:4" x14ac:dyDescent="0.2">
      <c r="A2832" s="333"/>
      <c r="B2832" s="333"/>
      <c r="C2832" s="333"/>
      <c r="D2832" s="333"/>
    </row>
    <row r="2833" spans="1:4" x14ac:dyDescent="0.2">
      <c r="A2833" s="333"/>
      <c r="B2833" s="333"/>
      <c r="C2833" s="333"/>
      <c r="D2833" s="333"/>
    </row>
    <row r="2834" spans="1:4" x14ac:dyDescent="0.2">
      <c r="A2834" s="333"/>
      <c r="B2834" s="333"/>
      <c r="C2834" s="333"/>
      <c r="D2834" s="333"/>
    </row>
    <row r="2835" spans="1:4" x14ac:dyDescent="0.2">
      <c r="A2835" s="333"/>
      <c r="B2835" s="333"/>
      <c r="C2835" s="333"/>
      <c r="D2835" s="333"/>
    </row>
    <row r="2836" spans="1:4" x14ac:dyDescent="0.2">
      <c r="A2836" s="333"/>
      <c r="B2836" s="333"/>
      <c r="C2836" s="333"/>
      <c r="D2836" s="333"/>
    </row>
    <row r="2837" spans="1:4" x14ac:dyDescent="0.2">
      <c r="A2837" s="333"/>
      <c r="B2837" s="333"/>
      <c r="C2837" s="333"/>
      <c r="D2837" s="333"/>
    </row>
    <row r="2838" spans="1:4" x14ac:dyDescent="0.2">
      <c r="A2838" s="333"/>
      <c r="B2838" s="333"/>
      <c r="C2838" s="333"/>
      <c r="D2838" s="333"/>
    </row>
    <row r="2839" spans="1:4" x14ac:dyDescent="0.2">
      <c r="A2839" s="333"/>
      <c r="B2839" s="333"/>
      <c r="C2839" s="333"/>
      <c r="D2839" s="333"/>
    </row>
    <row r="2840" spans="1:4" x14ac:dyDescent="0.2">
      <c r="A2840" s="333"/>
      <c r="B2840" s="333"/>
      <c r="C2840" s="333"/>
      <c r="D2840" s="333"/>
    </row>
    <row r="2841" spans="1:4" x14ac:dyDescent="0.2">
      <c r="A2841" s="333"/>
      <c r="B2841" s="333"/>
      <c r="C2841" s="333"/>
      <c r="D2841" s="333"/>
    </row>
    <row r="2842" spans="1:4" x14ac:dyDescent="0.2">
      <c r="A2842" s="333"/>
      <c r="B2842" s="333"/>
      <c r="C2842" s="333"/>
      <c r="D2842" s="333"/>
    </row>
    <row r="2843" spans="1:4" x14ac:dyDescent="0.2">
      <c r="A2843" s="333"/>
      <c r="B2843" s="333"/>
      <c r="C2843" s="333"/>
      <c r="D2843" s="333"/>
    </row>
    <row r="2844" spans="1:4" x14ac:dyDescent="0.2">
      <c r="A2844" s="333"/>
      <c r="B2844" s="333"/>
      <c r="C2844" s="333"/>
      <c r="D2844" s="333"/>
    </row>
    <row r="2845" spans="1:4" x14ac:dyDescent="0.2">
      <c r="A2845" s="333"/>
      <c r="B2845" s="333"/>
      <c r="C2845" s="333"/>
      <c r="D2845" s="333"/>
    </row>
    <row r="2846" spans="1:4" x14ac:dyDescent="0.2">
      <c r="A2846" s="333"/>
      <c r="B2846" s="333"/>
      <c r="C2846" s="333"/>
      <c r="D2846" s="333"/>
    </row>
    <row r="2847" spans="1:4" x14ac:dyDescent="0.2">
      <c r="A2847" s="333"/>
      <c r="B2847" s="333"/>
      <c r="C2847" s="333"/>
      <c r="D2847" s="333"/>
    </row>
    <row r="2848" spans="1:4" x14ac:dyDescent="0.2">
      <c r="A2848" s="333"/>
      <c r="B2848" s="333"/>
      <c r="C2848" s="333"/>
      <c r="D2848" s="333"/>
    </row>
    <row r="2849" spans="1:4" x14ac:dyDescent="0.2">
      <c r="A2849" s="333"/>
      <c r="B2849" s="333"/>
      <c r="C2849" s="333"/>
      <c r="D2849" s="333"/>
    </row>
    <row r="2850" spans="1:4" x14ac:dyDescent="0.2">
      <c r="A2850" s="333"/>
      <c r="B2850" s="333"/>
      <c r="C2850" s="333"/>
      <c r="D2850" s="333"/>
    </row>
    <row r="2851" spans="1:4" x14ac:dyDescent="0.2">
      <c r="A2851" s="333"/>
      <c r="B2851" s="333"/>
      <c r="C2851" s="333"/>
      <c r="D2851" s="333"/>
    </row>
    <row r="2852" spans="1:4" x14ac:dyDescent="0.2">
      <c r="A2852" s="333"/>
      <c r="B2852" s="333"/>
      <c r="C2852" s="333"/>
      <c r="D2852" s="333"/>
    </row>
    <row r="2853" spans="1:4" x14ac:dyDescent="0.2">
      <c r="A2853" s="333"/>
      <c r="B2853" s="333"/>
      <c r="C2853" s="333"/>
      <c r="D2853" s="333"/>
    </row>
    <row r="2854" spans="1:4" x14ac:dyDescent="0.2">
      <c r="A2854" s="333"/>
      <c r="B2854" s="333"/>
      <c r="C2854" s="333"/>
      <c r="D2854" s="333"/>
    </row>
    <row r="2855" spans="1:4" x14ac:dyDescent="0.2">
      <c r="A2855" s="333"/>
      <c r="B2855" s="333"/>
      <c r="C2855" s="333"/>
      <c r="D2855" s="333"/>
    </row>
    <row r="2856" spans="1:4" x14ac:dyDescent="0.2">
      <c r="A2856" s="333"/>
      <c r="B2856" s="333"/>
      <c r="C2856" s="333"/>
      <c r="D2856" s="333"/>
    </row>
    <row r="2857" spans="1:4" x14ac:dyDescent="0.2">
      <c r="A2857" s="333"/>
      <c r="B2857" s="333"/>
      <c r="C2857" s="333"/>
      <c r="D2857" s="333"/>
    </row>
    <row r="2858" spans="1:4" x14ac:dyDescent="0.2">
      <c r="A2858" s="333"/>
      <c r="B2858" s="333"/>
      <c r="C2858" s="333"/>
      <c r="D2858" s="333"/>
    </row>
    <row r="2859" spans="1:4" x14ac:dyDescent="0.2">
      <c r="A2859" s="333"/>
      <c r="B2859" s="333"/>
      <c r="C2859" s="333"/>
      <c r="D2859" s="333"/>
    </row>
    <row r="2860" spans="1:4" x14ac:dyDescent="0.2">
      <c r="A2860" s="333"/>
      <c r="B2860" s="333"/>
      <c r="C2860" s="333"/>
      <c r="D2860" s="333"/>
    </row>
    <row r="2861" spans="1:4" x14ac:dyDescent="0.2">
      <c r="A2861" s="333"/>
      <c r="B2861" s="333"/>
      <c r="C2861" s="333"/>
      <c r="D2861" s="333"/>
    </row>
    <row r="2862" spans="1:4" x14ac:dyDescent="0.2">
      <c r="A2862" s="333"/>
      <c r="B2862" s="333"/>
      <c r="C2862" s="333"/>
      <c r="D2862" s="333"/>
    </row>
    <row r="2863" spans="1:4" x14ac:dyDescent="0.2">
      <c r="A2863" s="333"/>
      <c r="B2863" s="333"/>
      <c r="C2863" s="333"/>
      <c r="D2863" s="333"/>
    </row>
    <row r="2864" spans="1:4" x14ac:dyDescent="0.2">
      <c r="A2864" s="333"/>
      <c r="B2864" s="333"/>
      <c r="C2864" s="333"/>
      <c r="D2864" s="333"/>
    </row>
    <row r="2865" spans="1:4" x14ac:dyDescent="0.2">
      <c r="A2865" s="333"/>
      <c r="B2865" s="333"/>
      <c r="C2865" s="333"/>
      <c r="D2865" s="333"/>
    </row>
    <row r="2866" spans="1:4" x14ac:dyDescent="0.2">
      <c r="A2866" s="333"/>
      <c r="B2866" s="333"/>
      <c r="C2866" s="333"/>
      <c r="D2866" s="333"/>
    </row>
    <row r="2867" spans="1:4" x14ac:dyDescent="0.2">
      <c r="A2867" s="333"/>
      <c r="B2867" s="333"/>
      <c r="C2867" s="333"/>
      <c r="D2867" s="333"/>
    </row>
    <row r="2868" spans="1:4" x14ac:dyDescent="0.2">
      <c r="A2868" s="333"/>
      <c r="B2868" s="333"/>
      <c r="C2868" s="333"/>
      <c r="D2868" s="333"/>
    </row>
    <row r="2869" spans="1:4" x14ac:dyDescent="0.2">
      <c r="A2869" s="333"/>
      <c r="B2869" s="333"/>
      <c r="C2869" s="333"/>
      <c r="D2869" s="333"/>
    </row>
    <row r="2870" spans="1:4" x14ac:dyDescent="0.2">
      <c r="A2870" s="333"/>
      <c r="B2870" s="333"/>
      <c r="C2870" s="333"/>
      <c r="D2870" s="333"/>
    </row>
    <row r="2871" spans="1:4" x14ac:dyDescent="0.2">
      <c r="A2871" s="333"/>
      <c r="B2871" s="333"/>
      <c r="C2871" s="333"/>
      <c r="D2871" s="333"/>
    </row>
    <row r="2872" spans="1:4" x14ac:dyDescent="0.2">
      <c r="A2872" s="333"/>
      <c r="B2872" s="333"/>
      <c r="C2872" s="333"/>
      <c r="D2872" s="333"/>
    </row>
    <row r="2873" spans="1:4" x14ac:dyDescent="0.2">
      <c r="A2873" s="333"/>
      <c r="B2873" s="333"/>
      <c r="C2873" s="333"/>
      <c r="D2873" s="333"/>
    </row>
    <row r="2874" spans="1:4" x14ac:dyDescent="0.2">
      <c r="A2874" s="333"/>
      <c r="B2874" s="333"/>
      <c r="C2874" s="333"/>
      <c r="D2874" s="333"/>
    </row>
    <row r="2875" spans="1:4" x14ac:dyDescent="0.2">
      <c r="A2875" s="333"/>
      <c r="B2875" s="333"/>
      <c r="C2875" s="333"/>
      <c r="D2875" s="333"/>
    </row>
    <row r="2876" spans="1:4" x14ac:dyDescent="0.2">
      <c r="A2876" s="333"/>
      <c r="B2876" s="333"/>
      <c r="C2876" s="333"/>
      <c r="D2876" s="333"/>
    </row>
    <row r="2877" spans="1:4" x14ac:dyDescent="0.2">
      <c r="A2877" s="333"/>
      <c r="B2877" s="333"/>
      <c r="C2877" s="333"/>
      <c r="D2877" s="333"/>
    </row>
    <row r="2878" spans="1:4" x14ac:dyDescent="0.2">
      <c r="A2878" s="333"/>
      <c r="B2878" s="333"/>
      <c r="C2878" s="333"/>
      <c r="D2878" s="333"/>
    </row>
    <row r="2879" spans="1:4" x14ac:dyDescent="0.2">
      <c r="A2879" s="333"/>
      <c r="B2879" s="333"/>
      <c r="C2879" s="333"/>
      <c r="D2879" s="333"/>
    </row>
    <row r="2880" spans="1:4" x14ac:dyDescent="0.2">
      <c r="A2880" s="333"/>
      <c r="B2880" s="333"/>
      <c r="C2880" s="333"/>
      <c r="D2880" s="333"/>
    </row>
    <row r="2881" spans="1:4" x14ac:dyDescent="0.2">
      <c r="A2881" s="333"/>
      <c r="B2881" s="333"/>
      <c r="C2881" s="333"/>
      <c r="D2881" s="333"/>
    </row>
    <row r="2882" spans="1:4" x14ac:dyDescent="0.2">
      <c r="A2882" s="333"/>
      <c r="B2882" s="333"/>
      <c r="C2882" s="333"/>
      <c r="D2882" s="333"/>
    </row>
    <row r="2883" spans="1:4" x14ac:dyDescent="0.2">
      <c r="A2883" s="333"/>
      <c r="B2883" s="333"/>
      <c r="C2883" s="333"/>
      <c r="D2883" s="333"/>
    </row>
    <row r="2884" spans="1:4" x14ac:dyDescent="0.2">
      <c r="A2884" s="333"/>
      <c r="B2884" s="333"/>
      <c r="C2884" s="333"/>
      <c r="D2884" s="333"/>
    </row>
    <row r="2885" spans="1:4" x14ac:dyDescent="0.2">
      <c r="A2885" s="333"/>
      <c r="B2885" s="333"/>
      <c r="C2885" s="333"/>
      <c r="D2885" s="333"/>
    </row>
    <row r="2886" spans="1:4" x14ac:dyDescent="0.2">
      <c r="A2886" s="333"/>
      <c r="B2886" s="333"/>
      <c r="C2886" s="333"/>
      <c r="D2886" s="333"/>
    </row>
    <row r="2887" spans="1:4" x14ac:dyDescent="0.2">
      <c r="A2887" s="333"/>
      <c r="B2887" s="333"/>
      <c r="C2887" s="333"/>
      <c r="D2887" s="333"/>
    </row>
    <row r="2888" spans="1:4" x14ac:dyDescent="0.2">
      <c r="A2888" s="333"/>
      <c r="B2888" s="333"/>
      <c r="C2888" s="333"/>
      <c r="D2888" s="333"/>
    </row>
    <row r="2889" spans="1:4" x14ac:dyDescent="0.2">
      <c r="A2889" s="333"/>
      <c r="B2889" s="333"/>
      <c r="C2889" s="333"/>
      <c r="D2889" s="333"/>
    </row>
    <row r="2890" spans="1:4" x14ac:dyDescent="0.2">
      <c r="A2890" s="333"/>
      <c r="B2890" s="333"/>
      <c r="C2890" s="333"/>
      <c r="D2890" s="333"/>
    </row>
    <row r="2891" spans="1:4" x14ac:dyDescent="0.2">
      <c r="A2891" s="333"/>
      <c r="B2891" s="333"/>
      <c r="C2891" s="333"/>
      <c r="D2891" s="333"/>
    </row>
    <row r="2892" spans="1:4" x14ac:dyDescent="0.2">
      <c r="A2892" s="333"/>
      <c r="B2892" s="333"/>
      <c r="C2892" s="333"/>
      <c r="D2892" s="333"/>
    </row>
    <row r="2893" spans="1:4" x14ac:dyDescent="0.2">
      <c r="A2893" s="333"/>
      <c r="B2893" s="333"/>
      <c r="C2893" s="333"/>
      <c r="D2893" s="333"/>
    </row>
    <row r="2894" spans="1:4" x14ac:dyDescent="0.2">
      <c r="A2894" s="333"/>
      <c r="B2894" s="333"/>
      <c r="C2894" s="333"/>
      <c r="D2894" s="333"/>
    </row>
    <row r="2895" spans="1:4" x14ac:dyDescent="0.2">
      <c r="A2895" s="333"/>
      <c r="B2895" s="333"/>
      <c r="C2895" s="333"/>
      <c r="D2895" s="333"/>
    </row>
    <row r="2896" spans="1:4" x14ac:dyDescent="0.2">
      <c r="A2896" s="333"/>
      <c r="B2896" s="333"/>
      <c r="C2896" s="333"/>
      <c r="D2896" s="333"/>
    </row>
    <row r="2897" spans="1:4" x14ac:dyDescent="0.2">
      <c r="A2897" s="333"/>
      <c r="B2897" s="333"/>
      <c r="C2897" s="333"/>
      <c r="D2897" s="333"/>
    </row>
    <row r="2898" spans="1:4" x14ac:dyDescent="0.2">
      <c r="A2898" s="333"/>
      <c r="B2898" s="333"/>
      <c r="C2898" s="333"/>
      <c r="D2898" s="333"/>
    </row>
    <row r="2899" spans="1:4" x14ac:dyDescent="0.2">
      <c r="A2899" s="333"/>
      <c r="B2899" s="333"/>
      <c r="C2899" s="333"/>
      <c r="D2899" s="333"/>
    </row>
    <row r="2900" spans="1:4" x14ac:dyDescent="0.2">
      <c r="A2900" s="333"/>
      <c r="B2900" s="333"/>
      <c r="C2900" s="333"/>
      <c r="D2900" s="333"/>
    </row>
    <row r="2901" spans="1:4" x14ac:dyDescent="0.2">
      <c r="A2901" s="333"/>
      <c r="B2901" s="333"/>
      <c r="C2901" s="333"/>
      <c r="D2901" s="333"/>
    </row>
    <row r="2902" spans="1:4" x14ac:dyDescent="0.2">
      <c r="A2902" s="333"/>
      <c r="B2902" s="333"/>
      <c r="C2902" s="333"/>
      <c r="D2902" s="333"/>
    </row>
    <row r="2903" spans="1:4" x14ac:dyDescent="0.2">
      <c r="A2903" s="333"/>
      <c r="B2903" s="333"/>
      <c r="C2903" s="333"/>
      <c r="D2903" s="333"/>
    </row>
    <row r="2904" spans="1:4" x14ac:dyDescent="0.2">
      <c r="A2904" s="333"/>
      <c r="B2904" s="333"/>
      <c r="C2904" s="333"/>
      <c r="D2904" s="333"/>
    </row>
    <row r="2905" spans="1:4" x14ac:dyDescent="0.2">
      <c r="A2905" s="333"/>
      <c r="B2905" s="333"/>
      <c r="C2905" s="333"/>
      <c r="D2905" s="333"/>
    </row>
    <row r="2906" spans="1:4" x14ac:dyDescent="0.2">
      <c r="A2906" s="333"/>
      <c r="B2906" s="333"/>
      <c r="C2906" s="333"/>
      <c r="D2906" s="333"/>
    </row>
    <row r="2907" spans="1:4" x14ac:dyDescent="0.2">
      <c r="A2907" s="333"/>
      <c r="B2907" s="333"/>
      <c r="C2907" s="333"/>
      <c r="D2907" s="333"/>
    </row>
    <row r="2908" spans="1:4" x14ac:dyDescent="0.2">
      <c r="A2908" s="333"/>
      <c r="B2908" s="333"/>
      <c r="C2908" s="333"/>
      <c r="D2908" s="333"/>
    </row>
    <row r="2909" spans="1:4" x14ac:dyDescent="0.2">
      <c r="A2909" s="333"/>
      <c r="B2909" s="333"/>
      <c r="C2909" s="333"/>
      <c r="D2909" s="333"/>
    </row>
    <row r="2910" spans="1:4" x14ac:dyDescent="0.2">
      <c r="A2910" s="333"/>
      <c r="B2910" s="333"/>
      <c r="C2910" s="333"/>
      <c r="D2910" s="333"/>
    </row>
    <row r="2911" spans="1:4" x14ac:dyDescent="0.2">
      <c r="A2911" s="333"/>
      <c r="B2911" s="333"/>
      <c r="C2911" s="333"/>
      <c r="D2911" s="333"/>
    </row>
    <row r="2912" spans="1:4" x14ac:dyDescent="0.2">
      <c r="A2912" s="333"/>
      <c r="B2912" s="333"/>
      <c r="C2912" s="333"/>
      <c r="D2912" s="333"/>
    </row>
    <row r="2913" spans="1:4" x14ac:dyDescent="0.2">
      <c r="A2913" s="333"/>
      <c r="B2913" s="333"/>
      <c r="C2913" s="333"/>
      <c r="D2913" s="333"/>
    </row>
    <row r="2914" spans="1:4" x14ac:dyDescent="0.2">
      <c r="A2914" s="333"/>
      <c r="B2914" s="333"/>
      <c r="C2914" s="333"/>
      <c r="D2914" s="333"/>
    </row>
    <row r="2915" spans="1:4" x14ac:dyDescent="0.2">
      <c r="A2915" s="333"/>
      <c r="B2915" s="333"/>
      <c r="C2915" s="333"/>
      <c r="D2915" s="333"/>
    </row>
    <row r="2916" spans="1:4" x14ac:dyDescent="0.2">
      <c r="A2916" s="333"/>
      <c r="B2916" s="333"/>
      <c r="C2916" s="333"/>
      <c r="D2916" s="333"/>
    </row>
    <row r="2917" spans="1:4" x14ac:dyDescent="0.2">
      <c r="A2917" s="333"/>
      <c r="B2917" s="333"/>
      <c r="C2917" s="333"/>
      <c r="D2917" s="333"/>
    </row>
    <row r="2918" spans="1:4" x14ac:dyDescent="0.2">
      <c r="A2918" s="333"/>
      <c r="B2918" s="333"/>
      <c r="C2918" s="333"/>
      <c r="D2918" s="333"/>
    </row>
    <row r="2919" spans="1:4" x14ac:dyDescent="0.2">
      <c r="A2919" s="333"/>
      <c r="B2919" s="333"/>
      <c r="C2919" s="333"/>
      <c r="D2919" s="333"/>
    </row>
    <row r="2920" spans="1:4" x14ac:dyDescent="0.2">
      <c r="A2920" s="333"/>
      <c r="B2920" s="333"/>
      <c r="C2920" s="333"/>
      <c r="D2920" s="333"/>
    </row>
    <row r="2921" spans="1:4" x14ac:dyDescent="0.2">
      <c r="A2921" s="333"/>
      <c r="B2921" s="333"/>
      <c r="C2921" s="333"/>
      <c r="D2921" s="333"/>
    </row>
    <row r="2922" spans="1:4" x14ac:dyDescent="0.2">
      <c r="A2922" s="333"/>
      <c r="B2922" s="333"/>
      <c r="C2922" s="333"/>
      <c r="D2922" s="333"/>
    </row>
    <row r="2923" spans="1:4" x14ac:dyDescent="0.2">
      <c r="A2923" s="333"/>
      <c r="B2923" s="333"/>
      <c r="C2923" s="333"/>
      <c r="D2923" s="333"/>
    </row>
    <row r="2924" spans="1:4" x14ac:dyDescent="0.2">
      <c r="A2924" s="333"/>
      <c r="B2924" s="333"/>
      <c r="C2924" s="333"/>
      <c r="D2924" s="333"/>
    </row>
    <row r="2925" spans="1:4" x14ac:dyDescent="0.2">
      <c r="A2925" s="333"/>
      <c r="B2925" s="333"/>
      <c r="C2925" s="333"/>
      <c r="D2925" s="333"/>
    </row>
    <row r="2926" spans="1:4" x14ac:dyDescent="0.2">
      <c r="A2926" s="333"/>
      <c r="B2926" s="333"/>
      <c r="C2926" s="333"/>
      <c r="D2926" s="333"/>
    </row>
    <row r="2927" spans="1:4" x14ac:dyDescent="0.2">
      <c r="A2927" s="333"/>
      <c r="B2927" s="333"/>
      <c r="C2927" s="333"/>
      <c r="D2927" s="333"/>
    </row>
    <row r="2928" spans="1:4" x14ac:dyDescent="0.2">
      <c r="A2928" s="333"/>
      <c r="B2928" s="333"/>
      <c r="C2928" s="333"/>
      <c r="D2928" s="333"/>
    </row>
    <row r="2929" spans="1:4" x14ac:dyDescent="0.2">
      <c r="A2929" s="333"/>
      <c r="B2929" s="333"/>
      <c r="C2929" s="333"/>
      <c r="D2929" s="333"/>
    </row>
    <row r="2930" spans="1:4" x14ac:dyDescent="0.2">
      <c r="A2930" s="333"/>
      <c r="B2930" s="333"/>
      <c r="C2930" s="333"/>
      <c r="D2930" s="333"/>
    </row>
    <row r="2931" spans="1:4" x14ac:dyDescent="0.2">
      <c r="A2931" s="333"/>
      <c r="B2931" s="333"/>
      <c r="C2931" s="333"/>
      <c r="D2931" s="333"/>
    </row>
    <row r="2932" spans="1:4" x14ac:dyDescent="0.2">
      <c r="A2932" s="333"/>
      <c r="B2932" s="333"/>
      <c r="C2932" s="333"/>
      <c r="D2932" s="333"/>
    </row>
    <row r="2933" spans="1:4" x14ac:dyDescent="0.2">
      <c r="A2933" s="333"/>
      <c r="B2933" s="333"/>
      <c r="C2933" s="333"/>
      <c r="D2933" s="333"/>
    </row>
    <row r="2934" spans="1:4" x14ac:dyDescent="0.2">
      <c r="A2934" s="333"/>
      <c r="B2934" s="333"/>
      <c r="C2934" s="333"/>
      <c r="D2934" s="333"/>
    </row>
    <row r="2935" spans="1:4" x14ac:dyDescent="0.2">
      <c r="A2935" s="333"/>
      <c r="B2935" s="333"/>
      <c r="C2935" s="333"/>
      <c r="D2935" s="333"/>
    </row>
    <row r="2936" spans="1:4" x14ac:dyDescent="0.2">
      <c r="A2936" s="333"/>
      <c r="B2936" s="333"/>
      <c r="C2936" s="333"/>
      <c r="D2936" s="333"/>
    </row>
    <row r="2937" spans="1:4" x14ac:dyDescent="0.2">
      <c r="A2937" s="333"/>
      <c r="B2937" s="333"/>
      <c r="C2937" s="333"/>
      <c r="D2937" s="333"/>
    </row>
    <row r="2938" spans="1:4" x14ac:dyDescent="0.2">
      <c r="A2938" s="333"/>
      <c r="B2938" s="333"/>
      <c r="C2938" s="333"/>
      <c r="D2938" s="333"/>
    </row>
    <row r="2939" spans="1:4" x14ac:dyDescent="0.2">
      <c r="A2939" s="333"/>
      <c r="B2939" s="333"/>
      <c r="C2939" s="333"/>
      <c r="D2939" s="333"/>
    </row>
    <row r="2940" spans="1:4" x14ac:dyDescent="0.2">
      <c r="A2940" s="333"/>
      <c r="B2940" s="333"/>
      <c r="C2940" s="333"/>
      <c r="D2940" s="333"/>
    </row>
    <row r="2941" spans="1:4" x14ac:dyDescent="0.2">
      <c r="A2941" s="333"/>
      <c r="B2941" s="333"/>
      <c r="C2941" s="333"/>
      <c r="D2941" s="333"/>
    </row>
    <row r="2942" spans="1:4" x14ac:dyDescent="0.2">
      <c r="A2942" s="333"/>
      <c r="B2942" s="333"/>
      <c r="C2942" s="333"/>
      <c r="D2942" s="333"/>
    </row>
    <row r="2943" spans="1:4" x14ac:dyDescent="0.2">
      <c r="A2943" s="333"/>
      <c r="B2943" s="333"/>
      <c r="C2943" s="333"/>
      <c r="D2943" s="333"/>
    </row>
    <row r="2944" spans="1:4" x14ac:dyDescent="0.2">
      <c r="A2944" s="333"/>
      <c r="B2944" s="333"/>
      <c r="C2944" s="333"/>
      <c r="D2944" s="333"/>
    </row>
    <row r="2945" spans="1:4" x14ac:dyDescent="0.2">
      <c r="A2945" s="333"/>
      <c r="B2945" s="333"/>
      <c r="C2945" s="333"/>
      <c r="D2945" s="333"/>
    </row>
    <row r="2946" spans="1:4" x14ac:dyDescent="0.2">
      <c r="A2946" s="333"/>
      <c r="B2946" s="333"/>
      <c r="C2946" s="333"/>
      <c r="D2946" s="333"/>
    </row>
    <row r="2947" spans="1:4" x14ac:dyDescent="0.2">
      <c r="A2947" s="333"/>
      <c r="B2947" s="333"/>
      <c r="C2947" s="333"/>
      <c r="D2947" s="333"/>
    </row>
    <row r="2948" spans="1:4" x14ac:dyDescent="0.2">
      <c r="A2948" s="333"/>
      <c r="B2948" s="333"/>
      <c r="C2948" s="333"/>
      <c r="D2948" s="333"/>
    </row>
    <row r="2949" spans="1:4" x14ac:dyDescent="0.2">
      <c r="A2949" s="333"/>
      <c r="B2949" s="333"/>
      <c r="C2949" s="333"/>
      <c r="D2949" s="333"/>
    </row>
    <row r="2950" spans="1:4" x14ac:dyDescent="0.2">
      <c r="A2950" s="333"/>
      <c r="B2950" s="333"/>
      <c r="C2950" s="333"/>
      <c r="D2950" s="333"/>
    </row>
    <row r="2951" spans="1:4" x14ac:dyDescent="0.2">
      <c r="A2951" s="333"/>
      <c r="B2951" s="333"/>
      <c r="C2951" s="333"/>
      <c r="D2951" s="333"/>
    </row>
    <row r="2952" spans="1:4" x14ac:dyDescent="0.2">
      <c r="A2952" s="333"/>
      <c r="B2952" s="333"/>
      <c r="C2952" s="333"/>
      <c r="D2952" s="333"/>
    </row>
    <row r="2953" spans="1:4" x14ac:dyDescent="0.2">
      <c r="A2953" s="333"/>
      <c r="B2953" s="333"/>
      <c r="C2953" s="333"/>
      <c r="D2953" s="333"/>
    </row>
    <row r="2954" spans="1:4" x14ac:dyDescent="0.2">
      <c r="A2954" s="333"/>
      <c r="B2954" s="333"/>
      <c r="C2954" s="333"/>
      <c r="D2954" s="333"/>
    </row>
    <row r="2955" spans="1:4" x14ac:dyDescent="0.2">
      <c r="A2955" s="333"/>
      <c r="B2955" s="333"/>
      <c r="C2955" s="333"/>
      <c r="D2955" s="333"/>
    </row>
    <row r="2956" spans="1:4" x14ac:dyDescent="0.2">
      <c r="A2956" s="333"/>
      <c r="B2956" s="333"/>
      <c r="C2956" s="333"/>
      <c r="D2956" s="333"/>
    </row>
    <row r="2957" spans="1:4" x14ac:dyDescent="0.2">
      <c r="A2957" s="333"/>
      <c r="B2957" s="333"/>
      <c r="C2957" s="333"/>
      <c r="D2957" s="333"/>
    </row>
    <row r="2958" spans="1:4" x14ac:dyDescent="0.2">
      <c r="A2958" s="333"/>
      <c r="B2958" s="333"/>
      <c r="C2958" s="333"/>
      <c r="D2958" s="333"/>
    </row>
    <row r="2959" spans="1:4" x14ac:dyDescent="0.2">
      <c r="A2959" s="333"/>
      <c r="B2959" s="333"/>
      <c r="C2959" s="333"/>
      <c r="D2959" s="333"/>
    </row>
    <row r="2960" spans="1:4" x14ac:dyDescent="0.2">
      <c r="A2960" s="333"/>
      <c r="B2960" s="333"/>
      <c r="C2960" s="333"/>
      <c r="D2960" s="333"/>
    </row>
    <row r="2961" spans="1:4" x14ac:dyDescent="0.2">
      <c r="A2961" s="333"/>
      <c r="B2961" s="333"/>
      <c r="C2961" s="333"/>
      <c r="D2961" s="333"/>
    </row>
    <row r="2962" spans="1:4" x14ac:dyDescent="0.2">
      <c r="A2962" s="333"/>
      <c r="B2962" s="333"/>
      <c r="C2962" s="333"/>
      <c r="D2962" s="333"/>
    </row>
    <row r="2963" spans="1:4" x14ac:dyDescent="0.2">
      <c r="A2963" s="333"/>
      <c r="B2963" s="333"/>
      <c r="C2963" s="333"/>
      <c r="D2963" s="333"/>
    </row>
    <row r="2964" spans="1:4" x14ac:dyDescent="0.2">
      <c r="A2964" s="333"/>
      <c r="B2964" s="333"/>
      <c r="C2964" s="333"/>
      <c r="D2964" s="333"/>
    </row>
    <row r="2965" spans="1:4" x14ac:dyDescent="0.2">
      <c r="A2965" s="333"/>
      <c r="B2965" s="333"/>
      <c r="C2965" s="333"/>
      <c r="D2965" s="333"/>
    </row>
    <row r="2966" spans="1:4" x14ac:dyDescent="0.2">
      <c r="A2966" s="333"/>
      <c r="B2966" s="333"/>
      <c r="C2966" s="333"/>
      <c r="D2966" s="333"/>
    </row>
    <row r="2967" spans="1:4" x14ac:dyDescent="0.2">
      <c r="A2967" s="333"/>
      <c r="B2967" s="333"/>
      <c r="C2967" s="333"/>
      <c r="D2967" s="333"/>
    </row>
    <row r="2968" spans="1:4" x14ac:dyDescent="0.2">
      <c r="A2968" s="333"/>
      <c r="B2968" s="333"/>
      <c r="C2968" s="333"/>
      <c r="D2968" s="333"/>
    </row>
    <row r="2969" spans="1:4" x14ac:dyDescent="0.2">
      <c r="A2969" s="333"/>
      <c r="B2969" s="333"/>
      <c r="C2969" s="333"/>
      <c r="D2969" s="333"/>
    </row>
    <row r="2970" spans="1:4" x14ac:dyDescent="0.2">
      <c r="A2970" s="333"/>
      <c r="B2970" s="333"/>
      <c r="C2970" s="333"/>
      <c r="D2970" s="333"/>
    </row>
    <row r="2971" spans="1:4" x14ac:dyDescent="0.2">
      <c r="A2971" s="333"/>
      <c r="B2971" s="333"/>
      <c r="C2971" s="333"/>
      <c r="D2971" s="333"/>
    </row>
    <row r="2972" spans="1:4" x14ac:dyDescent="0.2">
      <c r="A2972" s="333"/>
      <c r="B2972" s="333"/>
      <c r="C2972" s="333"/>
      <c r="D2972" s="333"/>
    </row>
    <row r="2973" spans="1:4" x14ac:dyDescent="0.2">
      <c r="A2973" s="333"/>
      <c r="B2973" s="333"/>
      <c r="C2973" s="333"/>
      <c r="D2973" s="333"/>
    </row>
    <row r="2974" spans="1:4" x14ac:dyDescent="0.2">
      <c r="A2974" s="333"/>
      <c r="B2974" s="333"/>
      <c r="C2974" s="333"/>
      <c r="D2974" s="333"/>
    </row>
    <row r="2975" spans="1:4" x14ac:dyDescent="0.2">
      <c r="A2975" s="333"/>
      <c r="B2975" s="333"/>
      <c r="C2975" s="333"/>
      <c r="D2975" s="333"/>
    </row>
    <row r="2976" spans="1:4" x14ac:dyDescent="0.2">
      <c r="A2976" s="333"/>
      <c r="B2976" s="333"/>
      <c r="C2976" s="333"/>
      <c r="D2976" s="333"/>
    </row>
    <row r="2977" spans="1:4" x14ac:dyDescent="0.2">
      <c r="A2977" s="333"/>
      <c r="B2977" s="333"/>
      <c r="C2977" s="333"/>
      <c r="D2977" s="333"/>
    </row>
    <row r="2978" spans="1:4" x14ac:dyDescent="0.2">
      <c r="A2978" s="333"/>
      <c r="B2978" s="333"/>
      <c r="C2978" s="333"/>
      <c r="D2978" s="333"/>
    </row>
    <row r="2979" spans="1:4" x14ac:dyDescent="0.2">
      <c r="A2979" s="333"/>
      <c r="B2979" s="333"/>
      <c r="C2979" s="333"/>
      <c r="D2979" s="333"/>
    </row>
    <row r="2980" spans="1:4" x14ac:dyDescent="0.2">
      <c r="A2980" s="333"/>
      <c r="B2980" s="333"/>
      <c r="C2980" s="333"/>
      <c r="D2980" s="333"/>
    </row>
    <row r="2981" spans="1:4" x14ac:dyDescent="0.2">
      <c r="A2981" s="333"/>
      <c r="B2981" s="333"/>
      <c r="C2981" s="333"/>
      <c r="D2981" s="333"/>
    </row>
    <row r="2982" spans="1:4" x14ac:dyDescent="0.2">
      <c r="A2982" s="333"/>
      <c r="B2982" s="333"/>
      <c r="C2982" s="333"/>
      <c r="D2982" s="333"/>
    </row>
    <row r="2983" spans="1:4" x14ac:dyDescent="0.2">
      <c r="A2983" s="333"/>
      <c r="B2983" s="333"/>
      <c r="C2983" s="333"/>
      <c r="D2983" s="333"/>
    </row>
    <row r="2984" spans="1:4" x14ac:dyDescent="0.2">
      <c r="A2984" s="333"/>
      <c r="B2984" s="333"/>
      <c r="C2984" s="333"/>
      <c r="D2984" s="333"/>
    </row>
    <row r="2985" spans="1:4" x14ac:dyDescent="0.2">
      <c r="A2985" s="333"/>
      <c r="B2985" s="333"/>
      <c r="C2985" s="333"/>
      <c r="D2985" s="333"/>
    </row>
    <row r="2986" spans="1:4" x14ac:dyDescent="0.2">
      <c r="A2986" s="333"/>
      <c r="B2986" s="333"/>
      <c r="C2986" s="333"/>
      <c r="D2986" s="333"/>
    </row>
    <row r="2987" spans="1:4" x14ac:dyDescent="0.2">
      <c r="A2987" s="333"/>
      <c r="B2987" s="333"/>
      <c r="C2987" s="333"/>
      <c r="D2987" s="333"/>
    </row>
    <row r="2988" spans="1:4" x14ac:dyDescent="0.2">
      <c r="A2988" s="333"/>
      <c r="B2988" s="333"/>
      <c r="C2988" s="333"/>
      <c r="D2988" s="333"/>
    </row>
    <row r="2989" spans="1:4" x14ac:dyDescent="0.2">
      <c r="A2989" s="333"/>
      <c r="B2989" s="333"/>
      <c r="C2989" s="333"/>
      <c r="D2989" s="333"/>
    </row>
    <row r="2990" spans="1:4" x14ac:dyDescent="0.2">
      <c r="A2990" s="333"/>
      <c r="B2990" s="333"/>
      <c r="C2990" s="333"/>
      <c r="D2990" s="333"/>
    </row>
    <row r="2991" spans="1:4" x14ac:dyDescent="0.2">
      <c r="A2991" s="333"/>
      <c r="B2991" s="333"/>
      <c r="C2991" s="333"/>
      <c r="D2991" s="333"/>
    </row>
    <row r="2992" spans="1:4" x14ac:dyDescent="0.2">
      <c r="A2992" s="333"/>
      <c r="B2992" s="333"/>
      <c r="C2992" s="333"/>
      <c r="D2992" s="333"/>
    </row>
    <row r="2993" spans="1:4" x14ac:dyDescent="0.2">
      <c r="A2993" s="333"/>
      <c r="B2993" s="333"/>
      <c r="C2993" s="333"/>
      <c r="D2993" s="333"/>
    </row>
    <row r="2994" spans="1:4" x14ac:dyDescent="0.2">
      <c r="A2994" s="333"/>
      <c r="B2994" s="333"/>
      <c r="C2994" s="333"/>
      <c r="D2994" s="333"/>
    </row>
    <row r="2995" spans="1:4" x14ac:dyDescent="0.2">
      <c r="A2995" s="333"/>
      <c r="B2995" s="333"/>
      <c r="C2995" s="333"/>
      <c r="D2995" s="333"/>
    </row>
    <row r="2996" spans="1:4" x14ac:dyDescent="0.2">
      <c r="A2996" s="333"/>
      <c r="B2996" s="333"/>
      <c r="C2996" s="333"/>
      <c r="D2996" s="333"/>
    </row>
    <row r="2997" spans="1:4" x14ac:dyDescent="0.2">
      <c r="A2997" s="333"/>
      <c r="B2997" s="333"/>
      <c r="C2997" s="333"/>
      <c r="D2997" s="333"/>
    </row>
    <row r="2998" spans="1:4" x14ac:dyDescent="0.2">
      <c r="A2998" s="333"/>
      <c r="B2998" s="333"/>
      <c r="C2998" s="333"/>
      <c r="D2998" s="333"/>
    </row>
    <row r="2999" spans="1:4" x14ac:dyDescent="0.2">
      <c r="A2999" s="333"/>
      <c r="B2999" s="333"/>
      <c r="C2999" s="333"/>
      <c r="D2999" s="333"/>
    </row>
    <row r="3000" spans="1:4" x14ac:dyDescent="0.2">
      <c r="A3000" s="333"/>
      <c r="B3000" s="333"/>
      <c r="C3000" s="333"/>
      <c r="D3000" s="333"/>
    </row>
    <row r="3001" spans="1:4" x14ac:dyDescent="0.2">
      <c r="A3001" s="333"/>
      <c r="B3001" s="333"/>
      <c r="C3001" s="333"/>
      <c r="D3001" s="333"/>
    </row>
    <row r="3002" spans="1:4" x14ac:dyDescent="0.2">
      <c r="A3002" s="333"/>
      <c r="B3002" s="333"/>
      <c r="C3002" s="333"/>
      <c r="D3002" s="333"/>
    </row>
    <row r="3003" spans="1:4" x14ac:dyDescent="0.2">
      <c r="A3003" s="333"/>
      <c r="B3003" s="333"/>
      <c r="C3003" s="333"/>
      <c r="D3003" s="333"/>
    </row>
    <row r="3004" spans="1:4" x14ac:dyDescent="0.2">
      <c r="A3004" s="333"/>
      <c r="B3004" s="333"/>
      <c r="C3004" s="333"/>
      <c r="D3004" s="333"/>
    </row>
    <row r="3005" spans="1:4" x14ac:dyDescent="0.2">
      <c r="A3005" s="333"/>
      <c r="B3005" s="333"/>
      <c r="C3005" s="333"/>
      <c r="D3005" s="333"/>
    </row>
    <row r="3006" spans="1:4" x14ac:dyDescent="0.2">
      <c r="A3006" s="333"/>
      <c r="B3006" s="333"/>
      <c r="C3006" s="333"/>
      <c r="D3006" s="333"/>
    </row>
    <row r="3007" spans="1:4" x14ac:dyDescent="0.2">
      <c r="A3007" s="333"/>
      <c r="B3007" s="333"/>
      <c r="C3007" s="333"/>
      <c r="D3007" s="333"/>
    </row>
    <row r="3008" spans="1:4" x14ac:dyDescent="0.2">
      <c r="A3008" s="333"/>
      <c r="B3008" s="333"/>
      <c r="C3008" s="333"/>
      <c r="D3008" s="333"/>
    </row>
    <row r="3009" spans="1:4" x14ac:dyDescent="0.2">
      <c r="A3009" s="333"/>
      <c r="B3009" s="333"/>
      <c r="C3009" s="333"/>
      <c r="D3009" s="333"/>
    </row>
    <row r="3010" spans="1:4" x14ac:dyDescent="0.2">
      <c r="A3010" s="333"/>
      <c r="B3010" s="333"/>
      <c r="C3010" s="333"/>
      <c r="D3010" s="333"/>
    </row>
    <row r="3011" spans="1:4" x14ac:dyDescent="0.2">
      <c r="A3011" s="333"/>
      <c r="B3011" s="333"/>
      <c r="C3011" s="333"/>
      <c r="D3011" s="333"/>
    </row>
    <row r="3012" spans="1:4" x14ac:dyDescent="0.2">
      <c r="A3012" s="333"/>
      <c r="B3012" s="333"/>
      <c r="C3012" s="333"/>
      <c r="D3012" s="333"/>
    </row>
    <row r="3013" spans="1:4" x14ac:dyDescent="0.2">
      <c r="A3013" s="333"/>
      <c r="B3013" s="333"/>
      <c r="C3013" s="333"/>
      <c r="D3013" s="333"/>
    </row>
    <row r="3014" spans="1:4" x14ac:dyDescent="0.2">
      <c r="A3014" s="333"/>
      <c r="B3014" s="333"/>
      <c r="C3014" s="333"/>
      <c r="D3014" s="333"/>
    </row>
    <row r="3015" spans="1:4" x14ac:dyDescent="0.2">
      <c r="A3015" s="333"/>
      <c r="B3015" s="333"/>
      <c r="C3015" s="333"/>
      <c r="D3015" s="333"/>
    </row>
    <row r="3016" spans="1:4" x14ac:dyDescent="0.2">
      <c r="A3016" s="333"/>
      <c r="B3016" s="333"/>
      <c r="C3016" s="333"/>
      <c r="D3016" s="333"/>
    </row>
    <row r="3017" spans="1:4" x14ac:dyDescent="0.2">
      <c r="A3017" s="333"/>
      <c r="B3017" s="333"/>
      <c r="C3017" s="333"/>
      <c r="D3017" s="333"/>
    </row>
    <row r="3018" spans="1:4" x14ac:dyDescent="0.2">
      <c r="A3018" s="333"/>
      <c r="B3018" s="333"/>
      <c r="C3018" s="333"/>
      <c r="D3018" s="333"/>
    </row>
    <row r="3019" spans="1:4" x14ac:dyDescent="0.2">
      <c r="A3019" s="333"/>
      <c r="B3019" s="333"/>
      <c r="C3019" s="333"/>
      <c r="D3019" s="333"/>
    </row>
    <row r="3020" spans="1:4" x14ac:dyDescent="0.2">
      <c r="A3020" s="333"/>
      <c r="B3020" s="333"/>
      <c r="C3020" s="333"/>
      <c r="D3020" s="333"/>
    </row>
    <row r="3021" spans="1:4" x14ac:dyDescent="0.2">
      <c r="A3021" s="333"/>
      <c r="B3021" s="333"/>
      <c r="C3021" s="333"/>
      <c r="D3021" s="333"/>
    </row>
    <row r="3022" spans="1:4" x14ac:dyDescent="0.2">
      <c r="A3022" s="333"/>
      <c r="B3022" s="333"/>
      <c r="C3022" s="333"/>
      <c r="D3022" s="333"/>
    </row>
    <row r="3023" spans="1:4" x14ac:dyDescent="0.2">
      <c r="A3023" s="333"/>
      <c r="B3023" s="333"/>
      <c r="C3023" s="333"/>
      <c r="D3023" s="333"/>
    </row>
    <row r="3024" spans="1:4" x14ac:dyDescent="0.2">
      <c r="A3024" s="333"/>
      <c r="B3024" s="333"/>
      <c r="C3024" s="333"/>
      <c r="D3024" s="333"/>
    </row>
    <row r="3025" spans="1:4" x14ac:dyDescent="0.2">
      <c r="A3025" s="333"/>
      <c r="B3025" s="333"/>
      <c r="C3025" s="333"/>
      <c r="D3025" s="333"/>
    </row>
    <row r="3026" spans="1:4" x14ac:dyDescent="0.2">
      <c r="A3026" s="333"/>
      <c r="B3026" s="333"/>
      <c r="C3026" s="333"/>
      <c r="D3026" s="333"/>
    </row>
    <row r="3027" spans="1:4" x14ac:dyDescent="0.2">
      <c r="A3027" s="333"/>
      <c r="B3027" s="333"/>
      <c r="C3027" s="333"/>
      <c r="D3027" s="333"/>
    </row>
    <row r="3028" spans="1:4" x14ac:dyDescent="0.2">
      <c r="A3028" s="333"/>
      <c r="B3028" s="333"/>
      <c r="C3028" s="333"/>
      <c r="D3028" s="333"/>
    </row>
    <row r="3029" spans="1:4" x14ac:dyDescent="0.2">
      <c r="A3029" s="333"/>
      <c r="B3029" s="333"/>
      <c r="C3029" s="333"/>
      <c r="D3029" s="333"/>
    </row>
    <row r="3030" spans="1:4" x14ac:dyDescent="0.2">
      <c r="A3030" s="333"/>
      <c r="B3030" s="333"/>
      <c r="C3030" s="333"/>
      <c r="D3030" s="333"/>
    </row>
    <row r="3031" spans="1:4" x14ac:dyDescent="0.2">
      <c r="A3031" s="333"/>
      <c r="B3031" s="333"/>
      <c r="C3031" s="333"/>
      <c r="D3031" s="333"/>
    </row>
    <row r="3032" spans="1:4" x14ac:dyDescent="0.2">
      <c r="A3032" s="333"/>
      <c r="B3032" s="333"/>
      <c r="C3032" s="333"/>
      <c r="D3032" s="333"/>
    </row>
    <row r="3033" spans="1:4" x14ac:dyDescent="0.2">
      <c r="A3033" s="333"/>
      <c r="B3033" s="333"/>
      <c r="C3033" s="333"/>
      <c r="D3033" s="333"/>
    </row>
    <row r="3034" spans="1:4" x14ac:dyDescent="0.2">
      <c r="A3034" s="333"/>
      <c r="B3034" s="333"/>
      <c r="C3034" s="333"/>
      <c r="D3034" s="333"/>
    </row>
    <row r="3035" spans="1:4" x14ac:dyDescent="0.2">
      <c r="A3035" s="333"/>
      <c r="B3035" s="333"/>
      <c r="C3035" s="333"/>
      <c r="D3035" s="333"/>
    </row>
    <row r="3036" spans="1:4" x14ac:dyDescent="0.2">
      <c r="A3036" s="333"/>
      <c r="B3036" s="333"/>
      <c r="C3036" s="333"/>
      <c r="D3036" s="333"/>
    </row>
    <row r="3037" spans="1:4" x14ac:dyDescent="0.2">
      <c r="A3037" s="333"/>
      <c r="B3037" s="333"/>
      <c r="C3037" s="333"/>
      <c r="D3037" s="333"/>
    </row>
    <row r="3038" spans="1:4" x14ac:dyDescent="0.2">
      <c r="A3038" s="333"/>
      <c r="B3038" s="333"/>
      <c r="C3038" s="333"/>
      <c r="D3038" s="333"/>
    </row>
    <row r="3039" spans="1:4" x14ac:dyDescent="0.2">
      <c r="A3039" s="333"/>
      <c r="B3039" s="333"/>
      <c r="C3039" s="333"/>
      <c r="D3039" s="333"/>
    </row>
    <row r="3040" spans="1:4" x14ac:dyDescent="0.2">
      <c r="A3040" s="333"/>
      <c r="B3040" s="333"/>
      <c r="C3040" s="333"/>
      <c r="D3040" s="333"/>
    </row>
    <row r="3041" spans="1:4" x14ac:dyDescent="0.2">
      <c r="A3041" s="333"/>
      <c r="B3041" s="333"/>
      <c r="C3041" s="333"/>
      <c r="D3041" s="333"/>
    </row>
    <row r="3042" spans="1:4" x14ac:dyDescent="0.2">
      <c r="A3042" s="333"/>
      <c r="B3042" s="333"/>
      <c r="C3042" s="333"/>
      <c r="D3042" s="333"/>
    </row>
    <row r="3043" spans="1:4" x14ac:dyDescent="0.2">
      <c r="A3043" s="333"/>
      <c r="B3043" s="333"/>
      <c r="C3043" s="333"/>
      <c r="D3043" s="333"/>
    </row>
    <row r="3044" spans="1:4" x14ac:dyDescent="0.2">
      <c r="A3044" s="333"/>
      <c r="B3044" s="333"/>
      <c r="C3044" s="333"/>
      <c r="D3044" s="333"/>
    </row>
    <row r="3045" spans="1:4" x14ac:dyDescent="0.2">
      <c r="A3045" s="333"/>
      <c r="B3045" s="333"/>
      <c r="C3045" s="333"/>
      <c r="D3045" s="333"/>
    </row>
    <row r="3046" spans="1:4" x14ac:dyDescent="0.2">
      <c r="A3046" s="333"/>
      <c r="B3046" s="333"/>
      <c r="C3046" s="333"/>
      <c r="D3046" s="333"/>
    </row>
    <row r="3047" spans="1:4" x14ac:dyDescent="0.2">
      <c r="A3047" s="333"/>
      <c r="B3047" s="333"/>
      <c r="C3047" s="333"/>
      <c r="D3047" s="333"/>
    </row>
    <row r="3048" spans="1:4" x14ac:dyDescent="0.2">
      <c r="A3048" s="333"/>
      <c r="B3048" s="333"/>
      <c r="C3048" s="333"/>
      <c r="D3048" s="333"/>
    </row>
    <row r="3049" spans="1:4" x14ac:dyDescent="0.2">
      <c r="A3049" s="333"/>
      <c r="B3049" s="333"/>
      <c r="C3049" s="333"/>
      <c r="D3049" s="333"/>
    </row>
    <row r="3050" spans="1:4" x14ac:dyDescent="0.2">
      <c r="A3050" s="333"/>
      <c r="B3050" s="333"/>
      <c r="C3050" s="333"/>
      <c r="D3050" s="333"/>
    </row>
    <row r="3051" spans="1:4" x14ac:dyDescent="0.2">
      <c r="A3051" s="333"/>
      <c r="B3051" s="333"/>
      <c r="C3051" s="333"/>
      <c r="D3051" s="333"/>
    </row>
    <row r="3052" spans="1:4" x14ac:dyDescent="0.2">
      <c r="A3052" s="333"/>
      <c r="B3052" s="333"/>
      <c r="C3052" s="333"/>
      <c r="D3052" s="333"/>
    </row>
    <row r="3053" spans="1:4" x14ac:dyDescent="0.2">
      <c r="A3053" s="333"/>
      <c r="B3053" s="333"/>
      <c r="C3053" s="333"/>
      <c r="D3053" s="333"/>
    </row>
    <row r="3054" spans="1:4" x14ac:dyDescent="0.2">
      <c r="A3054" s="333"/>
      <c r="B3054" s="333"/>
      <c r="C3054" s="333"/>
      <c r="D3054" s="333"/>
    </row>
    <row r="3055" spans="1:4" x14ac:dyDescent="0.2">
      <c r="A3055" s="333"/>
      <c r="B3055" s="333"/>
      <c r="C3055" s="333"/>
      <c r="D3055" s="333"/>
    </row>
    <row r="3056" spans="1:4" x14ac:dyDescent="0.2">
      <c r="A3056" s="333"/>
      <c r="B3056" s="333"/>
      <c r="C3056" s="333"/>
      <c r="D3056" s="333"/>
    </row>
    <row r="3057" spans="1:4" x14ac:dyDescent="0.2">
      <c r="A3057" s="333"/>
      <c r="B3057" s="333"/>
      <c r="C3057" s="333"/>
      <c r="D3057" s="333"/>
    </row>
    <row r="3058" spans="1:4" x14ac:dyDescent="0.2">
      <c r="A3058" s="333"/>
      <c r="B3058" s="333"/>
      <c r="C3058" s="333"/>
      <c r="D3058" s="333"/>
    </row>
    <row r="3059" spans="1:4" x14ac:dyDescent="0.2">
      <c r="A3059" s="333"/>
      <c r="B3059" s="333"/>
      <c r="C3059" s="333"/>
      <c r="D3059" s="333"/>
    </row>
    <row r="3060" spans="1:4" x14ac:dyDescent="0.2">
      <c r="A3060" s="333"/>
      <c r="B3060" s="333"/>
      <c r="C3060" s="333"/>
      <c r="D3060" s="333"/>
    </row>
    <row r="3061" spans="1:4" x14ac:dyDescent="0.2">
      <c r="A3061" s="333"/>
      <c r="B3061" s="333"/>
      <c r="C3061" s="333"/>
      <c r="D3061" s="333"/>
    </row>
    <row r="3062" spans="1:4" x14ac:dyDescent="0.2">
      <c r="A3062" s="333"/>
      <c r="B3062" s="333"/>
      <c r="C3062" s="333"/>
      <c r="D3062" s="333"/>
    </row>
    <row r="3063" spans="1:4" x14ac:dyDescent="0.2">
      <c r="A3063" s="333"/>
      <c r="B3063" s="333"/>
      <c r="C3063" s="333"/>
      <c r="D3063" s="333"/>
    </row>
    <row r="3064" spans="1:4" x14ac:dyDescent="0.2">
      <c r="A3064" s="333"/>
      <c r="B3064" s="333"/>
      <c r="C3064" s="333"/>
      <c r="D3064" s="333"/>
    </row>
    <row r="3065" spans="1:4" x14ac:dyDescent="0.2">
      <c r="A3065" s="333"/>
      <c r="B3065" s="333"/>
      <c r="C3065" s="333"/>
      <c r="D3065" s="333"/>
    </row>
    <row r="3066" spans="1:4" x14ac:dyDescent="0.2">
      <c r="A3066" s="333"/>
      <c r="B3066" s="333"/>
      <c r="C3066" s="333"/>
      <c r="D3066" s="333"/>
    </row>
    <row r="3067" spans="1:4" x14ac:dyDescent="0.2">
      <c r="A3067" s="333"/>
      <c r="B3067" s="333"/>
      <c r="C3067" s="333"/>
      <c r="D3067" s="333"/>
    </row>
    <row r="3068" spans="1:4" x14ac:dyDescent="0.2">
      <c r="A3068" s="333"/>
      <c r="B3068" s="333"/>
      <c r="C3068" s="333"/>
      <c r="D3068" s="333"/>
    </row>
    <row r="3069" spans="1:4" x14ac:dyDescent="0.2">
      <c r="A3069" s="333"/>
      <c r="B3069" s="333"/>
      <c r="C3069" s="333"/>
      <c r="D3069" s="333"/>
    </row>
    <row r="3070" spans="1:4" x14ac:dyDescent="0.2">
      <c r="A3070" s="333"/>
      <c r="B3070" s="333"/>
      <c r="C3070" s="333"/>
      <c r="D3070" s="333"/>
    </row>
    <row r="3071" spans="1:4" x14ac:dyDescent="0.2">
      <c r="A3071" s="333"/>
      <c r="B3071" s="333"/>
      <c r="C3071" s="333"/>
      <c r="D3071" s="333"/>
    </row>
    <row r="3072" spans="1:4" x14ac:dyDescent="0.2">
      <c r="A3072" s="333"/>
      <c r="B3072" s="333"/>
      <c r="C3072" s="333"/>
      <c r="D3072" s="333"/>
    </row>
    <row r="3073" spans="1:4" x14ac:dyDescent="0.2">
      <c r="A3073" s="333"/>
      <c r="B3073" s="333"/>
      <c r="C3073" s="333"/>
      <c r="D3073" s="333"/>
    </row>
    <row r="3074" spans="1:4" x14ac:dyDescent="0.2">
      <c r="A3074" s="333"/>
      <c r="B3074" s="333"/>
      <c r="C3074" s="333"/>
      <c r="D3074" s="333"/>
    </row>
    <row r="3075" spans="1:4" x14ac:dyDescent="0.2">
      <c r="A3075" s="333"/>
      <c r="B3075" s="333"/>
      <c r="C3075" s="333"/>
      <c r="D3075" s="333"/>
    </row>
    <row r="3076" spans="1:4" x14ac:dyDescent="0.2">
      <c r="A3076" s="333"/>
      <c r="B3076" s="333"/>
      <c r="C3076" s="333"/>
      <c r="D3076" s="333"/>
    </row>
    <row r="3077" spans="1:4" x14ac:dyDescent="0.2">
      <c r="A3077" s="333"/>
      <c r="B3077" s="333"/>
      <c r="C3077" s="333"/>
      <c r="D3077" s="333"/>
    </row>
    <row r="3078" spans="1:4" x14ac:dyDescent="0.2">
      <c r="A3078" s="333"/>
      <c r="B3078" s="333"/>
      <c r="C3078" s="333"/>
      <c r="D3078" s="333"/>
    </row>
    <row r="3079" spans="1:4" x14ac:dyDescent="0.2">
      <c r="A3079" s="333"/>
      <c r="B3079" s="333"/>
      <c r="C3079" s="333"/>
      <c r="D3079" s="333"/>
    </row>
    <row r="3080" spans="1:4" x14ac:dyDescent="0.2">
      <c r="A3080" s="333"/>
      <c r="B3080" s="333"/>
      <c r="C3080" s="333"/>
      <c r="D3080" s="333"/>
    </row>
    <row r="3081" spans="1:4" x14ac:dyDescent="0.2">
      <c r="A3081" s="333"/>
      <c r="B3081" s="333"/>
      <c r="C3081" s="333"/>
      <c r="D3081" s="333"/>
    </row>
    <row r="3082" spans="1:4" x14ac:dyDescent="0.2">
      <c r="A3082" s="333"/>
      <c r="B3082" s="333"/>
      <c r="C3082" s="333"/>
      <c r="D3082" s="333"/>
    </row>
    <row r="3083" spans="1:4" x14ac:dyDescent="0.2">
      <c r="A3083" s="333"/>
      <c r="B3083" s="333"/>
      <c r="C3083" s="333"/>
      <c r="D3083" s="333"/>
    </row>
    <row r="3084" spans="1:4" x14ac:dyDescent="0.2">
      <c r="A3084" s="333"/>
      <c r="B3084" s="333"/>
      <c r="C3084" s="333"/>
      <c r="D3084" s="333"/>
    </row>
    <row r="3085" spans="1:4" x14ac:dyDescent="0.2">
      <c r="A3085" s="333"/>
      <c r="B3085" s="333"/>
      <c r="C3085" s="333"/>
      <c r="D3085" s="333"/>
    </row>
    <row r="3086" spans="1:4" x14ac:dyDescent="0.2">
      <c r="A3086" s="333"/>
      <c r="B3086" s="333"/>
      <c r="C3086" s="333"/>
      <c r="D3086" s="333"/>
    </row>
    <row r="3087" spans="1:4" x14ac:dyDescent="0.2">
      <c r="A3087" s="333"/>
      <c r="B3087" s="333"/>
      <c r="C3087" s="333"/>
      <c r="D3087" s="333"/>
    </row>
    <row r="3088" spans="1:4" x14ac:dyDescent="0.2">
      <c r="A3088" s="333"/>
      <c r="B3088" s="333"/>
      <c r="C3088" s="333"/>
      <c r="D3088" s="333"/>
    </row>
    <row r="3089" spans="1:4" x14ac:dyDescent="0.2">
      <c r="A3089" s="333"/>
      <c r="B3089" s="333"/>
      <c r="C3089" s="333"/>
      <c r="D3089" s="333"/>
    </row>
    <row r="3090" spans="1:4" x14ac:dyDescent="0.2">
      <c r="A3090" s="333"/>
      <c r="B3090" s="333"/>
      <c r="C3090" s="333"/>
      <c r="D3090" s="333"/>
    </row>
    <row r="3091" spans="1:4" x14ac:dyDescent="0.2">
      <c r="A3091" s="333"/>
      <c r="B3091" s="333"/>
      <c r="C3091" s="333"/>
      <c r="D3091" s="333"/>
    </row>
    <row r="3092" spans="1:4" x14ac:dyDescent="0.2">
      <c r="A3092" s="333"/>
      <c r="B3092" s="333"/>
      <c r="C3092" s="333"/>
      <c r="D3092" s="333"/>
    </row>
    <row r="3093" spans="1:4" x14ac:dyDescent="0.2">
      <c r="A3093" s="333"/>
      <c r="B3093" s="333"/>
      <c r="C3093" s="333"/>
      <c r="D3093" s="333"/>
    </row>
    <row r="3094" spans="1:4" x14ac:dyDescent="0.2">
      <c r="A3094" s="333"/>
      <c r="B3094" s="333"/>
      <c r="C3094" s="333"/>
      <c r="D3094" s="333"/>
    </row>
    <row r="3095" spans="1:4" x14ac:dyDescent="0.2">
      <c r="A3095" s="333"/>
      <c r="B3095" s="333"/>
      <c r="C3095" s="333"/>
      <c r="D3095" s="333"/>
    </row>
    <row r="3096" spans="1:4" x14ac:dyDescent="0.2">
      <c r="A3096" s="333"/>
      <c r="B3096" s="333"/>
      <c r="C3096" s="333"/>
      <c r="D3096" s="333"/>
    </row>
    <row r="3097" spans="1:4" x14ac:dyDescent="0.2">
      <c r="A3097" s="333"/>
      <c r="B3097" s="333"/>
      <c r="C3097" s="333"/>
      <c r="D3097" s="333"/>
    </row>
    <row r="3098" spans="1:4" x14ac:dyDescent="0.2">
      <c r="A3098" s="333"/>
      <c r="B3098" s="333"/>
      <c r="C3098" s="333"/>
      <c r="D3098" s="333"/>
    </row>
    <row r="3099" spans="1:4" x14ac:dyDescent="0.2">
      <c r="A3099" s="333"/>
      <c r="B3099" s="333"/>
      <c r="C3099" s="333"/>
      <c r="D3099" s="333"/>
    </row>
    <row r="3100" spans="1:4" x14ac:dyDescent="0.2">
      <c r="A3100" s="333"/>
      <c r="B3100" s="333"/>
      <c r="C3100" s="333"/>
      <c r="D3100" s="333"/>
    </row>
    <row r="3101" spans="1:4" x14ac:dyDescent="0.2">
      <c r="A3101" s="333"/>
      <c r="B3101" s="333"/>
      <c r="C3101" s="333"/>
      <c r="D3101" s="333"/>
    </row>
    <row r="3102" spans="1:4" x14ac:dyDescent="0.2">
      <c r="A3102" s="333"/>
      <c r="B3102" s="333"/>
      <c r="C3102" s="333"/>
      <c r="D3102" s="333"/>
    </row>
    <row r="3103" spans="1:4" x14ac:dyDescent="0.2">
      <c r="A3103" s="333"/>
      <c r="B3103" s="333"/>
      <c r="C3103" s="333"/>
      <c r="D3103" s="333"/>
    </row>
    <row r="3104" spans="1:4" x14ac:dyDescent="0.2">
      <c r="A3104" s="333"/>
      <c r="B3104" s="333"/>
      <c r="C3104" s="333"/>
      <c r="D3104" s="333"/>
    </row>
    <row r="3105" spans="1:4" x14ac:dyDescent="0.2">
      <c r="A3105" s="333"/>
      <c r="B3105" s="333"/>
      <c r="C3105" s="333"/>
      <c r="D3105" s="333"/>
    </row>
    <row r="3106" spans="1:4" x14ac:dyDescent="0.2">
      <c r="A3106" s="333"/>
      <c r="B3106" s="333"/>
      <c r="C3106" s="333"/>
      <c r="D3106" s="333"/>
    </row>
    <row r="3107" spans="1:4" x14ac:dyDescent="0.2">
      <c r="A3107" s="333"/>
      <c r="B3107" s="333"/>
      <c r="C3107" s="333"/>
      <c r="D3107" s="333"/>
    </row>
    <row r="3108" spans="1:4" x14ac:dyDescent="0.2">
      <c r="A3108" s="333"/>
      <c r="B3108" s="333"/>
      <c r="C3108" s="333"/>
      <c r="D3108" s="333"/>
    </row>
    <row r="3109" spans="1:4" x14ac:dyDescent="0.2">
      <c r="A3109" s="333"/>
      <c r="B3109" s="333"/>
      <c r="C3109" s="333"/>
      <c r="D3109" s="333"/>
    </row>
    <row r="3110" spans="1:4" x14ac:dyDescent="0.2">
      <c r="A3110" s="333"/>
      <c r="B3110" s="333"/>
      <c r="C3110" s="333"/>
      <c r="D3110" s="333"/>
    </row>
    <row r="3111" spans="1:4" x14ac:dyDescent="0.2">
      <c r="A3111" s="333"/>
      <c r="B3111" s="333"/>
      <c r="C3111" s="333"/>
      <c r="D3111" s="333"/>
    </row>
    <row r="3112" spans="1:4" x14ac:dyDescent="0.2">
      <c r="A3112" s="333"/>
      <c r="B3112" s="333"/>
      <c r="C3112" s="333"/>
      <c r="D3112" s="333"/>
    </row>
    <row r="3113" spans="1:4" x14ac:dyDescent="0.2">
      <c r="A3113" s="333"/>
      <c r="B3113" s="333"/>
      <c r="C3113" s="333"/>
      <c r="D3113" s="333"/>
    </row>
    <row r="3114" spans="1:4" x14ac:dyDescent="0.2">
      <c r="A3114" s="333"/>
      <c r="B3114" s="333"/>
      <c r="C3114" s="333"/>
      <c r="D3114" s="333"/>
    </row>
    <row r="3115" spans="1:4" x14ac:dyDescent="0.2">
      <c r="A3115" s="333"/>
      <c r="B3115" s="333"/>
      <c r="C3115" s="333"/>
      <c r="D3115" s="333"/>
    </row>
    <row r="3116" spans="1:4" x14ac:dyDescent="0.2">
      <c r="A3116" s="333"/>
      <c r="B3116" s="333"/>
      <c r="C3116" s="333"/>
      <c r="D3116" s="333"/>
    </row>
    <row r="3117" spans="1:4" x14ac:dyDescent="0.2">
      <c r="A3117" s="333"/>
      <c r="B3117" s="333"/>
      <c r="C3117" s="333"/>
      <c r="D3117" s="333"/>
    </row>
    <row r="3118" spans="1:4" x14ac:dyDescent="0.2">
      <c r="A3118" s="333"/>
      <c r="B3118" s="333"/>
      <c r="C3118" s="333"/>
      <c r="D3118" s="333"/>
    </row>
    <row r="3119" spans="1:4" x14ac:dyDescent="0.2">
      <c r="A3119" s="333"/>
      <c r="B3119" s="333"/>
      <c r="C3119" s="333"/>
      <c r="D3119" s="333"/>
    </row>
    <row r="3120" spans="1:4" x14ac:dyDescent="0.2">
      <c r="A3120" s="333"/>
      <c r="B3120" s="333"/>
      <c r="C3120" s="333"/>
      <c r="D3120" s="333"/>
    </row>
    <row r="3121" spans="1:4" x14ac:dyDescent="0.2">
      <c r="A3121" s="333"/>
      <c r="B3121" s="333"/>
      <c r="C3121" s="333"/>
      <c r="D3121" s="333"/>
    </row>
    <row r="3122" spans="1:4" x14ac:dyDescent="0.2">
      <c r="A3122" s="333"/>
      <c r="B3122" s="333"/>
      <c r="C3122" s="333"/>
      <c r="D3122" s="333"/>
    </row>
    <row r="3123" spans="1:4" x14ac:dyDescent="0.2">
      <c r="A3123" s="333"/>
      <c r="B3123" s="333"/>
      <c r="C3123" s="333"/>
      <c r="D3123" s="333"/>
    </row>
    <row r="3124" spans="1:4" x14ac:dyDescent="0.2">
      <c r="A3124" s="333"/>
      <c r="B3124" s="333"/>
      <c r="C3124" s="333"/>
      <c r="D3124" s="333"/>
    </row>
    <row r="3125" spans="1:4" x14ac:dyDescent="0.2">
      <c r="A3125" s="333"/>
      <c r="B3125" s="333"/>
      <c r="C3125" s="333"/>
      <c r="D3125" s="333"/>
    </row>
    <row r="3126" spans="1:4" x14ac:dyDescent="0.2">
      <c r="A3126" s="333"/>
      <c r="B3126" s="333"/>
      <c r="C3126" s="333"/>
      <c r="D3126" s="333"/>
    </row>
    <row r="3127" spans="1:4" x14ac:dyDescent="0.2">
      <c r="A3127" s="333"/>
      <c r="B3127" s="333"/>
      <c r="C3127" s="333"/>
      <c r="D3127" s="333"/>
    </row>
    <row r="3128" spans="1:4" x14ac:dyDescent="0.2">
      <c r="A3128" s="333"/>
      <c r="B3128" s="333"/>
      <c r="C3128" s="333"/>
      <c r="D3128" s="333"/>
    </row>
    <row r="3129" spans="1:4" x14ac:dyDescent="0.2">
      <c r="A3129" s="333"/>
      <c r="B3129" s="333"/>
      <c r="C3129" s="333"/>
      <c r="D3129" s="333"/>
    </row>
    <row r="3130" spans="1:4" x14ac:dyDescent="0.2">
      <c r="A3130" s="333"/>
      <c r="B3130" s="333"/>
      <c r="C3130" s="333"/>
      <c r="D3130" s="333"/>
    </row>
    <row r="3131" spans="1:4" x14ac:dyDescent="0.2">
      <c r="A3131" s="333"/>
      <c r="B3131" s="333"/>
      <c r="C3131" s="333"/>
      <c r="D3131" s="333"/>
    </row>
    <row r="3132" spans="1:4" x14ac:dyDescent="0.2">
      <c r="A3132" s="333"/>
      <c r="B3132" s="333"/>
      <c r="C3132" s="333"/>
      <c r="D3132" s="333"/>
    </row>
    <row r="3133" spans="1:4" x14ac:dyDescent="0.2">
      <c r="A3133" s="333"/>
      <c r="B3133" s="333"/>
      <c r="C3133" s="333"/>
      <c r="D3133" s="333"/>
    </row>
    <row r="3134" spans="1:4" x14ac:dyDescent="0.2">
      <c r="A3134" s="333"/>
      <c r="B3134" s="333"/>
      <c r="C3134" s="333"/>
      <c r="D3134" s="333"/>
    </row>
    <row r="3135" spans="1:4" x14ac:dyDescent="0.2">
      <c r="A3135" s="333"/>
      <c r="B3135" s="333"/>
      <c r="C3135" s="333"/>
      <c r="D3135" s="333"/>
    </row>
    <row r="3136" spans="1:4" x14ac:dyDescent="0.2">
      <c r="A3136" s="333"/>
      <c r="B3136" s="333"/>
      <c r="C3136" s="333"/>
      <c r="D3136" s="333"/>
    </row>
    <row r="3137" spans="1:4" x14ac:dyDescent="0.2">
      <c r="A3137" s="333"/>
      <c r="B3137" s="333"/>
      <c r="C3137" s="333"/>
      <c r="D3137" s="333"/>
    </row>
    <row r="3138" spans="1:4" x14ac:dyDescent="0.2">
      <c r="A3138" s="333"/>
      <c r="B3138" s="333"/>
      <c r="C3138" s="333"/>
      <c r="D3138" s="333"/>
    </row>
    <row r="3139" spans="1:4" x14ac:dyDescent="0.2">
      <c r="A3139" s="333"/>
      <c r="B3139" s="333"/>
      <c r="C3139" s="333"/>
      <c r="D3139" s="333"/>
    </row>
    <row r="3140" spans="1:4" x14ac:dyDescent="0.2">
      <c r="A3140" s="333"/>
      <c r="B3140" s="333"/>
      <c r="C3140" s="333"/>
      <c r="D3140" s="333"/>
    </row>
    <row r="3141" spans="1:4" x14ac:dyDescent="0.2">
      <c r="A3141" s="333"/>
      <c r="B3141" s="333"/>
      <c r="C3141" s="333"/>
      <c r="D3141" s="333"/>
    </row>
    <row r="3142" spans="1:4" x14ac:dyDescent="0.2">
      <c r="A3142" s="333"/>
      <c r="B3142" s="333"/>
      <c r="C3142" s="333"/>
      <c r="D3142" s="333"/>
    </row>
    <row r="3143" spans="1:4" x14ac:dyDescent="0.2">
      <c r="A3143" s="333"/>
      <c r="B3143" s="333"/>
      <c r="C3143" s="333"/>
      <c r="D3143" s="333"/>
    </row>
    <row r="3144" spans="1:4" x14ac:dyDescent="0.2">
      <c r="A3144" s="333"/>
      <c r="B3144" s="333"/>
      <c r="C3144" s="333"/>
      <c r="D3144" s="333"/>
    </row>
    <row r="3145" spans="1:4" x14ac:dyDescent="0.2">
      <c r="A3145" s="333"/>
      <c r="B3145" s="333"/>
      <c r="C3145" s="333"/>
      <c r="D3145" s="333"/>
    </row>
    <row r="3146" spans="1:4" x14ac:dyDescent="0.2">
      <c r="A3146" s="333"/>
      <c r="B3146" s="333"/>
      <c r="C3146" s="333"/>
      <c r="D3146" s="333"/>
    </row>
    <row r="3147" spans="1:4" x14ac:dyDescent="0.2">
      <c r="A3147" s="333"/>
      <c r="B3147" s="333"/>
      <c r="C3147" s="333"/>
      <c r="D3147" s="333"/>
    </row>
    <row r="3148" spans="1:4" x14ac:dyDescent="0.2">
      <c r="A3148" s="333"/>
      <c r="B3148" s="333"/>
      <c r="C3148" s="333"/>
      <c r="D3148" s="333"/>
    </row>
    <row r="3149" spans="1:4" x14ac:dyDescent="0.2">
      <c r="A3149" s="333"/>
      <c r="B3149" s="333"/>
      <c r="C3149" s="333"/>
      <c r="D3149" s="333"/>
    </row>
    <row r="3150" spans="1:4" x14ac:dyDescent="0.2">
      <c r="A3150" s="333"/>
      <c r="B3150" s="333"/>
      <c r="C3150" s="333"/>
      <c r="D3150" s="333"/>
    </row>
    <row r="3151" spans="1:4" x14ac:dyDescent="0.2">
      <c r="A3151" s="333"/>
      <c r="B3151" s="333"/>
      <c r="C3151" s="333"/>
      <c r="D3151" s="333"/>
    </row>
    <row r="3152" spans="1:4" x14ac:dyDescent="0.2">
      <c r="A3152" s="333"/>
      <c r="B3152" s="333"/>
      <c r="C3152" s="333"/>
      <c r="D3152" s="333"/>
    </row>
    <row r="3153" spans="1:4" x14ac:dyDescent="0.2">
      <c r="A3153" s="333"/>
      <c r="B3153" s="333"/>
      <c r="C3153" s="333"/>
      <c r="D3153" s="333"/>
    </row>
    <row r="3154" spans="1:4" x14ac:dyDescent="0.2">
      <c r="A3154" s="333"/>
      <c r="B3154" s="333"/>
      <c r="C3154" s="333"/>
      <c r="D3154" s="333"/>
    </row>
    <row r="3155" spans="1:4" x14ac:dyDescent="0.2">
      <c r="A3155" s="333"/>
      <c r="B3155" s="333"/>
      <c r="C3155" s="333"/>
      <c r="D3155" s="333"/>
    </row>
    <row r="3156" spans="1:4" x14ac:dyDescent="0.2">
      <c r="A3156" s="333"/>
      <c r="B3156" s="333"/>
      <c r="C3156" s="333"/>
      <c r="D3156" s="333"/>
    </row>
    <row r="3157" spans="1:4" x14ac:dyDescent="0.2">
      <c r="A3157" s="333"/>
      <c r="B3157" s="333"/>
      <c r="C3157" s="333"/>
      <c r="D3157" s="333"/>
    </row>
    <row r="3158" spans="1:4" x14ac:dyDescent="0.2">
      <c r="A3158" s="333"/>
      <c r="B3158" s="333"/>
      <c r="C3158" s="333"/>
      <c r="D3158" s="333"/>
    </row>
    <row r="3159" spans="1:4" x14ac:dyDescent="0.2">
      <c r="A3159" s="333"/>
      <c r="B3159" s="333"/>
      <c r="C3159" s="333"/>
      <c r="D3159" s="333"/>
    </row>
    <row r="3160" spans="1:4" x14ac:dyDescent="0.2">
      <c r="A3160" s="333"/>
      <c r="B3160" s="333"/>
      <c r="C3160" s="333"/>
      <c r="D3160" s="333"/>
    </row>
    <row r="3161" spans="1:4" x14ac:dyDescent="0.2">
      <c r="A3161" s="333"/>
      <c r="B3161" s="333"/>
      <c r="C3161" s="333"/>
      <c r="D3161" s="333"/>
    </row>
    <row r="3162" spans="1:4" x14ac:dyDescent="0.2">
      <c r="A3162" s="333"/>
      <c r="B3162" s="333"/>
      <c r="C3162" s="333"/>
      <c r="D3162" s="333"/>
    </row>
    <row r="3163" spans="1:4" x14ac:dyDescent="0.2">
      <c r="A3163" s="333"/>
      <c r="B3163" s="333"/>
      <c r="C3163" s="333"/>
      <c r="D3163" s="333"/>
    </row>
    <row r="3164" spans="1:4" x14ac:dyDescent="0.2">
      <c r="A3164" s="333"/>
      <c r="B3164" s="333"/>
      <c r="C3164" s="333"/>
      <c r="D3164" s="333"/>
    </row>
    <row r="3165" spans="1:4" x14ac:dyDescent="0.2">
      <c r="A3165" s="333"/>
      <c r="B3165" s="333"/>
      <c r="C3165" s="333"/>
      <c r="D3165" s="333"/>
    </row>
    <row r="3166" spans="1:4" x14ac:dyDescent="0.2">
      <c r="A3166" s="333"/>
      <c r="B3166" s="333"/>
      <c r="C3166" s="333"/>
      <c r="D3166" s="333"/>
    </row>
    <row r="3167" spans="1:4" x14ac:dyDescent="0.2">
      <c r="A3167" s="333"/>
      <c r="B3167" s="333"/>
      <c r="C3167" s="333"/>
      <c r="D3167" s="333"/>
    </row>
    <row r="3168" spans="1:4" x14ac:dyDescent="0.2">
      <c r="A3168" s="333"/>
      <c r="B3168" s="333"/>
      <c r="C3168" s="333"/>
      <c r="D3168" s="333"/>
    </row>
    <row r="3169" spans="1:4" x14ac:dyDescent="0.2">
      <c r="A3169" s="333"/>
      <c r="B3169" s="333"/>
      <c r="C3169" s="333"/>
      <c r="D3169" s="333"/>
    </row>
    <row r="3170" spans="1:4" x14ac:dyDescent="0.2">
      <c r="A3170" s="333"/>
      <c r="B3170" s="333"/>
      <c r="C3170" s="333"/>
      <c r="D3170" s="333"/>
    </row>
    <row r="3171" spans="1:4" x14ac:dyDescent="0.2">
      <c r="A3171" s="333"/>
      <c r="B3171" s="333"/>
      <c r="C3171" s="333"/>
      <c r="D3171" s="333"/>
    </row>
    <row r="3172" spans="1:4" x14ac:dyDescent="0.2">
      <c r="A3172" s="333"/>
      <c r="B3172" s="333"/>
      <c r="C3172" s="333"/>
      <c r="D3172" s="333"/>
    </row>
    <row r="3173" spans="1:4" x14ac:dyDescent="0.2">
      <c r="A3173" s="333"/>
      <c r="B3173" s="333"/>
      <c r="C3173" s="333"/>
      <c r="D3173" s="333"/>
    </row>
    <row r="3174" spans="1:4" x14ac:dyDescent="0.2">
      <c r="A3174" s="333"/>
      <c r="B3174" s="333"/>
      <c r="C3174" s="333"/>
      <c r="D3174" s="333"/>
    </row>
    <row r="3175" spans="1:4" x14ac:dyDescent="0.2">
      <c r="A3175" s="333"/>
      <c r="B3175" s="333"/>
      <c r="C3175" s="333"/>
      <c r="D3175" s="333"/>
    </row>
    <row r="3176" spans="1:4" x14ac:dyDescent="0.2">
      <c r="A3176" s="333"/>
      <c r="B3176" s="333"/>
      <c r="C3176" s="333"/>
      <c r="D3176" s="333"/>
    </row>
    <row r="3177" spans="1:4" x14ac:dyDescent="0.2">
      <c r="A3177" s="333"/>
      <c r="B3177" s="333"/>
      <c r="C3177" s="333"/>
      <c r="D3177" s="333"/>
    </row>
    <row r="3178" spans="1:4" x14ac:dyDescent="0.2">
      <c r="A3178" s="333"/>
      <c r="B3178" s="333"/>
      <c r="C3178" s="333"/>
      <c r="D3178" s="333"/>
    </row>
    <row r="3179" spans="1:4" x14ac:dyDescent="0.2">
      <c r="A3179" s="333"/>
      <c r="B3179" s="333"/>
      <c r="C3179" s="333"/>
      <c r="D3179" s="333"/>
    </row>
    <row r="3180" spans="1:4" x14ac:dyDescent="0.2">
      <c r="A3180" s="333"/>
      <c r="B3180" s="333"/>
      <c r="C3180" s="333"/>
      <c r="D3180" s="333"/>
    </row>
    <row r="3181" spans="1:4" x14ac:dyDescent="0.2">
      <c r="A3181" s="333"/>
      <c r="B3181" s="333"/>
      <c r="C3181" s="333"/>
      <c r="D3181" s="333"/>
    </row>
    <row r="3182" spans="1:4" x14ac:dyDescent="0.2">
      <c r="A3182" s="333"/>
      <c r="B3182" s="333"/>
      <c r="C3182" s="333"/>
      <c r="D3182" s="333"/>
    </row>
    <row r="3183" spans="1:4" x14ac:dyDescent="0.2">
      <c r="A3183" s="333"/>
      <c r="B3183" s="333"/>
      <c r="C3183" s="333"/>
      <c r="D3183" s="333"/>
    </row>
    <row r="3184" spans="1:4" x14ac:dyDescent="0.2">
      <c r="A3184" s="333"/>
      <c r="B3184" s="333"/>
      <c r="C3184" s="333"/>
      <c r="D3184" s="333"/>
    </row>
    <row r="3185" spans="1:4" x14ac:dyDescent="0.2">
      <c r="A3185" s="333"/>
      <c r="B3185" s="333"/>
      <c r="C3185" s="333"/>
      <c r="D3185" s="333"/>
    </row>
    <row r="3186" spans="1:4" x14ac:dyDescent="0.2">
      <c r="A3186" s="333"/>
      <c r="B3186" s="333"/>
      <c r="C3186" s="333"/>
      <c r="D3186" s="333"/>
    </row>
    <row r="3187" spans="1:4" x14ac:dyDescent="0.2">
      <c r="A3187" s="333"/>
      <c r="B3187" s="333"/>
      <c r="C3187" s="333"/>
      <c r="D3187" s="333"/>
    </row>
    <row r="3188" spans="1:4" x14ac:dyDescent="0.2">
      <c r="A3188" s="333"/>
      <c r="B3188" s="333"/>
      <c r="C3188" s="333"/>
      <c r="D3188" s="333"/>
    </row>
    <row r="3189" spans="1:4" x14ac:dyDescent="0.2">
      <c r="A3189" s="333"/>
      <c r="B3189" s="333"/>
      <c r="C3189" s="333"/>
      <c r="D3189" s="333"/>
    </row>
    <row r="3190" spans="1:4" x14ac:dyDescent="0.2">
      <c r="A3190" s="333"/>
      <c r="B3190" s="333"/>
      <c r="C3190" s="333"/>
      <c r="D3190" s="333"/>
    </row>
    <row r="3191" spans="1:4" x14ac:dyDescent="0.2">
      <c r="A3191" s="333"/>
      <c r="B3191" s="333"/>
      <c r="C3191" s="333"/>
      <c r="D3191" s="333"/>
    </row>
    <row r="3192" spans="1:4" x14ac:dyDescent="0.2">
      <c r="A3192" s="333"/>
      <c r="B3192" s="333"/>
      <c r="C3192" s="333"/>
      <c r="D3192" s="333"/>
    </row>
    <row r="3193" spans="1:4" x14ac:dyDescent="0.2">
      <c r="A3193" s="333"/>
      <c r="B3193" s="333"/>
      <c r="C3193" s="333"/>
      <c r="D3193" s="333"/>
    </row>
    <row r="3194" spans="1:4" x14ac:dyDescent="0.2">
      <c r="A3194" s="333"/>
      <c r="B3194" s="333"/>
      <c r="C3194" s="333"/>
      <c r="D3194" s="333"/>
    </row>
    <row r="3195" spans="1:4" x14ac:dyDescent="0.2">
      <c r="A3195" s="333"/>
      <c r="B3195" s="333"/>
      <c r="C3195" s="333"/>
      <c r="D3195" s="333"/>
    </row>
    <row r="3196" spans="1:4" x14ac:dyDescent="0.2">
      <c r="A3196" s="333"/>
      <c r="B3196" s="333"/>
      <c r="C3196" s="333"/>
      <c r="D3196" s="333"/>
    </row>
    <row r="3197" spans="1:4" x14ac:dyDescent="0.2">
      <c r="A3197" s="333"/>
      <c r="B3197" s="333"/>
      <c r="C3197" s="333"/>
      <c r="D3197" s="333"/>
    </row>
    <row r="3198" spans="1:4" x14ac:dyDescent="0.2">
      <c r="A3198" s="333"/>
      <c r="B3198" s="333"/>
      <c r="C3198" s="333"/>
      <c r="D3198" s="333"/>
    </row>
    <row r="3199" spans="1:4" x14ac:dyDescent="0.2">
      <c r="A3199" s="333"/>
      <c r="B3199" s="333"/>
      <c r="C3199" s="333"/>
      <c r="D3199" s="333"/>
    </row>
    <row r="3200" spans="1:4" x14ac:dyDescent="0.2">
      <c r="A3200" s="333"/>
      <c r="B3200" s="333"/>
      <c r="C3200" s="333"/>
      <c r="D3200" s="333"/>
    </row>
    <row r="3201" spans="1:4" x14ac:dyDescent="0.2">
      <c r="A3201" s="333"/>
      <c r="B3201" s="333"/>
      <c r="C3201" s="333"/>
      <c r="D3201" s="333"/>
    </row>
    <row r="3202" spans="1:4" x14ac:dyDescent="0.2">
      <c r="A3202" s="333"/>
      <c r="B3202" s="333"/>
      <c r="C3202" s="333"/>
      <c r="D3202" s="333"/>
    </row>
    <row r="3203" spans="1:4" x14ac:dyDescent="0.2">
      <c r="A3203" s="333"/>
      <c r="B3203" s="333"/>
      <c r="C3203" s="333"/>
      <c r="D3203" s="333"/>
    </row>
    <row r="3204" spans="1:4" x14ac:dyDescent="0.2">
      <c r="A3204" s="333"/>
      <c r="B3204" s="333"/>
      <c r="C3204" s="333"/>
      <c r="D3204" s="333"/>
    </row>
    <row r="3205" spans="1:4" x14ac:dyDescent="0.2">
      <c r="A3205" s="333"/>
      <c r="B3205" s="333"/>
      <c r="C3205" s="333"/>
      <c r="D3205" s="333"/>
    </row>
    <row r="3206" spans="1:4" x14ac:dyDescent="0.2">
      <c r="A3206" s="333"/>
      <c r="B3206" s="333"/>
      <c r="C3206" s="333"/>
      <c r="D3206" s="333"/>
    </row>
    <row r="3207" spans="1:4" x14ac:dyDescent="0.2">
      <c r="A3207" s="333"/>
      <c r="B3207" s="333"/>
      <c r="C3207" s="333"/>
      <c r="D3207" s="333"/>
    </row>
    <row r="3208" spans="1:4" x14ac:dyDescent="0.2">
      <c r="A3208" s="333"/>
      <c r="B3208" s="333"/>
      <c r="C3208" s="333"/>
      <c r="D3208" s="333"/>
    </row>
    <row r="3209" spans="1:4" x14ac:dyDescent="0.2">
      <c r="A3209" s="333"/>
      <c r="B3209" s="333"/>
      <c r="C3209" s="333"/>
      <c r="D3209" s="333"/>
    </row>
    <row r="3210" spans="1:4" x14ac:dyDescent="0.2">
      <c r="A3210" s="333"/>
      <c r="B3210" s="333"/>
      <c r="C3210" s="333"/>
      <c r="D3210" s="333"/>
    </row>
    <row r="3211" spans="1:4" x14ac:dyDescent="0.2">
      <c r="A3211" s="333"/>
      <c r="B3211" s="333"/>
      <c r="C3211" s="333"/>
      <c r="D3211" s="333"/>
    </row>
    <row r="3212" spans="1:4" x14ac:dyDescent="0.2">
      <c r="A3212" s="333"/>
      <c r="B3212" s="333"/>
      <c r="C3212" s="333"/>
      <c r="D3212" s="333"/>
    </row>
    <row r="3213" spans="1:4" x14ac:dyDescent="0.2">
      <c r="A3213" s="333"/>
      <c r="B3213" s="333"/>
      <c r="C3213" s="333"/>
      <c r="D3213" s="333"/>
    </row>
    <row r="3214" spans="1:4" x14ac:dyDescent="0.2">
      <c r="A3214" s="333"/>
      <c r="B3214" s="333"/>
      <c r="C3214" s="333"/>
      <c r="D3214" s="333"/>
    </row>
    <row r="3215" spans="1:4" x14ac:dyDescent="0.2">
      <c r="A3215" s="333"/>
      <c r="B3215" s="333"/>
      <c r="C3215" s="333"/>
      <c r="D3215" s="333"/>
    </row>
    <row r="3216" spans="1:4" x14ac:dyDescent="0.2">
      <c r="A3216" s="333"/>
      <c r="B3216" s="333"/>
      <c r="C3216" s="333"/>
      <c r="D3216" s="333"/>
    </row>
    <row r="3217" spans="1:4" x14ac:dyDescent="0.2">
      <c r="A3217" s="333"/>
      <c r="B3217" s="333"/>
      <c r="C3217" s="333"/>
      <c r="D3217" s="333"/>
    </row>
    <row r="3218" spans="1:4" x14ac:dyDescent="0.2">
      <c r="A3218" s="333"/>
      <c r="B3218" s="333"/>
      <c r="C3218" s="333"/>
      <c r="D3218" s="333"/>
    </row>
    <row r="3219" spans="1:4" x14ac:dyDescent="0.2">
      <c r="A3219" s="333"/>
      <c r="B3219" s="333"/>
      <c r="C3219" s="333"/>
      <c r="D3219" s="333"/>
    </row>
    <row r="3220" spans="1:4" x14ac:dyDescent="0.2">
      <c r="A3220" s="333"/>
      <c r="B3220" s="333"/>
      <c r="C3220" s="333"/>
      <c r="D3220" s="333"/>
    </row>
    <row r="3221" spans="1:4" x14ac:dyDescent="0.2">
      <c r="A3221" s="333"/>
      <c r="B3221" s="333"/>
      <c r="C3221" s="333"/>
      <c r="D3221" s="333"/>
    </row>
    <row r="3222" spans="1:4" x14ac:dyDescent="0.2">
      <c r="A3222" s="333"/>
      <c r="B3222" s="333"/>
      <c r="C3222" s="333"/>
      <c r="D3222" s="333"/>
    </row>
    <row r="3223" spans="1:4" x14ac:dyDescent="0.2">
      <c r="A3223" s="333"/>
      <c r="B3223" s="333"/>
      <c r="C3223" s="333"/>
      <c r="D3223" s="333"/>
    </row>
    <row r="3224" spans="1:4" x14ac:dyDescent="0.2">
      <c r="A3224" s="333"/>
      <c r="B3224" s="333"/>
      <c r="C3224" s="333"/>
      <c r="D3224" s="333"/>
    </row>
    <row r="3225" spans="1:4" x14ac:dyDescent="0.2">
      <c r="A3225" s="333"/>
      <c r="B3225" s="333"/>
      <c r="C3225" s="333"/>
      <c r="D3225" s="333"/>
    </row>
    <row r="3226" spans="1:4" x14ac:dyDescent="0.2">
      <c r="A3226" s="333"/>
      <c r="B3226" s="333"/>
      <c r="C3226" s="333"/>
      <c r="D3226" s="333"/>
    </row>
    <row r="3227" spans="1:4" x14ac:dyDescent="0.2">
      <c r="A3227" s="333"/>
      <c r="B3227" s="333"/>
      <c r="C3227" s="333"/>
      <c r="D3227" s="333"/>
    </row>
    <row r="3228" spans="1:4" x14ac:dyDescent="0.2">
      <c r="A3228" s="333"/>
      <c r="B3228" s="333"/>
      <c r="C3228" s="333"/>
      <c r="D3228" s="333"/>
    </row>
    <row r="3229" spans="1:4" x14ac:dyDescent="0.2">
      <c r="A3229" s="333"/>
      <c r="B3229" s="333"/>
      <c r="C3229" s="333"/>
      <c r="D3229" s="333"/>
    </row>
    <row r="3230" spans="1:4" x14ac:dyDescent="0.2">
      <c r="A3230" s="333"/>
      <c r="B3230" s="333"/>
      <c r="C3230" s="333"/>
      <c r="D3230" s="333"/>
    </row>
    <row r="3231" spans="1:4" x14ac:dyDescent="0.2">
      <c r="A3231" s="333"/>
      <c r="B3231" s="333"/>
      <c r="C3231" s="333"/>
      <c r="D3231" s="333"/>
    </row>
    <row r="3232" spans="1:4" x14ac:dyDescent="0.2">
      <c r="A3232" s="333"/>
      <c r="B3232" s="333"/>
      <c r="C3232" s="333"/>
      <c r="D3232" s="333"/>
    </row>
    <row r="3233" spans="1:4" x14ac:dyDescent="0.2">
      <c r="A3233" s="333"/>
      <c r="B3233" s="333"/>
      <c r="C3233" s="333"/>
      <c r="D3233" s="333"/>
    </row>
    <row r="3234" spans="1:4" x14ac:dyDescent="0.2">
      <c r="A3234" s="333"/>
      <c r="B3234" s="333"/>
      <c r="C3234" s="333"/>
      <c r="D3234" s="333"/>
    </row>
    <row r="3235" spans="1:4" x14ac:dyDescent="0.2">
      <c r="A3235" s="333"/>
      <c r="B3235" s="333"/>
      <c r="C3235" s="333"/>
      <c r="D3235" s="333"/>
    </row>
    <row r="3236" spans="1:4" x14ac:dyDescent="0.2">
      <c r="A3236" s="333"/>
      <c r="B3236" s="333"/>
      <c r="C3236" s="333"/>
      <c r="D3236" s="333"/>
    </row>
    <row r="3237" spans="1:4" x14ac:dyDescent="0.2">
      <c r="A3237" s="333"/>
      <c r="B3237" s="333"/>
      <c r="C3237" s="333"/>
      <c r="D3237" s="333"/>
    </row>
    <row r="3238" spans="1:4" x14ac:dyDescent="0.2">
      <c r="A3238" s="333"/>
      <c r="B3238" s="333"/>
      <c r="C3238" s="333"/>
      <c r="D3238" s="333"/>
    </row>
    <row r="3239" spans="1:4" x14ac:dyDescent="0.2">
      <c r="A3239" s="333"/>
      <c r="B3239" s="333"/>
      <c r="C3239" s="333"/>
      <c r="D3239" s="333"/>
    </row>
    <row r="3240" spans="1:4" x14ac:dyDescent="0.2">
      <c r="A3240" s="333"/>
      <c r="B3240" s="333"/>
      <c r="C3240" s="333"/>
      <c r="D3240" s="333"/>
    </row>
    <row r="3241" spans="1:4" x14ac:dyDescent="0.2">
      <c r="A3241" s="333"/>
      <c r="B3241" s="333"/>
      <c r="C3241" s="333"/>
      <c r="D3241" s="333"/>
    </row>
    <row r="3242" spans="1:4" x14ac:dyDescent="0.2">
      <c r="A3242" s="333"/>
      <c r="B3242" s="333"/>
      <c r="C3242" s="333"/>
      <c r="D3242" s="333"/>
    </row>
    <row r="3243" spans="1:4" x14ac:dyDescent="0.2">
      <c r="A3243" s="333"/>
      <c r="B3243" s="333"/>
      <c r="C3243" s="333"/>
      <c r="D3243" s="333"/>
    </row>
    <row r="3244" spans="1:4" x14ac:dyDescent="0.2">
      <c r="A3244" s="333"/>
      <c r="B3244" s="333"/>
      <c r="C3244" s="333"/>
      <c r="D3244" s="333"/>
    </row>
    <row r="3245" spans="1:4" x14ac:dyDescent="0.2">
      <c r="A3245" s="333"/>
      <c r="B3245" s="333"/>
      <c r="C3245" s="333"/>
      <c r="D3245" s="333"/>
    </row>
    <row r="3246" spans="1:4" x14ac:dyDescent="0.2">
      <c r="A3246" s="333"/>
      <c r="B3246" s="333"/>
      <c r="C3246" s="333"/>
      <c r="D3246" s="333"/>
    </row>
    <row r="3247" spans="1:4" x14ac:dyDescent="0.2">
      <c r="A3247" s="333"/>
      <c r="B3247" s="333"/>
      <c r="C3247" s="333"/>
      <c r="D3247" s="333"/>
    </row>
    <row r="3248" spans="1:4" x14ac:dyDescent="0.2">
      <c r="A3248" s="333"/>
      <c r="B3248" s="333"/>
      <c r="C3248" s="333"/>
      <c r="D3248" s="333"/>
    </row>
    <row r="3249" spans="1:4" x14ac:dyDescent="0.2">
      <c r="A3249" s="333"/>
      <c r="B3249" s="333"/>
      <c r="C3249" s="333"/>
      <c r="D3249" s="333"/>
    </row>
    <row r="3250" spans="1:4" x14ac:dyDescent="0.2">
      <c r="A3250" s="333"/>
      <c r="B3250" s="333"/>
      <c r="C3250" s="333"/>
      <c r="D3250" s="333"/>
    </row>
    <row r="3251" spans="1:4" x14ac:dyDescent="0.2">
      <c r="A3251" s="333"/>
      <c r="B3251" s="333"/>
      <c r="C3251" s="333"/>
      <c r="D3251" s="333"/>
    </row>
    <row r="3252" spans="1:4" x14ac:dyDescent="0.2">
      <c r="A3252" s="333"/>
      <c r="B3252" s="333"/>
      <c r="C3252" s="333"/>
      <c r="D3252" s="333"/>
    </row>
    <row r="3253" spans="1:4" x14ac:dyDescent="0.2">
      <c r="A3253" s="333"/>
      <c r="B3253" s="333"/>
      <c r="C3253" s="333"/>
      <c r="D3253" s="333"/>
    </row>
    <row r="3254" spans="1:4" x14ac:dyDescent="0.2">
      <c r="A3254" s="333"/>
      <c r="B3254" s="333"/>
      <c r="C3254" s="333"/>
      <c r="D3254" s="333"/>
    </row>
    <row r="3255" spans="1:4" x14ac:dyDescent="0.2">
      <c r="A3255" s="333"/>
      <c r="B3255" s="333"/>
      <c r="C3255" s="333"/>
      <c r="D3255" s="333"/>
    </row>
    <row r="3256" spans="1:4" x14ac:dyDescent="0.2">
      <c r="A3256" s="333"/>
      <c r="B3256" s="333"/>
      <c r="C3256" s="333"/>
      <c r="D3256" s="333"/>
    </row>
    <row r="3257" spans="1:4" x14ac:dyDescent="0.2">
      <c r="A3257" s="333"/>
      <c r="B3257" s="333"/>
      <c r="C3257" s="333"/>
      <c r="D3257" s="333"/>
    </row>
    <row r="3258" spans="1:4" x14ac:dyDescent="0.2">
      <c r="A3258" s="333"/>
      <c r="B3258" s="333"/>
      <c r="C3258" s="333"/>
      <c r="D3258" s="333"/>
    </row>
    <row r="3259" spans="1:4" x14ac:dyDescent="0.2">
      <c r="A3259" s="333"/>
      <c r="B3259" s="333"/>
      <c r="C3259" s="333"/>
      <c r="D3259" s="333"/>
    </row>
    <row r="3260" spans="1:4" x14ac:dyDescent="0.2">
      <c r="A3260" s="333"/>
      <c r="B3260" s="333"/>
      <c r="C3260" s="333"/>
      <c r="D3260" s="333"/>
    </row>
    <row r="3261" spans="1:4" x14ac:dyDescent="0.2">
      <c r="A3261" s="333"/>
      <c r="B3261" s="333"/>
      <c r="C3261" s="333"/>
      <c r="D3261" s="333"/>
    </row>
    <row r="3262" spans="1:4" x14ac:dyDescent="0.2">
      <c r="A3262" s="333"/>
      <c r="B3262" s="333"/>
      <c r="C3262" s="333"/>
      <c r="D3262" s="333"/>
    </row>
    <row r="3263" spans="1:4" x14ac:dyDescent="0.2">
      <c r="A3263" s="333"/>
      <c r="B3263" s="333"/>
      <c r="C3263" s="333"/>
      <c r="D3263" s="333"/>
    </row>
    <row r="3264" spans="1:4" x14ac:dyDescent="0.2">
      <c r="A3264" s="333"/>
      <c r="B3264" s="333"/>
      <c r="C3264" s="333"/>
      <c r="D3264" s="333"/>
    </row>
    <row r="3265" spans="1:4" x14ac:dyDescent="0.2">
      <c r="A3265" s="333"/>
      <c r="B3265" s="333"/>
      <c r="C3265" s="333"/>
      <c r="D3265" s="333"/>
    </row>
    <row r="3266" spans="1:4" x14ac:dyDescent="0.2">
      <c r="A3266" s="333"/>
      <c r="B3266" s="333"/>
      <c r="C3266" s="333"/>
      <c r="D3266" s="333"/>
    </row>
    <row r="3267" spans="1:4" x14ac:dyDescent="0.2">
      <c r="A3267" s="333"/>
      <c r="B3267" s="333"/>
      <c r="C3267" s="333"/>
      <c r="D3267" s="333"/>
    </row>
    <row r="3268" spans="1:4" x14ac:dyDescent="0.2">
      <c r="A3268" s="333"/>
      <c r="B3268" s="333"/>
      <c r="C3268" s="333"/>
      <c r="D3268" s="333"/>
    </row>
    <row r="3269" spans="1:4" x14ac:dyDescent="0.2">
      <c r="A3269" s="333"/>
      <c r="B3269" s="333"/>
      <c r="C3269" s="333"/>
      <c r="D3269" s="333"/>
    </row>
    <row r="3270" spans="1:4" x14ac:dyDescent="0.2">
      <c r="A3270" s="333"/>
      <c r="B3270" s="333"/>
      <c r="C3270" s="333"/>
      <c r="D3270" s="333"/>
    </row>
    <row r="3271" spans="1:4" x14ac:dyDescent="0.2">
      <c r="A3271" s="333"/>
      <c r="B3271" s="333"/>
      <c r="C3271" s="333"/>
      <c r="D3271" s="333"/>
    </row>
    <row r="3272" spans="1:4" x14ac:dyDescent="0.2">
      <c r="A3272" s="333"/>
      <c r="B3272" s="333"/>
      <c r="C3272" s="333"/>
      <c r="D3272" s="333"/>
    </row>
    <row r="3273" spans="1:4" x14ac:dyDescent="0.2">
      <c r="A3273" s="333"/>
      <c r="B3273" s="333"/>
      <c r="C3273" s="333"/>
      <c r="D3273" s="333"/>
    </row>
    <row r="3274" spans="1:4" x14ac:dyDescent="0.2">
      <c r="A3274" s="333"/>
      <c r="B3274" s="333"/>
      <c r="C3274" s="333"/>
      <c r="D3274" s="333"/>
    </row>
    <row r="3275" spans="1:4" x14ac:dyDescent="0.2">
      <c r="A3275" s="333"/>
      <c r="B3275" s="333"/>
      <c r="C3275" s="333"/>
      <c r="D3275" s="333"/>
    </row>
    <row r="3276" spans="1:4" x14ac:dyDescent="0.2">
      <c r="A3276" s="333"/>
      <c r="B3276" s="333"/>
      <c r="C3276" s="333"/>
      <c r="D3276" s="333"/>
    </row>
    <row r="3277" spans="1:4" x14ac:dyDescent="0.2">
      <c r="A3277" s="333"/>
      <c r="B3277" s="333"/>
      <c r="C3277" s="333"/>
      <c r="D3277" s="333"/>
    </row>
    <row r="3278" spans="1:4" x14ac:dyDescent="0.2">
      <c r="A3278" s="333"/>
      <c r="B3278" s="333"/>
      <c r="C3278" s="333"/>
      <c r="D3278" s="333"/>
    </row>
    <row r="3279" spans="1:4" x14ac:dyDescent="0.2">
      <c r="A3279" s="333"/>
      <c r="B3279" s="333"/>
      <c r="C3279" s="333"/>
      <c r="D3279" s="333"/>
    </row>
    <row r="3280" spans="1:4" x14ac:dyDescent="0.2">
      <c r="A3280" s="333"/>
      <c r="B3280" s="333"/>
      <c r="C3280" s="333"/>
      <c r="D3280" s="333"/>
    </row>
    <row r="3281" spans="1:4" x14ac:dyDescent="0.2">
      <c r="A3281" s="333"/>
      <c r="B3281" s="333"/>
      <c r="C3281" s="333"/>
      <c r="D3281" s="333"/>
    </row>
    <row r="3282" spans="1:4" x14ac:dyDescent="0.2">
      <c r="A3282" s="333"/>
      <c r="B3282" s="333"/>
      <c r="C3282" s="333"/>
      <c r="D3282" s="333"/>
    </row>
    <row r="3283" spans="1:4" x14ac:dyDescent="0.2">
      <c r="A3283" s="333"/>
      <c r="B3283" s="333"/>
      <c r="C3283" s="333"/>
      <c r="D3283" s="333"/>
    </row>
    <row r="3284" spans="1:4" x14ac:dyDescent="0.2">
      <c r="A3284" s="333"/>
      <c r="B3284" s="333"/>
      <c r="C3284" s="333"/>
      <c r="D3284" s="333"/>
    </row>
    <row r="3285" spans="1:4" x14ac:dyDescent="0.2">
      <c r="A3285" s="333"/>
      <c r="B3285" s="333"/>
      <c r="C3285" s="333"/>
      <c r="D3285" s="333"/>
    </row>
    <row r="3286" spans="1:4" x14ac:dyDescent="0.2">
      <c r="A3286" s="333"/>
      <c r="B3286" s="333"/>
      <c r="C3286" s="333"/>
      <c r="D3286" s="333"/>
    </row>
    <row r="3287" spans="1:4" x14ac:dyDescent="0.2">
      <c r="A3287" s="333"/>
      <c r="B3287" s="333"/>
      <c r="C3287" s="333"/>
      <c r="D3287" s="333"/>
    </row>
    <row r="3288" spans="1:4" x14ac:dyDescent="0.2">
      <c r="A3288" s="333"/>
      <c r="B3288" s="333"/>
      <c r="C3288" s="333"/>
      <c r="D3288" s="333"/>
    </row>
    <row r="3289" spans="1:4" x14ac:dyDescent="0.2">
      <c r="A3289" s="333"/>
      <c r="B3289" s="333"/>
      <c r="C3289" s="333"/>
      <c r="D3289" s="333"/>
    </row>
    <row r="3290" spans="1:4" x14ac:dyDescent="0.2">
      <c r="A3290" s="333"/>
      <c r="B3290" s="333"/>
      <c r="C3290" s="333"/>
      <c r="D3290" s="333"/>
    </row>
    <row r="3291" spans="1:4" x14ac:dyDescent="0.2">
      <c r="A3291" s="333"/>
      <c r="B3291" s="333"/>
      <c r="C3291" s="333"/>
      <c r="D3291" s="333"/>
    </row>
    <row r="3292" spans="1:4" x14ac:dyDescent="0.2">
      <c r="A3292" s="333"/>
      <c r="B3292" s="333"/>
      <c r="C3292" s="333"/>
      <c r="D3292" s="333"/>
    </row>
    <row r="3293" spans="1:4" x14ac:dyDescent="0.2">
      <c r="A3293" s="333"/>
      <c r="B3293" s="333"/>
      <c r="C3293" s="333"/>
      <c r="D3293" s="333"/>
    </row>
    <row r="3294" spans="1:4" x14ac:dyDescent="0.2">
      <c r="A3294" s="333"/>
      <c r="B3294" s="333"/>
      <c r="C3294" s="333"/>
      <c r="D3294" s="333"/>
    </row>
    <row r="3295" spans="1:4" x14ac:dyDescent="0.2">
      <c r="A3295" s="333"/>
      <c r="B3295" s="333"/>
      <c r="C3295" s="333"/>
      <c r="D3295" s="333"/>
    </row>
    <row r="3296" spans="1:4" x14ac:dyDescent="0.2">
      <c r="A3296" s="333"/>
      <c r="B3296" s="333"/>
      <c r="C3296" s="333"/>
      <c r="D3296" s="333"/>
    </row>
    <row r="3297" spans="1:4" x14ac:dyDescent="0.2">
      <c r="A3297" s="333"/>
      <c r="B3297" s="333"/>
      <c r="C3297" s="333"/>
      <c r="D3297" s="333"/>
    </row>
    <row r="3298" spans="1:4" x14ac:dyDescent="0.2">
      <c r="A3298" s="333"/>
      <c r="B3298" s="333"/>
      <c r="C3298" s="333"/>
      <c r="D3298" s="333"/>
    </row>
    <row r="3299" spans="1:4" x14ac:dyDescent="0.2">
      <c r="A3299" s="333"/>
      <c r="B3299" s="333"/>
      <c r="C3299" s="333"/>
      <c r="D3299" s="333"/>
    </row>
    <row r="3300" spans="1:4" x14ac:dyDescent="0.2">
      <c r="A3300" s="333"/>
      <c r="B3300" s="333"/>
      <c r="C3300" s="333"/>
      <c r="D3300" s="333"/>
    </row>
    <row r="3301" spans="1:4" x14ac:dyDescent="0.2">
      <c r="A3301" s="333"/>
      <c r="B3301" s="333"/>
      <c r="C3301" s="333"/>
      <c r="D3301" s="333"/>
    </row>
    <row r="3302" spans="1:4" x14ac:dyDescent="0.2">
      <c r="A3302" s="333"/>
      <c r="B3302" s="333"/>
      <c r="C3302" s="333"/>
      <c r="D3302" s="333"/>
    </row>
    <row r="3303" spans="1:4" x14ac:dyDescent="0.2">
      <c r="A3303" s="333"/>
      <c r="B3303" s="333"/>
      <c r="C3303" s="333"/>
      <c r="D3303" s="333"/>
    </row>
    <row r="3304" spans="1:4" x14ac:dyDescent="0.2">
      <c r="A3304" s="333"/>
      <c r="B3304" s="333"/>
      <c r="C3304" s="333"/>
      <c r="D3304" s="333"/>
    </row>
    <row r="3305" spans="1:4" x14ac:dyDescent="0.2">
      <c r="A3305" s="333"/>
      <c r="B3305" s="333"/>
      <c r="C3305" s="333"/>
      <c r="D3305" s="333"/>
    </row>
    <row r="3306" spans="1:4" x14ac:dyDescent="0.2">
      <c r="A3306" s="333"/>
      <c r="B3306" s="333"/>
      <c r="C3306" s="333"/>
      <c r="D3306" s="333"/>
    </row>
    <row r="3307" spans="1:4" x14ac:dyDescent="0.2">
      <c r="A3307" s="333"/>
      <c r="B3307" s="333"/>
      <c r="C3307" s="333"/>
      <c r="D3307" s="333"/>
    </row>
    <row r="3308" spans="1:4" x14ac:dyDescent="0.2">
      <c r="A3308" s="333"/>
      <c r="B3308" s="333"/>
      <c r="C3308" s="333"/>
      <c r="D3308" s="333"/>
    </row>
    <row r="3309" spans="1:4" x14ac:dyDescent="0.2">
      <c r="A3309" s="333"/>
      <c r="B3309" s="333"/>
      <c r="C3309" s="333"/>
      <c r="D3309" s="333"/>
    </row>
    <row r="3310" spans="1:4" x14ac:dyDescent="0.2">
      <c r="A3310" s="333"/>
      <c r="B3310" s="333"/>
      <c r="C3310" s="333"/>
      <c r="D3310" s="333"/>
    </row>
    <row r="3311" spans="1:4" x14ac:dyDescent="0.2">
      <c r="A3311" s="333"/>
      <c r="B3311" s="333"/>
      <c r="C3311" s="333"/>
      <c r="D3311" s="333"/>
    </row>
    <row r="3312" spans="1:4" x14ac:dyDescent="0.2">
      <c r="A3312" s="333"/>
      <c r="B3312" s="333"/>
      <c r="C3312" s="333"/>
      <c r="D3312" s="333"/>
    </row>
    <row r="3313" spans="1:4" x14ac:dyDescent="0.2">
      <c r="A3313" s="333"/>
      <c r="B3313" s="333"/>
      <c r="C3313" s="333"/>
      <c r="D3313" s="333"/>
    </row>
    <row r="3314" spans="1:4" x14ac:dyDescent="0.2">
      <c r="A3314" s="333"/>
      <c r="B3314" s="333"/>
      <c r="C3314" s="333"/>
      <c r="D3314" s="333"/>
    </row>
    <row r="3315" spans="1:4" x14ac:dyDescent="0.2">
      <c r="A3315" s="333"/>
      <c r="B3315" s="333"/>
      <c r="C3315" s="333"/>
      <c r="D3315" s="333"/>
    </row>
    <row r="3316" spans="1:4" x14ac:dyDescent="0.2">
      <c r="A3316" s="333"/>
      <c r="B3316" s="333"/>
      <c r="C3316" s="333"/>
      <c r="D3316" s="333"/>
    </row>
    <row r="3317" spans="1:4" x14ac:dyDescent="0.2">
      <c r="A3317" s="333"/>
      <c r="B3317" s="333"/>
      <c r="C3317" s="333"/>
      <c r="D3317" s="333"/>
    </row>
    <row r="3318" spans="1:4" x14ac:dyDescent="0.2">
      <c r="A3318" s="333"/>
      <c r="B3318" s="333"/>
      <c r="C3318" s="333"/>
      <c r="D3318" s="333"/>
    </row>
    <row r="3319" spans="1:4" x14ac:dyDescent="0.2">
      <c r="A3319" s="333"/>
      <c r="B3319" s="333"/>
      <c r="C3319" s="333"/>
      <c r="D3319" s="333"/>
    </row>
    <row r="3320" spans="1:4" x14ac:dyDescent="0.2">
      <c r="A3320" s="333"/>
      <c r="B3320" s="333"/>
      <c r="C3320" s="333"/>
      <c r="D3320" s="333"/>
    </row>
    <row r="3321" spans="1:4" x14ac:dyDescent="0.2">
      <c r="A3321" s="333"/>
      <c r="B3321" s="333"/>
      <c r="C3321" s="333"/>
      <c r="D3321" s="333"/>
    </row>
    <row r="3322" spans="1:4" x14ac:dyDescent="0.2">
      <c r="A3322" s="333"/>
      <c r="B3322" s="333"/>
      <c r="C3322" s="333"/>
      <c r="D3322" s="333"/>
    </row>
    <row r="3323" spans="1:4" x14ac:dyDescent="0.2">
      <c r="A3323" s="333"/>
      <c r="B3323" s="333"/>
      <c r="C3323" s="333"/>
      <c r="D3323" s="333"/>
    </row>
    <row r="3324" spans="1:4" x14ac:dyDescent="0.2">
      <c r="A3324" s="333"/>
      <c r="B3324" s="333"/>
      <c r="C3324" s="333"/>
      <c r="D3324" s="333"/>
    </row>
    <row r="3325" spans="1:4" x14ac:dyDescent="0.2">
      <c r="A3325" s="333"/>
      <c r="B3325" s="333"/>
      <c r="C3325" s="333"/>
      <c r="D3325" s="333"/>
    </row>
    <row r="3326" spans="1:4" x14ac:dyDescent="0.2">
      <c r="A3326" s="333"/>
      <c r="B3326" s="333"/>
      <c r="C3326" s="333"/>
      <c r="D3326" s="333"/>
    </row>
    <row r="3327" spans="1:4" x14ac:dyDescent="0.2">
      <c r="A3327" s="333"/>
      <c r="B3327" s="333"/>
      <c r="C3327" s="333"/>
      <c r="D3327" s="333"/>
    </row>
    <row r="3328" spans="1:4" x14ac:dyDescent="0.2">
      <c r="A3328" s="333"/>
      <c r="B3328" s="333"/>
      <c r="C3328" s="333"/>
      <c r="D3328" s="333"/>
    </row>
    <row r="3329" spans="1:4" x14ac:dyDescent="0.2">
      <c r="A3329" s="333"/>
      <c r="B3329" s="333"/>
      <c r="C3329" s="333"/>
      <c r="D3329" s="333"/>
    </row>
    <row r="3330" spans="1:4" x14ac:dyDescent="0.2">
      <c r="A3330" s="333"/>
      <c r="B3330" s="333"/>
      <c r="C3330" s="333"/>
      <c r="D3330" s="333"/>
    </row>
    <row r="3331" spans="1:4" x14ac:dyDescent="0.2">
      <c r="A3331" s="333"/>
      <c r="B3331" s="333"/>
      <c r="C3331" s="333"/>
      <c r="D3331" s="333"/>
    </row>
    <row r="3332" spans="1:4" x14ac:dyDescent="0.2">
      <c r="A3332" s="333"/>
      <c r="B3332" s="333"/>
      <c r="C3332" s="333"/>
      <c r="D3332" s="333"/>
    </row>
    <row r="3333" spans="1:4" x14ac:dyDescent="0.2">
      <c r="A3333" s="333"/>
      <c r="B3333" s="333"/>
      <c r="C3333" s="333"/>
      <c r="D3333" s="333"/>
    </row>
    <row r="3334" spans="1:4" x14ac:dyDescent="0.2">
      <c r="A3334" s="333"/>
      <c r="B3334" s="333"/>
      <c r="C3334" s="333"/>
      <c r="D3334" s="333"/>
    </row>
    <row r="3335" spans="1:4" x14ac:dyDescent="0.2">
      <c r="A3335" s="333"/>
      <c r="B3335" s="333"/>
      <c r="C3335" s="333"/>
      <c r="D3335" s="333"/>
    </row>
    <row r="3336" spans="1:4" x14ac:dyDescent="0.2">
      <c r="A3336" s="333"/>
      <c r="B3336" s="333"/>
      <c r="C3336" s="333"/>
      <c r="D3336" s="333"/>
    </row>
    <row r="3337" spans="1:4" x14ac:dyDescent="0.2">
      <c r="A3337" s="333"/>
      <c r="B3337" s="333"/>
      <c r="C3337" s="333"/>
      <c r="D3337" s="333"/>
    </row>
    <row r="3338" spans="1:4" x14ac:dyDescent="0.2">
      <c r="A3338" s="333"/>
      <c r="B3338" s="333"/>
      <c r="C3338" s="333"/>
      <c r="D3338" s="333"/>
    </row>
    <row r="3339" spans="1:4" x14ac:dyDescent="0.2">
      <c r="A3339" s="333"/>
      <c r="B3339" s="333"/>
      <c r="C3339" s="333"/>
      <c r="D3339" s="333"/>
    </row>
    <row r="3340" spans="1:4" x14ac:dyDescent="0.2">
      <c r="A3340" s="333"/>
      <c r="B3340" s="333"/>
      <c r="C3340" s="333"/>
      <c r="D3340" s="333"/>
    </row>
    <row r="3341" spans="1:4" x14ac:dyDescent="0.2">
      <c r="A3341" s="333"/>
      <c r="B3341" s="333"/>
      <c r="C3341" s="333"/>
      <c r="D3341" s="333"/>
    </row>
  </sheetData>
  <phoneticPr fontId="21" type="noConversion"/>
  <printOptions horizontalCentered="1"/>
  <pageMargins left="0.75" right="0.75" top="0.7" bottom="0.44" header="0.28000000000000003" footer="0.3"/>
  <pageSetup scale="87" orientation="portrait" r:id="rId1"/>
  <headerFooter alignWithMargins="0">
    <oddHeader xml:space="preserve">&amp;C&amp;A
Puget Sound Energy
Combined Route Counts
</oddHeader>
    <oddFooter>&amp;CPage &amp;P of &amp;N</oddFooter>
  </headerFooter>
  <rowBreaks count="1" manualBreakCount="1">
    <brk id="1690" max="4" man="1"/>
  </row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/>
  <dimension ref="A1:AD562"/>
  <sheetViews>
    <sheetView zoomScale="110" zoomScaleNormal="110" workbookViewId="0">
      <pane xSplit="2" ySplit="3" topLeftCell="J250" activePane="bottomRight" state="frozen"/>
      <selection activeCell="B30" sqref="B30"/>
      <selection pane="topRight" activeCell="B30" sqref="B30"/>
      <selection pane="bottomLeft" activeCell="B30" sqref="B30"/>
      <selection pane="bottomRight" activeCell="B30" sqref="B30"/>
    </sheetView>
  </sheetViews>
  <sheetFormatPr defaultRowHeight="11.4" x14ac:dyDescent="0.2"/>
  <cols>
    <col min="1" max="1" width="37" style="132" customWidth="1"/>
    <col min="2" max="2" width="33" style="132" bestFit="1" customWidth="1"/>
    <col min="3" max="3" width="19.140625" style="134" customWidth="1"/>
    <col min="4" max="6" width="14.5703125" style="134" bestFit="1" customWidth="1"/>
    <col min="7" max="7" width="14.5703125" style="134" customWidth="1"/>
    <col min="8" max="15" width="14.5703125" style="134" bestFit="1" customWidth="1"/>
    <col min="16" max="16" width="20.28515625" style="134" bestFit="1" customWidth="1"/>
    <col min="17" max="17" width="17.140625" style="132" bestFit="1" customWidth="1"/>
    <col min="18" max="21" width="15.85546875" style="132" bestFit="1" customWidth="1"/>
    <col min="22" max="16384" width="9.140625" style="132"/>
  </cols>
  <sheetData>
    <row r="1" spans="1:30" ht="13.8" thickBot="1" x14ac:dyDescent="0.3">
      <c r="A1" s="12" t="s">
        <v>993</v>
      </c>
    </row>
    <row r="2" spans="1:30" ht="12" x14ac:dyDescent="0.2">
      <c r="A2" s="468" t="s">
        <v>350</v>
      </c>
      <c r="B2" s="470" t="s">
        <v>416</v>
      </c>
      <c r="C2" s="135"/>
      <c r="D2" s="135"/>
      <c r="E2" s="135"/>
      <c r="F2" s="135"/>
      <c r="G2" s="135"/>
      <c r="H2" s="135" t="s">
        <v>976</v>
      </c>
      <c r="I2" s="135"/>
      <c r="J2" s="135"/>
      <c r="K2" s="135"/>
      <c r="L2" s="135"/>
      <c r="M2" s="135"/>
      <c r="N2" s="135"/>
      <c r="O2" s="135"/>
      <c r="P2" s="136" t="s">
        <v>192</v>
      </c>
    </row>
    <row r="3" spans="1:30" ht="12" thickBot="1" x14ac:dyDescent="0.25">
      <c r="A3" s="469"/>
      <c r="B3" s="471"/>
      <c r="C3" s="329">
        <v>42887</v>
      </c>
      <c r="D3" s="329">
        <v>42917</v>
      </c>
      <c r="E3" s="329">
        <v>42948</v>
      </c>
      <c r="F3" s="329">
        <v>42979</v>
      </c>
      <c r="G3" s="329">
        <v>43009</v>
      </c>
      <c r="H3" s="329">
        <v>43040</v>
      </c>
      <c r="I3" s="329">
        <v>43070</v>
      </c>
      <c r="J3" s="329">
        <v>43101</v>
      </c>
      <c r="K3" s="329">
        <v>43132</v>
      </c>
      <c r="L3" s="329">
        <v>43160</v>
      </c>
      <c r="M3" s="329">
        <v>43191</v>
      </c>
      <c r="N3" s="329">
        <v>43221</v>
      </c>
      <c r="O3" s="329">
        <v>43252</v>
      </c>
      <c r="P3" s="329">
        <v>43252</v>
      </c>
    </row>
    <row r="4" spans="1:30" x14ac:dyDescent="0.2">
      <c r="A4" s="326" t="s">
        <v>193</v>
      </c>
      <c r="B4" s="326" t="s">
        <v>194</v>
      </c>
      <c r="C4" s="327">
        <v>1741</v>
      </c>
      <c r="D4" s="327">
        <v>1741</v>
      </c>
      <c r="E4" s="327">
        <v>1741</v>
      </c>
      <c r="F4" s="327">
        <v>1741</v>
      </c>
      <c r="G4" s="327">
        <v>1741</v>
      </c>
      <c r="H4" s="327">
        <v>1741</v>
      </c>
      <c r="I4" s="327">
        <v>1741</v>
      </c>
      <c r="J4" s="327">
        <v>1741</v>
      </c>
      <c r="K4" s="327">
        <v>1741</v>
      </c>
      <c r="L4" s="327">
        <v>1741</v>
      </c>
      <c r="M4" s="327">
        <v>1741</v>
      </c>
      <c r="N4" s="327">
        <v>1741</v>
      </c>
      <c r="O4" s="327">
        <v>1741</v>
      </c>
      <c r="P4" s="327">
        <v>1740818</v>
      </c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</row>
    <row r="5" spans="1:30" x14ac:dyDescent="0.2">
      <c r="A5" s="326" t="s">
        <v>195</v>
      </c>
      <c r="B5" s="326" t="s">
        <v>194</v>
      </c>
      <c r="C5" s="327">
        <v>1400</v>
      </c>
      <c r="D5" s="327">
        <v>1400</v>
      </c>
      <c r="E5" s="327">
        <v>1400</v>
      </c>
      <c r="F5" s="327">
        <v>1400</v>
      </c>
      <c r="G5" s="327">
        <v>1400</v>
      </c>
      <c r="H5" s="327">
        <v>1400</v>
      </c>
      <c r="I5" s="327">
        <v>1400</v>
      </c>
      <c r="J5" s="327">
        <v>1400</v>
      </c>
      <c r="K5" s="327">
        <v>1400</v>
      </c>
      <c r="L5" s="327">
        <v>1400</v>
      </c>
      <c r="M5" s="327">
        <v>1400</v>
      </c>
      <c r="N5" s="327">
        <v>1400</v>
      </c>
      <c r="O5" s="327">
        <v>1400</v>
      </c>
      <c r="P5" s="327">
        <v>1399509</v>
      </c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</row>
    <row r="6" spans="1:30" x14ac:dyDescent="0.2">
      <c r="A6" s="326" t="s">
        <v>226</v>
      </c>
      <c r="B6" s="326" t="s">
        <v>194</v>
      </c>
      <c r="C6" s="327">
        <v>1769</v>
      </c>
      <c r="D6" s="327">
        <v>1769</v>
      </c>
      <c r="E6" s="327">
        <v>1769</v>
      </c>
      <c r="F6" s="327">
        <v>1769</v>
      </c>
      <c r="G6" s="327">
        <v>1769</v>
      </c>
      <c r="H6" s="327">
        <v>1769</v>
      </c>
      <c r="I6" s="327">
        <v>1769</v>
      </c>
      <c r="J6" s="327">
        <v>1769</v>
      </c>
      <c r="K6" s="327">
        <v>1769</v>
      </c>
      <c r="L6" s="327">
        <v>1769</v>
      </c>
      <c r="M6" s="327">
        <v>1769</v>
      </c>
      <c r="N6" s="327">
        <v>1769</v>
      </c>
      <c r="O6" s="327">
        <v>1769</v>
      </c>
      <c r="P6" s="327">
        <v>1769178</v>
      </c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x14ac:dyDescent="0.2">
      <c r="A7" s="326" t="s">
        <v>227</v>
      </c>
      <c r="B7" s="326" t="s">
        <v>194</v>
      </c>
      <c r="C7" s="327">
        <v>0</v>
      </c>
      <c r="D7" s="327">
        <v>0</v>
      </c>
      <c r="E7" s="327">
        <v>0</v>
      </c>
      <c r="F7" s="327">
        <v>0</v>
      </c>
      <c r="G7" s="327">
        <v>0</v>
      </c>
      <c r="H7" s="327">
        <v>0</v>
      </c>
      <c r="I7" s="327">
        <v>0</v>
      </c>
      <c r="J7" s="327">
        <v>0</v>
      </c>
      <c r="K7" s="327">
        <v>0</v>
      </c>
      <c r="L7" s="327">
        <v>0</v>
      </c>
      <c r="M7" s="327">
        <v>0</v>
      </c>
      <c r="N7" s="327">
        <v>0</v>
      </c>
      <c r="O7" s="327">
        <v>0</v>
      </c>
      <c r="P7" s="327">
        <v>0</v>
      </c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</row>
    <row r="8" spans="1:30" x14ac:dyDescent="0.2">
      <c r="A8" s="326" t="s">
        <v>228</v>
      </c>
      <c r="B8" s="326" t="s">
        <v>194</v>
      </c>
      <c r="C8" s="327">
        <v>10</v>
      </c>
      <c r="D8" s="327">
        <v>10</v>
      </c>
      <c r="E8" s="327">
        <v>10</v>
      </c>
      <c r="F8" s="327">
        <v>10</v>
      </c>
      <c r="G8" s="327">
        <v>10</v>
      </c>
      <c r="H8" s="327">
        <v>10</v>
      </c>
      <c r="I8" s="327">
        <v>10</v>
      </c>
      <c r="J8" s="327">
        <v>10</v>
      </c>
      <c r="K8" s="327">
        <v>10</v>
      </c>
      <c r="L8" s="327">
        <v>10</v>
      </c>
      <c r="M8" s="327">
        <v>10</v>
      </c>
      <c r="N8" s="327">
        <v>10</v>
      </c>
      <c r="O8" s="327">
        <v>10</v>
      </c>
      <c r="P8" s="327">
        <v>10247</v>
      </c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</row>
    <row r="9" spans="1:30" x14ac:dyDescent="0.2">
      <c r="A9" s="326" t="s">
        <v>229</v>
      </c>
      <c r="B9" s="326" t="s">
        <v>194</v>
      </c>
      <c r="C9" s="327">
        <v>31</v>
      </c>
      <c r="D9" s="327">
        <v>31</v>
      </c>
      <c r="E9" s="327">
        <v>31</v>
      </c>
      <c r="F9" s="327">
        <v>31</v>
      </c>
      <c r="G9" s="327">
        <v>31</v>
      </c>
      <c r="H9" s="327">
        <v>31</v>
      </c>
      <c r="I9" s="327">
        <v>31</v>
      </c>
      <c r="J9" s="327">
        <v>31</v>
      </c>
      <c r="K9" s="327">
        <v>31</v>
      </c>
      <c r="L9" s="327">
        <v>31</v>
      </c>
      <c r="M9" s="327">
        <v>31</v>
      </c>
      <c r="N9" s="327">
        <v>31</v>
      </c>
      <c r="O9" s="327">
        <v>31</v>
      </c>
      <c r="P9" s="327">
        <v>30604</v>
      </c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</row>
    <row r="10" spans="1:30" x14ac:dyDescent="0.2">
      <c r="A10" s="326" t="s">
        <v>230</v>
      </c>
      <c r="B10" s="326" t="s">
        <v>194</v>
      </c>
      <c r="C10" s="327">
        <v>0</v>
      </c>
      <c r="D10" s="327">
        <v>0</v>
      </c>
      <c r="E10" s="327">
        <v>0</v>
      </c>
      <c r="F10" s="327">
        <v>0</v>
      </c>
      <c r="G10" s="327">
        <v>0</v>
      </c>
      <c r="H10" s="327">
        <v>0</v>
      </c>
      <c r="I10" s="327">
        <v>0</v>
      </c>
      <c r="J10" s="327">
        <v>0</v>
      </c>
      <c r="K10" s="327">
        <v>0</v>
      </c>
      <c r="L10" s="327">
        <v>0</v>
      </c>
      <c r="M10" s="327">
        <v>0</v>
      </c>
      <c r="N10" s="327">
        <v>0</v>
      </c>
      <c r="O10" s="327">
        <v>0</v>
      </c>
      <c r="P10" s="327">
        <v>0</v>
      </c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</row>
    <row r="11" spans="1:30" x14ac:dyDescent="0.2">
      <c r="A11" s="326" t="s">
        <v>231</v>
      </c>
      <c r="B11" s="326" t="s">
        <v>194</v>
      </c>
      <c r="C11" s="327">
        <v>52</v>
      </c>
      <c r="D11" s="327">
        <v>52</v>
      </c>
      <c r="E11" s="327">
        <v>52</v>
      </c>
      <c r="F11" s="327">
        <v>52</v>
      </c>
      <c r="G11" s="327">
        <v>52</v>
      </c>
      <c r="H11" s="327">
        <v>52</v>
      </c>
      <c r="I11" s="327">
        <v>52</v>
      </c>
      <c r="J11" s="327">
        <v>52</v>
      </c>
      <c r="K11" s="327">
        <v>52</v>
      </c>
      <c r="L11" s="327">
        <v>52</v>
      </c>
      <c r="M11" s="327">
        <v>52</v>
      </c>
      <c r="N11" s="327">
        <v>52</v>
      </c>
      <c r="O11" s="327">
        <v>52</v>
      </c>
      <c r="P11" s="327">
        <v>52087</v>
      </c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</row>
    <row r="12" spans="1:30" x14ac:dyDescent="0.2">
      <c r="A12" s="326" t="s">
        <v>232</v>
      </c>
      <c r="B12" s="326" t="s">
        <v>194</v>
      </c>
      <c r="C12" s="327">
        <v>461</v>
      </c>
      <c r="D12" s="327">
        <v>461</v>
      </c>
      <c r="E12" s="327">
        <v>461</v>
      </c>
      <c r="F12" s="327">
        <v>461</v>
      </c>
      <c r="G12" s="327">
        <v>461</v>
      </c>
      <c r="H12" s="327">
        <v>461</v>
      </c>
      <c r="I12" s="327">
        <v>461</v>
      </c>
      <c r="J12" s="327">
        <v>461</v>
      </c>
      <c r="K12" s="327">
        <v>461</v>
      </c>
      <c r="L12" s="327">
        <v>461</v>
      </c>
      <c r="M12" s="327">
        <v>461</v>
      </c>
      <c r="N12" s="327">
        <v>461</v>
      </c>
      <c r="O12" s="327">
        <v>461</v>
      </c>
      <c r="P12" s="327">
        <v>460720</v>
      </c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</row>
    <row r="13" spans="1:30" x14ac:dyDescent="0.2">
      <c r="A13" s="326" t="s">
        <v>1056</v>
      </c>
      <c r="B13" s="326" t="s">
        <v>194</v>
      </c>
      <c r="C13" s="327">
        <v>0</v>
      </c>
      <c r="D13" s="327">
        <v>0</v>
      </c>
      <c r="E13" s="327">
        <v>0</v>
      </c>
      <c r="F13" s="327">
        <v>0</v>
      </c>
      <c r="G13" s="327">
        <v>0</v>
      </c>
      <c r="H13" s="327">
        <v>0</v>
      </c>
      <c r="I13" s="327">
        <v>0</v>
      </c>
      <c r="J13" s="327">
        <v>0</v>
      </c>
      <c r="K13" s="327">
        <v>0</v>
      </c>
      <c r="L13" s="327">
        <v>0</v>
      </c>
      <c r="M13" s="327">
        <v>0</v>
      </c>
      <c r="N13" s="327">
        <v>0</v>
      </c>
      <c r="O13" s="327">
        <v>0</v>
      </c>
      <c r="P13" s="327">
        <v>0</v>
      </c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</row>
    <row r="14" spans="1:30" x14ac:dyDescent="0.2">
      <c r="A14" s="326" t="s">
        <v>1057</v>
      </c>
      <c r="B14" s="326" t="s">
        <v>194</v>
      </c>
      <c r="C14" s="327">
        <v>0</v>
      </c>
      <c r="D14" s="327">
        <v>0</v>
      </c>
      <c r="E14" s="327">
        <v>0</v>
      </c>
      <c r="F14" s="327">
        <v>0</v>
      </c>
      <c r="G14" s="327">
        <v>0</v>
      </c>
      <c r="H14" s="327">
        <v>0</v>
      </c>
      <c r="I14" s="327">
        <v>0</v>
      </c>
      <c r="J14" s="327">
        <v>0</v>
      </c>
      <c r="K14" s="327">
        <v>0</v>
      </c>
      <c r="L14" s="327">
        <v>0</v>
      </c>
      <c r="M14" s="327">
        <v>0</v>
      </c>
      <c r="N14" s="327">
        <v>0</v>
      </c>
      <c r="O14" s="327">
        <v>0</v>
      </c>
      <c r="P14" s="327">
        <v>0</v>
      </c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</row>
    <row r="15" spans="1:30" x14ac:dyDescent="0.2">
      <c r="A15" s="326" t="s">
        <v>1027</v>
      </c>
      <c r="B15" s="326" t="s">
        <v>194</v>
      </c>
      <c r="C15" s="327">
        <v>16886</v>
      </c>
      <c r="D15" s="327">
        <v>16889</v>
      </c>
      <c r="E15" s="327">
        <v>16933</v>
      </c>
      <c r="F15" s="327">
        <v>16939</v>
      </c>
      <c r="G15" s="327">
        <v>16959</v>
      </c>
      <c r="H15" s="327">
        <v>16972</v>
      </c>
      <c r="I15" s="327">
        <v>16973</v>
      </c>
      <c r="J15" s="327">
        <v>16975</v>
      </c>
      <c r="K15" s="327">
        <v>16977</v>
      </c>
      <c r="L15" s="327">
        <v>16977</v>
      </c>
      <c r="M15" s="327">
        <v>16977</v>
      </c>
      <c r="N15" s="327">
        <v>16977</v>
      </c>
      <c r="O15" s="327">
        <v>16977</v>
      </c>
      <c r="P15" s="327">
        <v>16956647</v>
      </c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</row>
    <row r="16" spans="1:30" x14ac:dyDescent="0.2">
      <c r="A16" s="326" t="s">
        <v>1028</v>
      </c>
      <c r="B16" s="326" t="s">
        <v>194</v>
      </c>
      <c r="C16" s="327">
        <v>682</v>
      </c>
      <c r="D16" s="327">
        <v>682</v>
      </c>
      <c r="E16" s="327">
        <v>682</v>
      </c>
      <c r="F16" s="327">
        <v>682</v>
      </c>
      <c r="G16" s="327">
        <v>682</v>
      </c>
      <c r="H16" s="327">
        <v>682</v>
      </c>
      <c r="I16" s="327">
        <v>682</v>
      </c>
      <c r="J16" s="327">
        <v>682</v>
      </c>
      <c r="K16" s="327">
        <v>682</v>
      </c>
      <c r="L16" s="327">
        <v>682</v>
      </c>
      <c r="M16" s="327">
        <v>682</v>
      </c>
      <c r="N16" s="327">
        <v>682</v>
      </c>
      <c r="O16" s="327">
        <v>682</v>
      </c>
      <c r="P16" s="327">
        <v>682303</v>
      </c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</row>
    <row r="17" spans="1:30" x14ac:dyDescent="0.2">
      <c r="A17" s="326" t="s">
        <v>1029</v>
      </c>
      <c r="B17" s="326" t="s">
        <v>194</v>
      </c>
      <c r="C17" s="327">
        <v>1071</v>
      </c>
      <c r="D17" s="327">
        <v>1071</v>
      </c>
      <c r="E17" s="327">
        <v>1071</v>
      </c>
      <c r="F17" s="327">
        <v>1071</v>
      </c>
      <c r="G17" s="327">
        <v>1071</v>
      </c>
      <c r="H17" s="327">
        <v>1071</v>
      </c>
      <c r="I17" s="327">
        <v>1071</v>
      </c>
      <c r="J17" s="327">
        <v>1071</v>
      </c>
      <c r="K17" s="327">
        <v>1071</v>
      </c>
      <c r="L17" s="327">
        <v>1071</v>
      </c>
      <c r="M17" s="327">
        <v>1071</v>
      </c>
      <c r="N17" s="327">
        <v>1071</v>
      </c>
      <c r="O17" s="327">
        <v>1071</v>
      </c>
      <c r="P17" s="327">
        <v>1071124</v>
      </c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</row>
    <row r="18" spans="1:30" x14ac:dyDescent="0.2">
      <c r="A18" s="326" t="s">
        <v>1030</v>
      </c>
      <c r="B18" s="326" t="s">
        <v>194</v>
      </c>
      <c r="C18" s="327">
        <v>0</v>
      </c>
      <c r="D18" s="327">
        <v>0</v>
      </c>
      <c r="E18" s="327">
        <v>0</v>
      </c>
      <c r="F18" s="327">
        <v>0</v>
      </c>
      <c r="G18" s="327">
        <v>0</v>
      </c>
      <c r="H18" s="327">
        <v>0</v>
      </c>
      <c r="I18" s="327">
        <v>0</v>
      </c>
      <c r="J18" s="327">
        <v>0</v>
      </c>
      <c r="K18" s="327">
        <v>0</v>
      </c>
      <c r="L18" s="327">
        <v>0</v>
      </c>
      <c r="M18" s="327">
        <v>0</v>
      </c>
      <c r="N18" s="327">
        <v>0</v>
      </c>
      <c r="O18" s="327">
        <v>0</v>
      </c>
      <c r="P18" s="327">
        <v>0</v>
      </c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</row>
    <row r="19" spans="1:30" x14ac:dyDescent="0.2">
      <c r="A19" s="326" t="s">
        <v>1031</v>
      </c>
      <c r="B19" s="326" t="s">
        <v>194</v>
      </c>
      <c r="C19" s="327">
        <v>0</v>
      </c>
      <c r="D19" s="327">
        <v>0</v>
      </c>
      <c r="E19" s="327">
        <v>0</v>
      </c>
      <c r="F19" s="327">
        <v>0</v>
      </c>
      <c r="G19" s="327">
        <v>0</v>
      </c>
      <c r="H19" s="327">
        <v>0</v>
      </c>
      <c r="I19" s="327">
        <v>0</v>
      </c>
      <c r="J19" s="327">
        <v>0</v>
      </c>
      <c r="K19" s="327">
        <v>0</v>
      </c>
      <c r="L19" s="327">
        <v>0</v>
      </c>
      <c r="M19" s="327">
        <v>0</v>
      </c>
      <c r="N19" s="327">
        <v>0</v>
      </c>
      <c r="O19" s="327">
        <v>0</v>
      </c>
      <c r="P19" s="327">
        <v>0</v>
      </c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</row>
    <row r="20" spans="1:30" x14ac:dyDescent="0.2">
      <c r="A20" s="326" t="s">
        <v>960</v>
      </c>
      <c r="B20" s="326" t="s">
        <v>194</v>
      </c>
      <c r="C20" s="327">
        <v>2493</v>
      </c>
      <c r="D20" s="327">
        <v>2500</v>
      </c>
      <c r="E20" s="327">
        <v>2594</v>
      </c>
      <c r="F20" s="327">
        <v>2603</v>
      </c>
      <c r="G20" s="327">
        <v>2603</v>
      </c>
      <c r="H20" s="327">
        <v>2603</v>
      </c>
      <c r="I20" s="327">
        <v>2603</v>
      </c>
      <c r="J20" s="327">
        <v>2603</v>
      </c>
      <c r="K20" s="327">
        <v>2603</v>
      </c>
      <c r="L20" s="327">
        <v>2603</v>
      </c>
      <c r="M20" s="327">
        <v>2603</v>
      </c>
      <c r="N20" s="327">
        <v>2603</v>
      </c>
      <c r="O20" s="327">
        <v>2603</v>
      </c>
      <c r="P20" s="327">
        <v>2589178</v>
      </c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</row>
    <row r="21" spans="1:30" x14ac:dyDescent="0.2">
      <c r="A21" s="326" t="s">
        <v>609</v>
      </c>
      <c r="B21" s="326" t="s">
        <v>194</v>
      </c>
      <c r="C21" s="327">
        <v>2499</v>
      </c>
      <c r="D21" s="327">
        <v>2499</v>
      </c>
      <c r="E21" s="327">
        <v>2499</v>
      </c>
      <c r="F21" s="327">
        <v>2499</v>
      </c>
      <c r="G21" s="327">
        <v>2499</v>
      </c>
      <c r="H21" s="327">
        <v>2499</v>
      </c>
      <c r="I21" s="327">
        <v>2499</v>
      </c>
      <c r="J21" s="327">
        <v>2499</v>
      </c>
      <c r="K21" s="327">
        <v>2499</v>
      </c>
      <c r="L21" s="327">
        <v>2499</v>
      </c>
      <c r="M21" s="327">
        <v>2499</v>
      </c>
      <c r="N21" s="327">
        <v>2499</v>
      </c>
      <c r="O21" s="327">
        <v>2499</v>
      </c>
      <c r="P21" s="327">
        <v>2498558</v>
      </c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</row>
    <row r="22" spans="1:30" x14ac:dyDescent="0.2">
      <c r="A22" s="326" t="s">
        <v>508</v>
      </c>
      <c r="B22" s="326" t="s">
        <v>194</v>
      </c>
      <c r="C22" s="327">
        <v>0</v>
      </c>
      <c r="D22" s="327">
        <v>0</v>
      </c>
      <c r="E22" s="327">
        <v>0</v>
      </c>
      <c r="F22" s="327">
        <v>0</v>
      </c>
      <c r="G22" s="327">
        <v>0</v>
      </c>
      <c r="H22" s="327">
        <v>0</v>
      </c>
      <c r="I22" s="327">
        <v>0</v>
      </c>
      <c r="J22" s="327">
        <v>0</v>
      </c>
      <c r="K22" s="327">
        <v>0</v>
      </c>
      <c r="L22" s="327">
        <v>0</v>
      </c>
      <c r="M22" s="327">
        <v>0</v>
      </c>
      <c r="N22" s="327">
        <v>0</v>
      </c>
      <c r="O22" s="327">
        <v>0</v>
      </c>
      <c r="P22" s="327">
        <v>0</v>
      </c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</row>
    <row r="23" spans="1:30" x14ac:dyDescent="0.2">
      <c r="A23" s="326" t="s">
        <v>639</v>
      </c>
      <c r="B23" s="326" t="s">
        <v>194</v>
      </c>
      <c r="C23" s="327">
        <v>0</v>
      </c>
      <c r="D23" s="327">
        <v>0</v>
      </c>
      <c r="E23" s="327">
        <v>0</v>
      </c>
      <c r="F23" s="327">
        <v>0</v>
      </c>
      <c r="G23" s="327">
        <v>0</v>
      </c>
      <c r="H23" s="327">
        <v>0</v>
      </c>
      <c r="I23" s="327">
        <v>0</v>
      </c>
      <c r="J23" s="327">
        <v>0</v>
      </c>
      <c r="K23" s="327">
        <v>0</v>
      </c>
      <c r="L23" s="327">
        <v>0</v>
      </c>
      <c r="M23" s="327">
        <v>0</v>
      </c>
      <c r="N23" s="327">
        <v>0</v>
      </c>
      <c r="O23" s="327">
        <v>0</v>
      </c>
      <c r="P23" s="327">
        <v>0</v>
      </c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</row>
    <row r="24" spans="1:30" x14ac:dyDescent="0.2">
      <c r="A24" s="326" t="s">
        <v>509</v>
      </c>
      <c r="B24" s="326" t="s">
        <v>194</v>
      </c>
      <c r="C24" s="327">
        <v>20312</v>
      </c>
      <c r="D24" s="327">
        <v>20312</v>
      </c>
      <c r="E24" s="327">
        <v>20312</v>
      </c>
      <c r="F24" s="327">
        <v>20312</v>
      </c>
      <c r="G24" s="327">
        <v>20312</v>
      </c>
      <c r="H24" s="327">
        <v>20312</v>
      </c>
      <c r="I24" s="327">
        <v>20312</v>
      </c>
      <c r="J24" s="327">
        <v>20312</v>
      </c>
      <c r="K24" s="327">
        <v>20312</v>
      </c>
      <c r="L24" s="327">
        <v>20312</v>
      </c>
      <c r="M24" s="327">
        <v>20312</v>
      </c>
      <c r="N24" s="327">
        <v>20312</v>
      </c>
      <c r="O24" s="327">
        <v>20312</v>
      </c>
      <c r="P24" s="327">
        <v>20311643</v>
      </c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</row>
    <row r="25" spans="1:30" x14ac:dyDescent="0.2">
      <c r="A25" s="326" t="s">
        <v>510</v>
      </c>
      <c r="B25" s="326" t="s">
        <v>194</v>
      </c>
      <c r="C25" s="327">
        <v>70</v>
      </c>
      <c r="D25" s="327">
        <v>70</v>
      </c>
      <c r="E25" s="327">
        <v>70</v>
      </c>
      <c r="F25" s="327">
        <v>70</v>
      </c>
      <c r="G25" s="327">
        <v>70</v>
      </c>
      <c r="H25" s="327">
        <v>70</v>
      </c>
      <c r="I25" s="327">
        <v>70</v>
      </c>
      <c r="J25" s="327">
        <v>70</v>
      </c>
      <c r="K25" s="327">
        <v>70</v>
      </c>
      <c r="L25" s="327">
        <v>70</v>
      </c>
      <c r="M25" s="327">
        <v>70</v>
      </c>
      <c r="N25" s="327">
        <v>70</v>
      </c>
      <c r="O25" s="327">
        <v>70</v>
      </c>
      <c r="P25" s="327">
        <v>69900</v>
      </c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</row>
    <row r="26" spans="1:30" x14ac:dyDescent="0.2">
      <c r="A26" s="326" t="s">
        <v>511</v>
      </c>
      <c r="B26" s="326" t="s">
        <v>194</v>
      </c>
      <c r="C26" s="327">
        <v>57</v>
      </c>
      <c r="D26" s="327">
        <v>57</v>
      </c>
      <c r="E26" s="327">
        <v>57</v>
      </c>
      <c r="F26" s="327">
        <v>57</v>
      </c>
      <c r="G26" s="327">
        <v>57</v>
      </c>
      <c r="H26" s="327">
        <v>57</v>
      </c>
      <c r="I26" s="327">
        <v>57</v>
      </c>
      <c r="J26" s="327">
        <v>57</v>
      </c>
      <c r="K26" s="327">
        <v>57</v>
      </c>
      <c r="L26" s="327">
        <v>57</v>
      </c>
      <c r="M26" s="327">
        <v>57</v>
      </c>
      <c r="N26" s="327">
        <v>57</v>
      </c>
      <c r="O26" s="327">
        <v>57</v>
      </c>
      <c r="P26" s="327">
        <v>56577</v>
      </c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</row>
    <row r="27" spans="1:30" x14ac:dyDescent="0.2">
      <c r="A27" s="326" t="s">
        <v>961</v>
      </c>
      <c r="B27" s="326" t="s">
        <v>194</v>
      </c>
      <c r="C27" s="327">
        <v>8314</v>
      </c>
      <c r="D27" s="327">
        <v>8314</v>
      </c>
      <c r="E27" s="327">
        <v>8314</v>
      </c>
      <c r="F27" s="327">
        <v>8314</v>
      </c>
      <c r="G27" s="327">
        <v>8314</v>
      </c>
      <c r="H27" s="327">
        <v>8314</v>
      </c>
      <c r="I27" s="327">
        <v>8314</v>
      </c>
      <c r="J27" s="327">
        <v>8314</v>
      </c>
      <c r="K27" s="327">
        <v>8314</v>
      </c>
      <c r="L27" s="327">
        <v>8314</v>
      </c>
      <c r="M27" s="327">
        <v>8314</v>
      </c>
      <c r="N27" s="327">
        <v>8314</v>
      </c>
      <c r="O27" s="327">
        <v>8314</v>
      </c>
      <c r="P27" s="327">
        <v>8314304</v>
      </c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</row>
    <row r="28" spans="1:30" x14ac:dyDescent="0.2">
      <c r="A28" s="326" t="s">
        <v>610</v>
      </c>
      <c r="B28" s="326" t="s">
        <v>194</v>
      </c>
      <c r="C28" s="327">
        <v>0</v>
      </c>
      <c r="D28" s="327">
        <v>0</v>
      </c>
      <c r="E28" s="327">
        <v>0</v>
      </c>
      <c r="F28" s="327">
        <v>0</v>
      </c>
      <c r="G28" s="327">
        <v>0</v>
      </c>
      <c r="H28" s="327">
        <v>0</v>
      </c>
      <c r="I28" s="327">
        <v>0</v>
      </c>
      <c r="J28" s="327">
        <v>0</v>
      </c>
      <c r="K28" s="327">
        <v>0</v>
      </c>
      <c r="L28" s="327">
        <v>0</v>
      </c>
      <c r="M28" s="327">
        <v>0</v>
      </c>
      <c r="N28" s="327">
        <v>0</v>
      </c>
      <c r="O28" s="327">
        <v>0</v>
      </c>
      <c r="P28" s="327">
        <v>0</v>
      </c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</row>
    <row r="29" spans="1:30" x14ac:dyDescent="0.2">
      <c r="A29" s="326" t="s">
        <v>512</v>
      </c>
      <c r="B29" s="326" t="s">
        <v>194</v>
      </c>
      <c r="C29" s="327">
        <v>1045</v>
      </c>
      <c r="D29" s="327">
        <v>1045</v>
      </c>
      <c r="E29" s="327">
        <v>1045</v>
      </c>
      <c r="F29" s="327">
        <v>1045</v>
      </c>
      <c r="G29" s="327">
        <v>1045</v>
      </c>
      <c r="H29" s="327">
        <v>1045</v>
      </c>
      <c r="I29" s="327">
        <v>1045</v>
      </c>
      <c r="J29" s="327">
        <v>1005</v>
      </c>
      <c r="K29" s="327">
        <v>1005</v>
      </c>
      <c r="L29" s="327">
        <v>1005</v>
      </c>
      <c r="M29" s="327">
        <v>1005</v>
      </c>
      <c r="N29" s="327">
        <v>1005</v>
      </c>
      <c r="O29" s="327">
        <v>1005</v>
      </c>
      <c r="P29" s="327">
        <v>1026866</v>
      </c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</row>
    <row r="30" spans="1:30" x14ac:dyDescent="0.2">
      <c r="A30" s="326" t="s">
        <v>513</v>
      </c>
      <c r="B30" s="326" t="s">
        <v>194</v>
      </c>
      <c r="C30" s="327">
        <v>11099</v>
      </c>
      <c r="D30" s="327">
        <v>11099</v>
      </c>
      <c r="E30" s="327">
        <v>11099</v>
      </c>
      <c r="F30" s="327">
        <v>11099</v>
      </c>
      <c r="G30" s="327">
        <v>11099</v>
      </c>
      <c r="H30" s="327">
        <v>11099</v>
      </c>
      <c r="I30" s="327">
        <v>11099</v>
      </c>
      <c r="J30" s="327">
        <v>11139</v>
      </c>
      <c r="K30" s="327">
        <v>11139</v>
      </c>
      <c r="L30" s="327">
        <v>11139</v>
      </c>
      <c r="M30" s="327">
        <v>11139</v>
      </c>
      <c r="N30" s="327">
        <v>11139</v>
      </c>
      <c r="O30" s="327">
        <v>11099</v>
      </c>
      <c r="P30" s="327">
        <v>11115551</v>
      </c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</row>
    <row r="31" spans="1:30" x14ac:dyDescent="0.2">
      <c r="A31" s="326" t="s">
        <v>514</v>
      </c>
      <c r="B31" s="326" t="s">
        <v>194</v>
      </c>
      <c r="C31" s="327">
        <v>2</v>
      </c>
      <c r="D31" s="327">
        <v>2</v>
      </c>
      <c r="E31" s="327">
        <v>2</v>
      </c>
      <c r="F31" s="327">
        <v>2</v>
      </c>
      <c r="G31" s="327">
        <v>2</v>
      </c>
      <c r="H31" s="327">
        <v>2</v>
      </c>
      <c r="I31" s="327">
        <v>2</v>
      </c>
      <c r="J31" s="327">
        <v>2</v>
      </c>
      <c r="K31" s="327">
        <v>2</v>
      </c>
      <c r="L31" s="327">
        <v>2</v>
      </c>
      <c r="M31" s="327">
        <v>2</v>
      </c>
      <c r="N31" s="327">
        <v>2</v>
      </c>
      <c r="O31" s="327">
        <v>2</v>
      </c>
      <c r="P31" s="327">
        <v>1908</v>
      </c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</row>
    <row r="32" spans="1:30" x14ac:dyDescent="0.2">
      <c r="A32" s="326" t="s">
        <v>515</v>
      </c>
      <c r="B32" s="326" t="s">
        <v>194</v>
      </c>
      <c r="C32" s="327">
        <v>4</v>
      </c>
      <c r="D32" s="327">
        <v>4</v>
      </c>
      <c r="E32" s="327">
        <v>4</v>
      </c>
      <c r="F32" s="327">
        <v>4</v>
      </c>
      <c r="G32" s="327">
        <v>4</v>
      </c>
      <c r="H32" s="327">
        <v>4</v>
      </c>
      <c r="I32" s="327">
        <v>4</v>
      </c>
      <c r="J32" s="327">
        <v>4</v>
      </c>
      <c r="K32" s="327">
        <v>4</v>
      </c>
      <c r="L32" s="327">
        <v>4</v>
      </c>
      <c r="M32" s="327">
        <v>4</v>
      </c>
      <c r="N32" s="327">
        <v>4</v>
      </c>
      <c r="O32" s="327">
        <v>4</v>
      </c>
      <c r="P32" s="327">
        <v>3624</v>
      </c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</row>
    <row r="33" spans="1:30" x14ac:dyDescent="0.2">
      <c r="A33" s="326" t="s">
        <v>516</v>
      </c>
      <c r="B33" s="326" t="s">
        <v>194</v>
      </c>
      <c r="C33" s="327">
        <v>29</v>
      </c>
      <c r="D33" s="327">
        <v>29</v>
      </c>
      <c r="E33" s="327">
        <v>29</v>
      </c>
      <c r="F33" s="327">
        <v>29</v>
      </c>
      <c r="G33" s="327">
        <v>29</v>
      </c>
      <c r="H33" s="327">
        <v>29</v>
      </c>
      <c r="I33" s="327">
        <v>29</v>
      </c>
      <c r="J33" s="327">
        <v>29</v>
      </c>
      <c r="K33" s="327">
        <v>29</v>
      </c>
      <c r="L33" s="327">
        <v>29</v>
      </c>
      <c r="M33" s="327">
        <v>29</v>
      </c>
      <c r="N33" s="327">
        <v>29</v>
      </c>
      <c r="O33" s="327">
        <v>29</v>
      </c>
      <c r="P33" s="327">
        <v>28500</v>
      </c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</row>
    <row r="34" spans="1:30" x14ac:dyDescent="0.2">
      <c r="A34" s="326" t="s">
        <v>762</v>
      </c>
      <c r="B34" s="326" t="s">
        <v>194</v>
      </c>
      <c r="C34" s="327">
        <v>0</v>
      </c>
      <c r="D34" s="327">
        <v>0</v>
      </c>
      <c r="E34" s="327">
        <v>0</v>
      </c>
      <c r="F34" s="327">
        <v>0</v>
      </c>
      <c r="G34" s="327">
        <v>0</v>
      </c>
      <c r="H34" s="327">
        <v>0</v>
      </c>
      <c r="I34" s="327">
        <v>0</v>
      </c>
      <c r="J34" s="327">
        <v>0</v>
      </c>
      <c r="K34" s="327">
        <v>0</v>
      </c>
      <c r="L34" s="327">
        <v>0</v>
      </c>
      <c r="M34" s="327">
        <v>0</v>
      </c>
      <c r="N34" s="327">
        <v>0</v>
      </c>
      <c r="O34" s="327">
        <v>0</v>
      </c>
      <c r="P34" s="327">
        <v>0</v>
      </c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</row>
    <row r="35" spans="1:30" x14ac:dyDescent="0.2">
      <c r="A35" s="326" t="s">
        <v>517</v>
      </c>
      <c r="B35" s="326" t="s">
        <v>194</v>
      </c>
      <c r="C35" s="327">
        <v>132</v>
      </c>
      <c r="D35" s="327">
        <v>132</v>
      </c>
      <c r="E35" s="327">
        <v>132</v>
      </c>
      <c r="F35" s="327">
        <v>132</v>
      </c>
      <c r="G35" s="327">
        <v>132</v>
      </c>
      <c r="H35" s="327">
        <v>132</v>
      </c>
      <c r="I35" s="327">
        <v>132</v>
      </c>
      <c r="J35" s="327">
        <v>132</v>
      </c>
      <c r="K35" s="327">
        <v>132</v>
      </c>
      <c r="L35" s="327">
        <v>132</v>
      </c>
      <c r="M35" s="327">
        <v>132</v>
      </c>
      <c r="N35" s="327">
        <v>132</v>
      </c>
      <c r="O35" s="327">
        <v>132</v>
      </c>
      <c r="P35" s="327">
        <v>132335</v>
      </c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</row>
    <row r="36" spans="1:30" x14ac:dyDescent="0.2">
      <c r="A36" s="326" t="s">
        <v>518</v>
      </c>
      <c r="B36" s="326" t="s">
        <v>194</v>
      </c>
      <c r="C36" s="327">
        <v>1</v>
      </c>
      <c r="D36" s="327">
        <v>1</v>
      </c>
      <c r="E36" s="327">
        <v>1</v>
      </c>
      <c r="F36" s="327">
        <v>1</v>
      </c>
      <c r="G36" s="327">
        <v>1</v>
      </c>
      <c r="H36" s="327">
        <v>1</v>
      </c>
      <c r="I36" s="327">
        <v>1</v>
      </c>
      <c r="J36" s="327">
        <v>1</v>
      </c>
      <c r="K36" s="327">
        <v>1</v>
      </c>
      <c r="L36" s="327">
        <v>1</v>
      </c>
      <c r="M36" s="327">
        <v>1</v>
      </c>
      <c r="N36" s="327">
        <v>1</v>
      </c>
      <c r="O36" s="327">
        <v>1</v>
      </c>
      <c r="P36" s="327">
        <v>965</v>
      </c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</row>
    <row r="37" spans="1:30" x14ac:dyDescent="0.2">
      <c r="A37" s="326" t="s">
        <v>519</v>
      </c>
      <c r="B37" s="326" t="s">
        <v>194</v>
      </c>
      <c r="C37" s="327">
        <v>7</v>
      </c>
      <c r="D37" s="327">
        <v>7</v>
      </c>
      <c r="E37" s="327">
        <v>7</v>
      </c>
      <c r="F37" s="327">
        <v>7</v>
      </c>
      <c r="G37" s="327">
        <v>7</v>
      </c>
      <c r="H37" s="327">
        <v>7</v>
      </c>
      <c r="I37" s="327">
        <v>7</v>
      </c>
      <c r="J37" s="327">
        <v>7</v>
      </c>
      <c r="K37" s="327">
        <v>7</v>
      </c>
      <c r="L37" s="327">
        <v>7</v>
      </c>
      <c r="M37" s="327">
        <v>7</v>
      </c>
      <c r="N37" s="327">
        <v>7</v>
      </c>
      <c r="O37" s="327">
        <v>7</v>
      </c>
      <c r="P37" s="327">
        <v>6965</v>
      </c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</row>
    <row r="38" spans="1:30" x14ac:dyDescent="0.2">
      <c r="A38" s="326" t="s">
        <v>520</v>
      </c>
      <c r="B38" s="326" t="s">
        <v>194</v>
      </c>
      <c r="C38" s="327">
        <v>1276</v>
      </c>
      <c r="D38" s="327">
        <v>1276</v>
      </c>
      <c r="E38" s="327">
        <v>1276</v>
      </c>
      <c r="F38" s="327">
        <v>1276</v>
      </c>
      <c r="G38" s="327">
        <v>1276</v>
      </c>
      <c r="H38" s="327">
        <v>1276</v>
      </c>
      <c r="I38" s="327">
        <v>1276</v>
      </c>
      <c r="J38" s="327">
        <v>1276</v>
      </c>
      <c r="K38" s="327">
        <v>1276</v>
      </c>
      <c r="L38" s="327">
        <v>1276</v>
      </c>
      <c r="M38" s="327">
        <v>1276</v>
      </c>
      <c r="N38" s="327">
        <v>1276</v>
      </c>
      <c r="O38" s="327">
        <v>1276</v>
      </c>
      <c r="P38" s="327">
        <v>1276264</v>
      </c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</row>
    <row r="39" spans="1:30" x14ac:dyDescent="0.2">
      <c r="A39" s="326" t="s">
        <v>1058</v>
      </c>
      <c r="B39" s="326" t="s">
        <v>194</v>
      </c>
      <c r="C39" s="327">
        <v>0</v>
      </c>
      <c r="D39" s="327">
        <v>0</v>
      </c>
      <c r="E39" s="327">
        <v>0</v>
      </c>
      <c r="F39" s="327">
        <v>0</v>
      </c>
      <c r="G39" s="327">
        <v>0</v>
      </c>
      <c r="H39" s="327">
        <v>0</v>
      </c>
      <c r="I39" s="327">
        <v>0</v>
      </c>
      <c r="J39" s="327">
        <v>0</v>
      </c>
      <c r="K39" s="327">
        <v>0</v>
      </c>
      <c r="L39" s="327">
        <v>0</v>
      </c>
      <c r="M39" s="327">
        <v>0</v>
      </c>
      <c r="N39" s="327">
        <v>0</v>
      </c>
      <c r="O39" s="327">
        <v>0</v>
      </c>
      <c r="P39" s="327">
        <v>0</v>
      </c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</row>
    <row r="40" spans="1:30" x14ac:dyDescent="0.2">
      <c r="A40" s="326" t="s">
        <v>245</v>
      </c>
      <c r="B40" s="326" t="s">
        <v>194</v>
      </c>
      <c r="C40" s="327">
        <v>489</v>
      </c>
      <c r="D40" s="327">
        <v>489</v>
      </c>
      <c r="E40" s="327">
        <v>489</v>
      </c>
      <c r="F40" s="327">
        <v>489</v>
      </c>
      <c r="G40" s="327">
        <v>489</v>
      </c>
      <c r="H40" s="327">
        <v>489</v>
      </c>
      <c r="I40" s="327">
        <v>489</v>
      </c>
      <c r="J40" s="327">
        <v>489</v>
      </c>
      <c r="K40" s="327">
        <v>489</v>
      </c>
      <c r="L40" s="327">
        <v>489</v>
      </c>
      <c r="M40" s="327">
        <v>489</v>
      </c>
      <c r="N40" s="327">
        <v>489</v>
      </c>
      <c r="O40" s="327">
        <v>489</v>
      </c>
      <c r="P40" s="327">
        <v>488761</v>
      </c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</row>
    <row r="41" spans="1:30" x14ac:dyDescent="0.2">
      <c r="A41" s="326" t="s">
        <v>867</v>
      </c>
      <c r="B41" s="326" t="s">
        <v>194</v>
      </c>
      <c r="C41" s="327">
        <v>0</v>
      </c>
      <c r="D41" s="327">
        <v>0</v>
      </c>
      <c r="E41" s="327">
        <v>0</v>
      </c>
      <c r="F41" s="327">
        <v>0</v>
      </c>
      <c r="G41" s="327">
        <v>0</v>
      </c>
      <c r="H41" s="327">
        <v>0</v>
      </c>
      <c r="I41" s="327">
        <v>0</v>
      </c>
      <c r="J41" s="327">
        <v>0</v>
      </c>
      <c r="K41" s="327">
        <v>0</v>
      </c>
      <c r="L41" s="327">
        <v>0</v>
      </c>
      <c r="M41" s="327">
        <v>0</v>
      </c>
      <c r="N41" s="327">
        <v>0</v>
      </c>
      <c r="O41" s="327">
        <v>0</v>
      </c>
      <c r="P41" s="327">
        <v>0</v>
      </c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</row>
    <row r="42" spans="1:30" x14ac:dyDescent="0.2">
      <c r="A42" s="326" t="s">
        <v>17</v>
      </c>
      <c r="B42" s="326" t="s">
        <v>194</v>
      </c>
      <c r="C42" s="327">
        <v>0</v>
      </c>
      <c r="D42" s="327">
        <v>0</v>
      </c>
      <c r="E42" s="327">
        <v>0</v>
      </c>
      <c r="F42" s="327">
        <v>0</v>
      </c>
      <c r="G42" s="327">
        <v>0</v>
      </c>
      <c r="H42" s="327">
        <v>0</v>
      </c>
      <c r="I42" s="327">
        <v>0</v>
      </c>
      <c r="J42" s="327">
        <v>0</v>
      </c>
      <c r="K42" s="327">
        <v>0</v>
      </c>
      <c r="L42" s="327">
        <v>0</v>
      </c>
      <c r="M42" s="327">
        <v>0</v>
      </c>
      <c r="N42" s="327">
        <v>0</v>
      </c>
      <c r="O42" s="327">
        <v>0</v>
      </c>
      <c r="P42" s="327">
        <v>0</v>
      </c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</row>
    <row r="43" spans="1:30" x14ac:dyDescent="0.2">
      <c r="A43" s="326" t="s">
        <v>246</v>
      </c>
      <c r="B43" s="326" t="s">
        <v>194</v>
      </c>
      <c r="C43" s="327">
        <v>2054</v>
      </c>
      <c r="D43" s="327">
        <v>2054</v>
      </c>
      <c r="E43" s="327">
        <v>2054</v>
      </c>
      <c r="F43" s="327">
        <v>2054</v>
      </c>
      <c r="G43" s="327">
        <v>4527</v>
      </c>
      <c r="H43" s="327">
        <v>4527</v>
      </c>
      <c r="I43" s="327">
        <v>4530</v>
      </c>
      <c r="J43" s="327">
        <v>4530</v>
      </c>
      <c r="K43" s="327">
        <v>4530</v>
      </c>
      <c r="L43" s="327">
        <v>4530</v>
      </c>
      <c r="M43" s="327">
        <v>4530</v>
      </c>
      <c r="N43" s="327">
        <v>4530</v>
      </c>
      <c r="O43" s="327">
        <v>4530</v>
      </c>
      <c r="P43" s="327">
        <v>3807209</v>
      </c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</row>
    <row r="44" spans="1:30" x14ac:dyDescent="0.2">
      <c r="A44" s="326" t="s">
        <v>962</v>
      </c>
      <c r="B44" s="326" t="s">
        <v>194</v>
      </c>
      <c r="C44" s="327">
        <v>1875</v>
      </c>
      <c r="D44" s="327">
        <v>1875</v>
      </c>
      <c r="E44" s="327">
        <v>1875</v>
      </c>
      <c r="F44" s="327">
        <v>1875</v>
      </c>
      <c r="G44" s="327">
        <v>1875</v>
      </c>
      <c r="H44" s="327">
        <v>1875</v>
      </c>
      <c r="I44" s="327">
        <v>1875</v>
      </c>
      <c r="J44" s="327">
        <v>1875</v>
      </c>
      <c r="K44" s="327">
        <v>1875</v>
      </c>
      <c r="L44" s="327">
        <v>1875</v>
      </c>
      <c r="M44" s="327">
        <v>1875</v>
      </c>
      <c r="N44" s="327">
        <v>1875</v>
      </c>
      <c r="O44" s="327">
        <v>1875</v>
      </c>
      <c r="P44" s="327">
        <v>1875043</v>
      </c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</row>
    <row r="45" spans="1:30" x14ac:dyDescent="0.2">
      <c r="A45" s="326" t="s">
        <v>611</v>
      </c>
      <c r="B45" s="326" t="s">
        <v>194</v>
      </c>
      <c r="C45" s="327">
        <v>1760</v>
      </c>
      <c r="D45" s="327">
        <v>1760</v>
      </c>
      <c r="E45" s="327">
        <v>1760</v>
      </c>
      <c r="F45" s="327">
        <v>1760</v>
      </c>
      <c r="G45" s="327">
        <v>1760</v>
      </c>
      <c r="H45" s="327">
        <v>1760</v>
      </c>
      <c r="I45" s="327">
        <v>1760</v>
      </c>
      <c r="J45" s="327">
        <v>1760</v>
      </c>
      <c r="K45" s="327">
        <v>1760</v>
      </c>
      <c r="L45" s="327">
        <v>1760</v>
      </c>
      <c r="M45" s="327">
        <v>1760</v>
      </c>
      <c r="N45" s="327">
        <v>1760</v>
      </c>
      <c r="O45" s="327">
        <v>1760</v>
      </c>
      <c r="P45" s="327">
        <v>1759634</v>
      </c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</row>
    <row r="46" spans="1:30" x14ac:dyDescent="0.2">
      <c r="A46" s="326" t="s">
        <v>640</v>
      </c>
      <c r="B46" s="326" t="s">
        <v>194</v>
      </c>
      <c r="C46" s="327">
        <v>0</v>
      </c>
      <c r="D46" s="327">
        <v>0</v>
      </c>
      <c r="E46" s="327">
        <v>0</v>
      </c>
      <c r="F46" s="327">
        <v>0</v>
      </c>
      <c r="G46" s="327">
        <v>0</v>
      </c>
      <c r="H46" s="327">
        <v>0</v>
      </c>
      <c r="I46" s="327">
        <v>0</v>
      </c>
      <c r="J46" s="327">
        <v>0</v>
      </c>
      <c r="K46" s="327">
        <v>0</v>
      </c>
      <c r="L46" s="327">
        <v>0</v>
      </c>
      <c r="M46" s="327">
        <v>0</v>
      </c>
      <c r="N46" s="327">
        <v>0</v>
      </c>
      <c r="O46" s="327">
        <v>0</v>
      </c>
      <c r="P46" s="327">
        <v>0</v>
      </c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</row>
    <row r="47" spans="1:30" x14ac:dyDescent="0.2">
      <c r="A47" s="326" t="s">
        <v>641</v>
      </c>
      <c r="B47" s="326" t="s">
        <v>194</v>
      </c>
      <c r="C47" s="327">
        <v>0</v>
      </c>
      <c r="D47" s="327">
        <v>0</v>
      </c>
      <c r="E47" s="327">
        <v>0</v>
      </c>
      <c r="F47" s="327">
        <v>0</v>
      </c>
      <c r="G47" s="327">
        <v>0</v>
      </c>
      <c r="H47" s="327">
        <v>0</v>
      </c>
      <c r="I47" s="327">
        <v>0</v>
      </c>
      <c r="J47" s="327">
        <v>0</v>
      </c>
      <c r="K47" s="327">
        <v>0</v>
      </c>
      <c r="L47" s="327">
        <v>0</v>
      </c>
      <c r="M47" s="327">
        <v>0</v>
      </c>
      <c r="N47" s="327">
        <v>0</v>
      </c>
      <c r="O47" s="327">
        <v>0</v>
      </c>
      <c r="P47" s="327">
        <v>0</v>
      </c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</row>
    <row r="48" spans="1:30" x14ac:dyDescent="0.2">
      <c r="A48" s="326" t="s">
        <v>642</v>
      </c>
      <c r="B48" s="326" t="s">
        <v>194</v>
      </c>
      <c r="C48" s="327">
        <v>0</v>
      </c>
      <c r="D48" s="327">
        <v>0</v>
      </c>
      <c r="E48" s="327">
        <v>0</v>
      </c>
      <c r="F48" s="327">
        <v>0</v>
      </c>
      <c r="G48" s="327">
        <v>0</v>
      </c>
      <c r="H48" s="327">
        <v>0</v>
      </c>
      <c r="I48" s="327">
        <v>0</v>
      </c>
      <c r="J48" s="327">
        <v>0</v>
      </c>
      <c r="K48" s="327">
        <v>0</v>
      </c>
      <c r="L48" s="327">
        <v>0</v>
      </c>
      <c r="M48" s="327">
        <v>0</v>
      </c>
      <c r="N48" s="327">
        <v>0</v>
      </c>
      <c r="O48" s="327">
        <v>0</v>
      </c>
      <c r="P48" s="327">
        <v>0</v>
      </c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</row>
    <row r="49" spans="1:30" x14ac:dyDescent="0.2">
      <c r="A49" s="326" t="s">
        <v>521</v>
      </c>
      <c r="B49" s="326" t="s">
        <v>194</v>
      </c>
      <c r="C49" s="327">
        <v>0</v>
      </c>
      <c r="D49" s="327">
        <v>0</v>
      </c>
      <c r="E49" s="327">
        <v>0</v>
      </c>
      <c r="F49" s="327">
        <v>0</v>
      </c>
      <c r="G49" s="327">
        <v>0</v>
      </c>
      <c r="H49" s="327">
        <v>0</v>
      </c>
      <c r="I49" s="327">
        <v>0</v>
      </c>
      <c r="J49" s="327">
        <v>0</v>
      </c>
      <c r="K49" s="327">
        <v>0</v>
      </c>
      <c r="L49" s="327">
        <v>0</v>
      </c>
      <c r="M49" s="327">
        <v>0</v>
      </c>
      <c r="N49" s="327">
        <v>0</v>
      </c>
      <c r="O49" s="327">
        <v>0</v>
      </c>
      <c r="P49" s="327">
        <v>0</v>
      </c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</row>
    <row r="50" spans="1:30" x14ac:dyDescent="0.2">
      <c r="A50" s="326" t="s">
        <v>522</v>
      </c>
      <c r="B50" s="326" t="s">
        <v>194</v>
      </c>
      <c r="C50" s="327">
        <v>2256</v>
      </c>
      <c r="D50" s="327">
        <v>2256</v>
      </c>
      <c r="E50" s="327">
        <v>2256</v>
      </c>
      <c r="F50" s="327">
        <v>2256</v>
      </c>
      <c r="G50" s="327">
        <v>2256</v>
      </c>
      <c r="H50" s="327">
        <v>2256</v>
      </c>
      <c r="I50" s="327">
        <v>2256</v>
      </c>
      <c r="J50" s="327">
        <v>2256</v>
      </c>
      <c r="K50" s="327">
        <v>2256</v>
      </c>
      <c r="L50" s="327">
        <v>2256</v>
      </c>
      <c r="M50" s="327">
        <v>2256</v>
      </c>
      <c r="N50" s="327">
        <v>2256</v>
      </c>
      <c r="O50" s="327">
        <v>2256</v>
      </c>
      <c r="P50" s="327">
        <v>2255721</v>
      </c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</row>
    <row r="51" spans="1:30" x14ac:dyDescent="0.2">
      <c r="A51" s="326" t="s">
        <v>868</v>
      </c>
      <c r="B51" s="326" t="s">
        <v>194</v>
      </c>
      <c r="C51" s="327">
        <v>40</v>
      </c>
      <c r="D51" s="327">
        <v>40</v>
      </c>
      <c r="E51" s="327">
        <v>40</v>
      </c>
      <c r="F51" s="327">
        <v>40</v>
      </c>
      <c r="G51" s="327">
        <v>40</v>
      </c>
      <c r="H51" s="327">
        <v>40</v>
      </c>
      <c r="I51" s="327">
        <v>40</v>
      </c>
      <c r="J51" s="327">
        <v>40</v>
      </c>
      <c r="K51" s="327">
        <v>40</v>
      </c>
      <c r="L51" s="327">
        <v>40</v>
      </c>
      <c r="M51" s="327">
        <v>40</v>
      </c>
      <c r="N51" s="327">
        <v>40</v>
      </c>
      <c r="O51" s="327">
        <v>40</v>
      </c>
      <c r="P51" s="327">
        <v>40015</v>
      </c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</row>
    <row r="52" spans="1:30" x14ac:dyDescent="0.2">
      <c r="A52" s="326" t="s">
        <v>755</v>
      </c>
      <c r="B52" s="326" t="s">
        <v>194</v>
      </c>
      <c r="C52" s="327">
        <v>0</v>
      </c>
      <c r="D52" s="327">
        <v>0</v>
      </c>
      <c r="E52" s="327">
        <v>0</v>
      </c>
      <c r="F52" s="327">
        <v>0</v>
      </c>
      <c r="G52" s="327">
        <v>0</v>
      </c>
      <c r="H52" s="327">
        <v>0</v>
      </c>
      <c r="I52" s="327">
        <v>0</v>
      </c>
      <c r="J52" s="327">
        <v>0</v>
      </c>
      <c r="K52" s="327">
        <v>0</v>
      </c>
      <c r="L52" s="327">
        <v>0</v>
      </c>
      <c r="M52" s="327">
        <v>0</v>
      </c>
      <c r="N52" s="327">
        <v>0</v>
      </c>
      <c r="O52" s="327">
        <v>0</v>
      </c>
      <c r="P52" s="327">
        <v>0</v>
      </c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</row>
    <row r="53" spans="1:30" x14ac:dyDescent="0.2">
      <c r="A53" s="326" t="s">
        <v>763</v>
      </c>
      <c r="B53" s="326" t="s">
        <v>194</v>
      </c>
      <c r="C53" s="327">
        <v>1684</v>
      </c>
      <c r="D53" s="327">
        <v>1684</v>
      </c>
      <c r="E53" s="327">
        <v>1684</v>
      </c>
      <c r="F53" s="327">
        <v>1684</v>
      </c>
      <c r="G53" s="327">
        <v>1684</v>
      </c>
      <c r="H53" s="327">
        <v>1684</v>
      </c>
      <c r="I53" s="327">
        <v>1684</v>
      </c>
      <c r="J53" s="327">
        <v>1684</v>
      </c>
      <c r="K53" s="327">
        <v>1684</v>
      </c>
      <c r="L53" s="327">
        <v>1684</v>
      </c>
      <c r="M53" s="327">
        <v>1684</v>
      </c>
      <c r="N53" s="327">
        <v>1684</v>
      </c>
      <c r="O53" s="327">
        <v>1684</v>
      </c>
      <c r="P53" s="327">
        <v>1684036</v>
      </c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</row>
    <row r="54" spans="1:30" x14ac:dyDescent="0.2">
      <c r="A54" s="326" t="s">
        <v>523</v>
      </c>
      <c r="B54" s="326" t="s">
        <v>194</v>
      </c>
      <c r="C54" s="327">
        <v>153</v>
      </c>
      <c r="D54" s="327">
        <v>153</v>
      </c>
      <c r="E54" s="327">
        <v>153</v>
      </c>
      <c r="F54" s="327">
        <v>153</v>
      </c>
      <c r="G54" s="327">
        <v>153</v>
      </c>
      <c r="H54" s="327">
        <v>153</v>
      </c>
      <c r="I54" s="327">
        <v>153</v>
      </c>
      <c r="J54" s="327">
        <v>153</v>
      </c>
      <c r="K54" s="327">
        <v>153</v>
      </c>
      <c r="L54" s="327">
        <v>153</v>
      </c>
      <c r="M54" s="327">
        <v>153</v>
      </c>
      <c r="N54" s="327">
        <v>153</v>
      </c>
      <c r="O54" s="327">
        <v>153</v>
      </c>
      <c r="P54" s="327">
        <v>153083</v>
      </c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</row>
    <row r="55" spans="1:30" x14ac:dyDescent="0.2">
      <c r="A55" s="326" t="s">
        <v>643</v>
      </c>
      <c r="B55" s="326" t="s">
        <v>194</v>
      </c>
      <c r="C55" s="327">
        <v>0</v>
      </c>
      <c r="D55" s="327">
        <v>0</v>
      </c>
      <c r="E55" s="327">
        <v>0</v>
      </c>
      <c r="F55" s="327">
        <v>0</v>
      </c>
      <c r="G55" s="327">
        <v>0</v>
      </c>
      <c r="H55" s="327">
        <v>0</v>
      </c>
      <c r="I55" s="327">
        <v>0</v>
      </c>
      <c r="J55" s="327">
        <v>0</v>
      </c>
      <c r="K55" s="327">
        <v>0</v>
      </c>
      <c r="L55" s="327">
        <v>0</v>
      </c>
      <c r="M55" s="327">
        <v>0</v>
      </c>
      <c r="N55" s="327">
        <v>0</v>
      </c>
      <c r="O55" s="327">
        <v>0</v>
      </c>
      <c r="P55" s="327">
        <v>0</v>
      </c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</row>
    <row r="56" spans="1:30" x14ac:dyDescent="0.2">
      <c r="A56" s="326" t="s">
        <v>644</v>
      </c>
      <c r="B56" s="326" t="s">
        <v>194</v>
      </c>
      <c r="C56" s="327">
        <v>0</v>
      </c>
      <c r="D56" s="327">
        <v>0</v>
      </c>
      <c r="E56" s="327">
        <v>0</v>
      </c>
      <c r="F56" s="327">
        <v>0</v>
      </c>
      <c r="G56" s="327">
        <v>0</v>
      </c>
      <c r="H56" s="327">
        <v>0</v>
      </c>
      <c r="I56" s="327">
        <v>0</v>
      </c>
      <c r="J56" s="327">
        <v>0</v>
      </c>
      <c r="K56" s="327">
        <v>0</v>
      </c>
      <c r="L56" s="327">
        <v>0</v>
      </c>
      <c r="M56" s="327">
        <v>0</v>
      </c>
      <c r="N56" s="327">
        <v>0</v>
      </c>
      <c r="O56" s="327">
        <v>0</v>
      </c>
      <c r="P56" s="327">
        <v>0</v>
      </c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</row>
    <row r="57" spans="1:30" x14ac:dyDescent="0.2">
      <c r="A57" s="326" t="s">
        <v>524</v>
      </c>
      <c r="B57" s="326" t="s">
        <v>194</v>
      </c>
      <c r="C57" s="327">
        <v>79</v>
      </c>
      <c r="D57" s="327">
        <v>79</v>
      </c>
      <c r="E57" s="327">
        <v>79</v>
      </c>
      <c r="F57" s="327">
        <v>79</v>
      </c>
      <c r="G57" s="327">
        <v>79</v>
      </c>
      <c r="H57" s="327">
        <v>79</v>
      </c>
      <c r="I57" s="327">
        <v>79</v>
      </c>
      <c r="J57" s="327">
        <v>79</v>
      </c>
      <c r="K57" s="327">
        <v>79</v>
      </c>
      <c r="L57" s="327">
        <v>79</v>
      </c>
      <c r="M57" s="327">
        <v>79</v>
      </c>
      <c r="N57" s="327">
        <v>79</v>
      </c>
      <c r="O57" s="327">
        <v>79</v>
      </c>
      <c r="P57" s="327">
        <v>79169</v>
      </c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</row>
    <row r="58" spans="1:30" x14ac:dyDescent="0.2">
      <c r="A58" s="326" t="s">
        <v>645</v>
      </c>
      <c r="B58" s="326" t="s">
        <v>194</v>
      </c>
      <c r="C58" s="327">
        <v>0</v>
      </c>
      <c r="D58" s="327">
        <v>0</v>
      </c>
      <c r="E58" s="327">
        <v>0</v>
      </c>
      <c r="F58" s="327">
        <v>0</v>
      </c>
      <c r="G58" s="327">
        <v>0</v>
      </c>
      <c r="H58" s="327">
        <v>0</v>
      </c>
      <c r="I58" s="327">
        <v>0</v>
      </c>
      <c r="J58" s="327">
        <v>0</v>
      </c>
      <c r="K58" s="327">
        <v>0</v>
      </c>
      <c r="L58" s="327">
        <v>0</v>
      </c>
      <c r="M58" s="327">
        <v>0</v>
      </c>
      <c r="N58" s="327">
        <v>0</v>
      </c>
      <c r="O58" s="327">
        <v>0</v>
      </c>
      <c r="P58" s="327">
        <v>0</v>
      </c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</row>
    <row r="59" spans="1:30" x14ac:dyDescent="0.2">
      <c r="A59" s="326" t="s">
        <v>646</v>
      </c>
      <c r="B59" s="326" t="s">
        <v>194</v>
      </c>
      <c r="C59" s="327">
        <v>0</v>
      </c>
      <c r="D59" s="327">
        <v>0</v>
      </c>
      <c r="E59" s="327">
        <v>0</v>
      </c>
      <c r="F59" s="327">
        <v>0</v>
      </c>
      <c r="G59" s="327">
        <v>0</v>
      </c>
      <c r="H59" s="327">
        <v>0</v>
      </c>
      <c r="I59" s="327">
        <v>0</v>
      </c>
      <c r="J59" s="327">
        <v>0</v>
      </c>
      <c r="K59" s="327">
        <v>0</v>
      </c>
      <c r="L59" s="327">
        <v>0</v>
      </c>
      <c r="M59" s="327">
        <v>0</v>
      </c>
      <c r="N59" s="327">
        <v>0</v>
      </c>
      <c r="O59" s="327">
        <v>0</v>
      </c>
      <c r="P59" s="327">
        <v>0</v>
      </c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</row>
    <row r="60" spans="1:30" x14ac:dyDescent="0.2">
      <c r="A60" s="326" t="s">
        <v>963</v>
      </c>
      <c r="B60" s="326" t="s">
        <v>194</v>
      </c>
      <c r="C60" s="327">
        <v>0</v>
      </c>
      <c r="D60" s="327">
        <v>0</v>
      </c>
      <c r="E60" s="327">
        <v>0</v>
      </c>
      <c r="F60" s="327">
        <v>0</v>
      </c>
      <c r="G60" s="327">
        <v>0</v>
      </c>
      <c r="H60" s="327">
        <v>0</v>
      </c>
      <c r="I60" s="327">
        <v>0</v>
      </c>
      <c r="J60" s="327">
        <v>0</v>
      </c>
      <c r="K60" s="327">
        <v>0</v>
      </c>
      <c r="L60" s="327">
        <v>0</v>
      </c>
      <c r="M60" s="327">
        <v>0</v>
      </c>
      <c r="N60" s="327">
        <v>0</v>
      </c>
      <c r="O60" s="327">
        <v>0</v>
      </c>
      <c r="P60" s="327">
        <v>0</v>
      </c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</row>
    <row r="61" spans="1:30" x14ac:dyDescent="0.2">
      <c r="A61" s="326" t="s">
        <v>632</v>
      </c>
      <c r="B61" s="326" t="s">
        <v>194</v>
      </c>
      <c r="C61" s="327">
        <v>0</v>
      </c>
      <c r="D61" s="327">
        <v>0</v>
      </c>
      <c r="E61" s="327">
        <v>0</v>
      </c>
      <c r="F61" s="327">
        <v>0</v>
      </c>
      <c r="G61" s="327">
        <v>0</v>
      </c>
      <c r="H61" s="327">
        <v>0</v>
      </c>
      <c r="I61" s="327">
        <v>0</v>
      </c>
      <c r="J61" s="327">
        <v>0</v>
      </c>
      <c r="K61" s="327">
        <v>0</v>
      </c>
      <c r="L61" s="327">
        <v>0</v>
      </c>
      <c r="M61" s="327">
        <v>0</v>
      </c>
      <c r="N61" s="327">
        <v>0</v>
      </c>
      <c r="O61" s="327">
        <v>0</v>
      </c>
      <c r="P61" s="327">
        <v>0</v>
      </c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</row>
    <row r="62" spans="1:30" x14ac:dyDescent="0.2">
      <c r="A62" s="326" t="s">
        <v>525</v>
      </c>
      <c r="B62" s="326" t="s">
        <v>194</v>
      </c>
      <c r="C62" s="327">
        <v>38759</v>
      </c>
      <c r="D62" s="327">
        <v>38759</v>
      </c>
      <c r="E62" s="327">
        <v>38759</v>
      </c>
      <c r="F62" s="327">
        <v>38759</v>
      </c>
      <c r="G62" s="327">
        <v>38759</v>
      </c>
      <c r="H62" s="327">
        <v>38759</v>
      </c>
      <c r="I62" s="327">
        <v>38759</v>
      </c>
      <c r="J62" s="327">
        <v>38759</v>
      </c>
      <c r="K62" s="327">
        <v>38759</v>
      </c>
      <c r="L62" s="327">
        <v>38759</v>
      </c>
      <c r="M62" s="327">
        <v>38759</v>
      </c>
      <c r="N62" s="327">
        <v>38759</v>
      </c>
      <c r="O62" s="327">
        <v>38759</v>
      </c>
      <c r="P62" s="327">
        <v>38758572</v>
      </c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</row>
    <row r="63" spans="1:30" x14ac:dyDescent="0.2">
      <c r="A63" s="326" t="s">
        <v>1059</v>
      </c>
      <c r="B63" s="326" t="s">
        <v>194</v>
      </c>
      <c r="C63" s="327">
        <v>0</v>
      </c>
      <c r="D63" s="327">
        <v>0</v>
      </c>
      <c r="E63" s="327">
        <v>0</v>
      </c>
      <c r="F63" s="327">
        <v>0</v>
      </c>
      <c r="G63" s="327">
        <v>0</v>
      </c>
      <c r="H63" s="327">
        <v>0</v>
      </c>
      <c r="I63" s="327">
        <v>0</v>
      </c>
      <c r="J63" s="327">
        <v>0</v>
      </c>
      <c r="K63" s="327">
        <v>0</v>
      </c>
      <c r="L63" s="327">
        <v>0</v>
      </c>
      <c r="M63" s="327">
        <v>0</v>
      </c>
      <c r="N63" s="327">
        <v>0</v>
      </c>
      <c r="O63" s="327">
        <v>0</v>
      </c>
      <c r="P63" s="327">
        <v>0</v>
      </c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</row>
    <row r="64" spans="1:30" x14ac:dyDescent="0.2">
      <c r="A64" s="326" t="s">
        <v>247</v>
      </c>
      <c r="B64" s="326" t="s">
        <v>194</v>
      </c>
      <c r="C64" s="327">
        <v>0</v>
      </c>
      <c r="D64" s="327">
        <v>0</v>
      </c>
      <c r="E64" s="327">
        <v>0</v>
      </c>
      <c r="F64" s="327">
        <v>0</v>
      </c>
      <c r="G64" s="327">
        <v>0</v>
      </c>
      <c r="H64" s="327">
        <v>0</v>
      </c>
      <c r="I64" s="327">
        <v>0</v>
      </c>
      <c r="J64" s="327">
        <v>0</v>
      </c>
      <c r="K64" s="327">
        <v>0</v>
      </c>
      <c r="L64" s="327">
        <v>0</v>
      </c>
      <c r="M64" s="327">
        <v>0</v>
      </c>
      <c r="N64" s="327">
        <v>0</v>
      </c>
      <c r="O64" s="327">
        <v>0</v>
      </c>
      <c r="P64" s="327">
        <v>0</v>
      </c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</row>
    <row r="65" spans="1:30" x14ac:dyDescent="0.2">
      <c r="A65" s="326" t="s">
        <v>869</v>
      </c>
      <c r="B65" s="326" t="s">
        <v>194</v>
      </c>
      <c r="C65" s="327">
        <v>20965</v>
      </c>
      <c r="D65" s="327">
        <v>20937</v>
      </c>
      <c r="E65" s="327">
        <v>21125</v>
      </c>
      <c r="F65" s="327">
        <v>21136</v>
      </c>
      <c r="G65" s="327">
        <v>21247</v>
      </c>
      <c r="H65" s="327">
        <v>21285</v>
      </c>
      <c r="I65" s="327">
        <v>21071</v>
      </c>
      <c r="J65" s="327">
        <v>21199</v>
      </c>
      <c r="K65" s="327">
        <v>21203</v>
      </c>
      <c r="L65" s="327">
        <v>21210</v>
      </c>
      <c r="M65" s="327">
        <v>21217</v>
      </c>
      <c r="N65" s="327">
        <v>21233</v>
      </c>
      <c r="O65" s="327">
        <v>21237</v>
      </c>
      <c r="P65" s="327">
        <v>21163469</v>
      </c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</row>
    <row r="66" spans="1:30" x14ac:dyDescent="0.2">
      <c r="A66" s="326" t="s">
        <v>647</v>
      </c>
      <c r="B66" s="326" t="s">
        <v>194</v>
      </c>
      <c r="C66" s="327">
        <v>0</v>
      </c>
      <c r="D66" s="327">
        <v>0</v>
      </c>
      <c r="E66" s="327">
        <v>0</v>
      </c>
      <c r="F66" s="327">
        <v>0</v>
      </c>
      <c r="G66" s="327">
        <v>0</v>
      </c>
      <c r="H66" s="327">
        <v>0</v>
      </c>
      <c r="I66" s="327">
        <v>0</v>
      </c>
      <c r="J66" s="327">
        <v>0</v>
      </c>
      <c r="K66" s="327">
        <v>0</v>
      </c>
      <c r="L66" s="327">
        <v>0</v>
      </c>
      <c r="M66" s="327">
        <v>0</v>
      </c>
      <c r="N66" s="327">
        <v>0</v>
      </c>
      <c r="O66" s="327">
        <v>0</v>
      </c>
      <c r="P66" s="327">
        <v>0</v>
      </c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</row>
    <row r="67" spans="1:30" x14ac:dyDescent="0.2">
      <c r="A67" s="326" t="s">
        <v>964</v>
      </c>
      <c r="B67" s="326" t="s">
        <v>194</v>
      </c>
      <c r="C67" s="327">
        <v>0</v>
      </c>
      <c r="D67" s="327">
        <v>0</v>
      </c>
      <c r="E67" s="327">
        <v>0</v>
      </c>
      <c r="F67" s="327">
        <v>0</v>
      </c>
      <c r="G67" s="327">
        <v>0</v>
      </c>
      <c r="H67" s="327">
        <v>0</v>
      </c>
      <c r="I67" s="327">
        <v>0</v>
      </c>
      <c r="J67" s="327">
        <v>0</v>
      </c>
      <c r="K67" s="327">
        <v>0</v>
      </c>
      <c r="L67" s="327">
        <v>0</v>
      </c>
      <c r="M67" s="327">
        <v>0</v>
      </c>
      <c r="N67" s="327">
        <v>0</v>
      </c>
      <c r="O67" s="327">
        <v>0</v>
      </c>
      <c r="P67" s="327">
        <v>0</v>
      </c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</row>
    <row r="68" spans="1:30" x14ac:dyDescent="0.2">
      <c r="A68" s="326" t="s">
        <v>648</v>
      </c>
      <c r="B68" s="326" t="s">
        <v>194</v>
      </c>
      <c r="C68" s="327">
        <v>0</v>
      </c>
      <c r="D68" s="327">
        <v>0</v>
      </c>
      <c r="E68" s="327">
        <v>0</v>
      </c>
      <c r="F68" s="327">
        <v>0</v>
      </c>
      <c r="G68" s="327">
        <v>0</v>
      </c>
      <c r="H68" s="327">
        <v>0</v>
      </c>
      <c r="I68" s="327">
        <v>0</v>
      </c>
      <c r="J68" s="327">
        <v>0</v>
      </c>
      <c r="K68" s="327">
        <v>0</v>
      </c>
      <c r="L68" s="327">
        <v>0</v>
      </c>
      <c r="M68" s="327">
        <v>0</v>
      </c>
      <c r="N68" s="327">
        <v>0</v>
      </c>
      <c r="O68" s="327">
        <v>0</v>
      </c>
      <c r="P68" s="327">
        <v>0</v>
      </c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</row>
    <row r="69" spans="1:30" x14ac:dyDescent="0.2">
      <c r="A69" s="326" t="s">
        <v>1060</v>
      </c>
      <c r="B69" s="326" t="s">
        <v>194</v>
      </c>
      <c r="C69" s="327">
        <v>0</v>
      </c>
      <c r="D69" s="327">
        <v>0</v>
      </c>
      <c r="E69" s="327">
        <v>0</v>
      </c>
      <c r="F69" s="327">
        <v>0</v>
      </c>
      <c r="G69" s="327">
        <v>0</v>
      </c>
      <c r="H69" s="327">
        <v>0</v>
      </c>
      <c r="I69" s="327">
        <v>0</v>
      </c>
      <c r="J69" s="327">
        <v>0</v>
      </c>
      <c r="K69" s="327">
        <v>0</v>
      </c>
      <c r="L69" s="327">
        <v>0</v>
      </c>
      <c r="M69" s="327">
        <v>0</v>
      </c>
      <c r="N69" s="327">
        <v>0</v>
      </c>
      <c r="O69" s="327">
        <v>0</v>
      </c>
      <c r="P69" s="327">
        <v>0</v>
      </c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</row>
    <row r="70" spans="1:30" x14ac:dyDescent="0.2">
      <c r="A70" s="326" t="s">
        <v>649</v>
      </c>
      <c r="B70" s="326" t="s">
        <v>194</v>
      </c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</row>
    <row r="71" spans="1:30" x14ac:dyDescent="0.2">
      <c r="A71" s="326" t="s">
        <v>650</v>
      </c>
      <c r="B71" s="326" t="s">
        <v>194</v>
      </c>
      <c r="C71" s="327">
        <v>0</v>
      </c>
      <c r="D71" s="327">
        <v>0</v>
      </c>
      <c r="E71" s="327">
        <v>0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0</v>
      </c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">
      <c r="A72" s="326" t="s">
        <v>651</v>
      </c>
      <c r="B72" s="326" t="s">
        <v>194</v>
      </c>
      <c r="C72" s="327">
        <v>0</v>
      </c>
      <c r="D72" s="327">
        <v>0</v>
      </c>
      <c r="E72" s="327">
        <v>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</row>
    <row r="73" spans="1:30" x14ac:dyDescent="0.2">
      <c r="A73" s="326" t="s">
        <v>1061</v>
      </c>
      <c r="B73" s="326" t="s">
        <v>194</v>
      </c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</row>
    <row r="74" spans="1:30" x14ac:dyDescent="0.2">
      <c r="A74" s="326" t="s">
        <v>1062</v>
      </c>
      <c r="B74" s="326" t="s">
        <v>194</v>
      </c>
      <c r="C74" s="327">
        <v>0</v>
      </c>
      <c r="D74" s="327">
        <v>0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0</v>
      </c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</row>
    <row r="75" spans="1:30" x14ac:dyDescent="0.2">
      <c r="A75" s="326" t="s">
        <v>248</v>
      </c>
      <c r="B75" s="326" t="s">
        <v>194</v>
      </c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</row>
    <row r="76" spans="1:30" x14ac:dyDescent="0.2">
      <c r="A76" s="326" t="s">
        <v>255</v>
      </c>
      <c r="B76" s="326" t="s">
        <v>194</v>
      </c>
      <c r="C76" s="327">
        <v>3427</v>
      </c>
      <c r="D76" s="327">
        <v>3427</v>
      </c>
      <c r="E76" s="327">
        <v>3427</v>
      </c>
      <c r="F76" s="327">
        <v>3427</v>
      </c>
      <c r="G76" s="327">
        <v>3427</v>
      </c>
      <c r="H76" s="327">
        <v>3427</v>
      </c>
      <c r="I76" s="327">
        <v>3427</v>
      </c>
      <c r="J76" s="327">
        <v>3427</v>
      </c>
      <c r="K76" s="327">
        <v>3427</v>
      </c>
      <c r="L76" s="327">
        <v>3427</v>
      </c>
      <c r="M76" s="327">
        <v>3427</v>
      </c>
      <c r="N76" s="327">
        <v>3427</v>
      </c>
      <c r="O76" s="327">
        <v>3427</v>
      </c>
      <c r="P76" s="327">
        <v>3427089</v>
      </c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</row>
    <row r="77" spans="1:30" x14ac:dyDescent="0.2">
      <c r="A77" s="326" t="s">
        <v>256</v>
      </c>
      <c r="B77" s="326" t="s">
        <v>194</v>
      </c>
      <c r="C77" s="327">
        <v>4293</v>
      </c>
      <c r="D77" s="327">
        <v>4293</v>
      </c>
      <c r="E77" s="327">
        <v>4293</v>
      </c>
      <c r="F77" s="327">
        <v>4293</v>
      </c>
      <c r="G77" s="327">
        <v>4293</v>
      </c>
      <c r="H77" s="327">
        <v>4293</v>
      </c>
      <c r="I77" s="327">
        <v>4293</v>
      </c>
      <c r="J77" s="327">
        <v>4293</v>
      </c>
      <c r="K77" s="327">
        <v>4293</v>
      </c>
      <c r="L77" s="327">
        <v>4293</v>
      </c>
      <c r="M77" s="327">
        <v>4293</v>
      </c>
      <c r="N77" s="327">
        <v>4293</v>
      </c>
      <c r="O77" s="327">
        <v>4293</v>
      </c>
      <c r="P77" s="327">
        <v>4292698</v>
      </c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</row>
    <row r="78" spans="1:30" x14ac:dyDescent="0.2">
      <c r="A78" s="326" t="s">
        <v>257</v>
      </c>
      <c r="B78" s="326" t="s">
        <v>194</v>
      </c>
      <c r="C78" s="327">
        <v>218875</v>
      </c>
      <c r="D78" s="327">
        <v>221661</v>
      </c>
      <c r="E78" s="327">
        <v>221976</v>
      </c>
      <c r="F78" s="327">
        <v>222962</v>
      </c>
      <c r="G78" s="327">
        <v>226671</v>
      </c>
      <c r="H78" s="327">
        <v>248308</v>
      </c>
      <c r="I78" s="327">
        <v>255266</v>
      </c>
      <c r="J78" s="327">
        <v>254211</v>
      </c>
      <c r="K78" s="327">
        <v>254361</v>
      </c>
      <c r="L78" s="327">
        <v>254391</v>
      </c>
      <c r="M78" s="327">
        <v>92054</v>
      </c>
      <c r="N78" s="327">
        <v>103176</v>
      </c>
      <c r="O78" s="327">
        <v>103181</v>
      </c>
      <c r="P78" s="327">
        <v>209672072</v>
      </c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</row>
    <row r="79" spans="1:30" x14ac:dyDescent="0.2">
      <c r="A79" s="326" t="s">
        <v>870</v>
      </c>
      <c r="B79" s="326" t="s">
        <v>194</v>
      </c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</row>
    <row r="80" spans="1:30" x14ac:dyDescent="0.2">
      <c r="A80" s="326" t="s">
        <v>871</v>
      </c>
      <c r="B80" s="326" t="s">
        <v>194</v>
      </c>
      <c r="C80" s="327">
        <v>0</v>
      </c>
      <c r="D80" s="327">
        <v>0</v>
      </c>
      <c r="E80" s="327">
        <v>0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0</v>
      </c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</row>
    <row r="81" spans="1:30" x14ac:dyDescent="0.2">
      <c r="A81" s="326" t="s">
        <v>652</v>
      </c>
      <c r="B81" s="326" t="s">
        <v>194</v>
      </c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</row>
    <row r="82" spans="1:30" x14ac:dyDescent="0.2">
      <c r="A82" s="326" t="s">
        <v>653</v>
      </c>
      <c r="B82" s="326" t="s">
        <v>194</v>
      </c>
      <c r="C82" s="327">
        <v>0</v>
      </c>
      <c r="D82" s="327">
        <v>0</v>
      </c>
      <c r="E82" s="327">
        <v>0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</row>
    <row r="83" spans="1:30" x14ac:dyDescent="0.2">
      <c r="A83" s="326" t="s">
        <v>654</v>
      </c>
      <c r="B83" s="326" t="s">
        <v>194</v>
      </c>
      <c r="C83" s="327">
        <v>0</v>
      </c>
      <c r="D83" s="327">
        <v>0</v>
      </c>
      <c r="E83" s="327">
        <v>0</v>
      </c>
      <c r="F83" s="327">
        <v>0</v>
      </c>
      <c r="G83" s="327">
        <v>0</v>
      </c>
      <c r="H83" s="327">
        <v>0</v>
      </c>
      <c r="I83" s="327">
        <v>0</v>
      </c>
      <c r="J83" s="327">
        <v>0</v>
      </c>
      <c r="K83" s="327">
        <v>0</v>
      </c>
      <c r="L83" s="327">
        <v>0</v>
      </c>
      <c r="M83" s="327">
        <v>0</v>
      </c>
      <c r="N83" s="327">
        <v>0</v>
      </c>
      <c r="O83" s="327">
        <v>0</v>
      </c>
      <c r="P83" s="327">
        <v>0</v>
      </c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</row>
    <row r="84" spans="1:30" x14ac:dyDescent="0.2">
      <c r="A84" s="326" t="s">
        <v>655</v>
      </c>
      <c r="B84" s="326" t="s">
        <v>194</v>
      </c>
      <c r="C84" s="327">
        <v>0</v>
      </c>
      <c r="D84" s="327">
        <v>0</v>
      </c>
      <c r="E84" s="327">
        <v>0</v>
      </c>
      <c r="F84" s="327">
        <v>0</v>
      </c>
      <c r="G84" s="327">
        <v>0</v>
      </c>
      <c r="H84" s="327">
        <v>0</v>
      </c>
      <c r="I84" s="327">
        <v>0</v>
      </c>
      <c r="J84" s="327">
        <v>0</v>
      </c>
      <c r="K84" s="327">
        <v>0</v>
      </c>
      <c r="L84" s="327">
        <v>0</v>
      </c>
      <c r="M84" s="327">
        <v>0</v>
      </c>
      <c r="N84" s="327">
        <v>0</v>
      </c>
      <c r="O84" s="327">
        <v>0</v>
      </c>
      <c r="P84" s="327">
        <v>0</v>
      </c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">
      <c r="A85" s="326" t="s">
        <v>656</v>
      </c>
      <c r="B85" s="326" t="s">
        <v>194</v>
      </c>
      <c r="C85" s="327">
        <v>0</v>
      </c>
      <c r="D85" s="327">
        <v>0</v>
      </c>
      <c r="E85" s="327">
        <v>0</v>
      </c>
      <c r="F85" s="327">
        <v>0</v>
      </c>
      <c r="G85" s="327">
        <v>0</v>
      </c>
      <c r="H85" s="327">
        <v>0</v>
      </c>
      <c r="I85" s="327">
        <v>0</v>
      </c>
      <c r="J85" s="327">
        <v>0</v>
      </c>
      <c r="K85" s="327">
        <v>0</v>
      </c>
      <c r="L85" s="327">
        <v>0</v>
      </c>
      <c r="M85" s="327">
        <v>0</v>
      </c>
      <c r="N85" s="327">
        <v>0</v>
      </c>
      <c r="O85" s="327">
        <v>0</v>
      </c>
      <c r="P85" s="327">
        <v>0</v>
      </c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</row>
    <row r="86" spans="1:30" x14ac:dyDescent="0.2">
      <c r="A86" s="326" t="s">
        <v>657</v>
      </c>
      <c r="B86" s="326" t="s">
        <v>194</v>
      </c>
      <c r="C86" s="327">
        <v>0</v>
      </c>
      <c r="D86" s="327">
        <v>0</v>
      </c>
      <c r="E86" s="327">
        <v>0</v>
      </c>
      <c r="F86" s="327">
        <v>0</v>
      </c>
      <c r="G86" s="327">
        <v>0</v>
      </c>
      <c r="H86" s="327">
        <v>0</v>
      </c>
      <c r="I86" s="327">
        <v>0</v>
      </c>
      <c r="J86" s="327">
        <v>0</v>
      </c>
      <c r="K86" s="327">
        <v>0</v>
      </c>
      <c r="L86" s="327">
        <v>0</v>
      </c>
      <c r="M86" s="327">
        <v>0</v>
      </c>
      <c r="N86" s="327">
        <v>0</v>
      </c>
      <c r="O86" s="327">
        <v>0</v>
      </c>
      <c r="P86" s="327">
        <v>0</v>
      </c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</row>
    <row r="87" spans="1:30" x14ac:dyDescent="0.2">
      <c r="A87" s="326" t="s">
        <v>658</v>
      </c>
      <c r="B87" s="326" t="s">
        <v>194</v>
      </c>
      <c r="C87" s="327">
        <v>0</v>
      </c>
      <c r="D87" s="327">
        <v>0</v>
      </c>
      <c r="E87" s="327">
        <v>0</v>
      </c>
      <c r="F87" s="327">
        <v>0</v>
      </c>
      <c r="G87" s="327">
        <v>0</v>
      </c>
      <c r="H87" s="327">
        <v>0</v>
      </c>
      <c r="I87" s="327">
        <v>0</v>
      </c>
      <c r="J87" s="327">
        <v>0</v>
      </c>
      <c r="K87" s="327">
        <v>0</v>
      </c>
      <c r="L87" s="327">
        <v>0</v>
      </c>
      <c r="M87" s="327">
        <v>0</v>
      </c>
      <c r="N87" s="327">
        <v>0</v>
      </c>
      <c r="O87" s="327">
        <v>0</v>
      </c>
      <c r="P87" s="327">
        <v>0</v>
      </c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</row>
    <row r="88" spans="1:30" x14ac:dyDescent="0.2">
      <c r="A88" s="326" t="s">
        <v>659</v>
      </c>
      <c r="B88" s="326" t="s">
        <v>194</v>
      </c>
      <c r="C88" s="327">
        <v>0</v>
      </c>
      <c r="D88" s="327">
        <v>0</v>
      </c>
      <c r="E88" s="327">
        <v>0</v>
      </c>
      <c r="F88" s="327">
        <v>0</v>
      </c>
      <c r="G88" s="327">
        <v>0</v>
      </c>
      <c r="H88" s="327">
        <v>0</v>
      </c>
      <c r="I88" s="327">
        <v>0</v>
      </c>
      <c r="J88" s="327">
        <v>0</v>
      </c>
      <c r="K88" s="327">
        <v>0</v>
      </c>
      <c r="L88" s="327">
        <v>0</v>
      </c>
      <c r="M88" s="327">
        <v>0</v>
      </c>
      <c r="N88" s="327">
        <v>0</v>
      </c>
      <c r="O88" s="327">
        <v>0</v>
      </c>
      <c r="P88" s="327">
        <v>0</v>
      </c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</row>
    <row r="89" spans="1:30" x14ac:dyDescent="0.2">
      <c r="A89" s="326" t="s">
        <v>872</v>
      </c>
      <c r="B89" s="326" t="s">
        <v>194</v>
      </c>
      <c r="C89" s="327">
        <v>0</v>
      </c>
      <c r="D89" s="327">
        <v>0</v>
      </c>
      <c r="E89" s="327">
        <v>0</v>
      </c>
      <c r="F89" s="327">
        <v>0</v>
      </c>
      <c r="G89" s="327">
        <v>0</v>
      </c>
      <c r="H89" s="327">
        <v>0</v>
      </c>
      <c r="I89" s="327">
        <v>0</v>
      </c>
      <c r="J89" s="327">
        <v>0</v>
      </c>
      <c r="K89" s="327">
        <v>0</v>
      </c>
      <c r="L89" s="327">
        <v>0</v>
      </c>
      <c r="M89" s="327">
        <v>0</v>
      </c>
      <c r="N89" s="327">
        <v>0</v>
      </c>
      <c r="O89" s="327">
        <v>0</v>
      </c>
      <c r="P89" s="327">
        <v>0</v>
      </c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</row>
    <row r="90" spans="1:30" x14ac:dyDescent="0.2">
      <c r="A90" s="326" t="s">
        <v>660</v>
      </c>
      <c r="B90" s="326" t="s">
        <v>194</v>
      </c>
      <c r="C90" s="327">
        <v>0</v>
      </c>
      <c r="D90" s="327">
        <v>0</v>
      </c>
      <c r="E90" s="327">
        <v>0</v>
      </c>
      <c r="F90" s="327">
        <v>0</v>
      </c>
      <c r="G90" s="327">
        <v>0</v>
      </c>
      <c r="H90" s="327">
        <v>0</v>
      </c>
      <c r="I90" s="327">
        <v>0</v>
      </c>
      <c r="J90" s="327">
        <v>0</v>
      </c>
      <c r="K90" s="327">
        <v>0</v>
      </c>
      <c r="L90" s="327">
        <v>0</v>
      </c>
      <c r="M90" s="327">
        <v>0</v>
      </c>
      <c r="N90" s="327">
        <v>0</v>
      </c>
      <c r="O90" s="327">
        <v>0</v>
      </c>
      <c r="P90" s="327">
        <v>0</v>
      </c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</row>
    <row r="91" spans="1:30" x14ac:dyDescent="0.2">
      <c r="A91" s="326" t="s">
        <v>661</v>
      </c>
      <c r="B91" s="326" t="s">
        <v>194</v>
      </c>
      <c r="C91" s="327">
        <v>0</v>
      </c>
      <c r="D91" s="327">
        <v>0</v>
      </c>
      <c r="E91" s="327">
        <v>0</v>
      </c>
      <c r="F91" s="327">
        <v>0</v>
      </c>
      <c r="G91" s="327">
        <v>0</v>
      </c>
      <c r="H91" s="327">
        <v>0</v>
      </c>
      <c r="I91" s="327">
        <v>0</v>
      </c>
      <c r="J91" s="327">
        <v>0</v>
      </c>
      <c r="K91" s="327">
        <v>0</v>
      </c>
      <c r="L91" s="327">
        <v>0</v>
      </c>
      <c r="M91" s="327">
        <v>0</v>
      </c>
      <c r="N91" s="327">
        <v>0</v>
      </c>
      <c r="O91" s="327">
        <v>0</v>
      </c>
      <c r="P91" s="327">
        <v>0</v>
      </c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</row>
    <row r="92" spans="1:30" x14ac:dyDescent="0.2">
      <c r="A92" s="326" t="s">
        <v>873</v>
      </c>
      <c r="B92" s="326" t="s">
        <v>194</v>
      </c>
      <c r="C92" s="327">
        <v>0</v>
      </c>
      <c r="D92" s="327">
        <v>0</v>
      </c>
      <c r="E92" s="327">
        <v>0</v>
      </c>
      <c r="F92" s="327">
        <v>0</v>
      </c>
      <c r="G92" s="327">
        <v>0</v>
      </c>
      <c r="H92" s="327">
        <v>0</v>
      </c>
      <c r="I92" s="327">
        <v>0</v>
      </c>
      <c r="J92" s="327">
        <v>0</v>
      </c>
      <c r="K92" s="327">
        <v>0</v>
      </c>
      <c r="L92" s="327">
        <v>0</v>
      </c>
      <c r="M92" s="327">
        <v>0</v>
      </c>
      <c r="N92" s="327">
        <v>0</v>
      </c>
      <c r="O92" s="327">
        <v>0</v>
      </c>
      <c r="P92" s="327">
        <v>0</v>
      </c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</row>
    <row r="93" spans="1:30" x14ac:dyDescent="0.2">
      <c r="A93" s="326" t="s">
        <v>662</v>
      </c>
      <c r="B93" s="326" t="s">
        <v>194</v>
      </c>
      <c r="C93" s="327">
        <v>573</v>
      </c>
      <c r="D93" s="327">
        <v>573</v>
      </c>
      <c r="E93" s="327">
        <v>573</v>
      </c>
      <c r="F93" s="327">
        <v>573</v>
      </c>
      <c r="G93" s="327">
        <v>573</v>
      </c>
      <c r="H93" s="327">
        <v>573</v>
      </c>
      <c r="I93" s="327">
        <v>573</v>
      </c>
      <c r="J93" s="327">
        <v>573</v>
      </c>
      <c r="K93" s="327">
        <v>573</v>
      </c>
      <c r="L93" s="327">
        <v>573</v>
      </c>
      <c r="M93" s="327">
        <v>573</v>
      </c>
      <c r="N93" s="327">
        <v>573</v>
      </c>
      <c r="O93" s="327">
        <v>573</v>
      </c>
      <c r="P93" s="327">
        <v>573152</v>
      </c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</row>
    <row r="94" spans="1:30" x14ac:dyDescent="0.2">
      <c r="A94" s="326" t="s">
        <v>663</v>
      </c>
      <c r="B94" s="326" t="s">
        <v>194</v>
      </c>
      <c r="C94" s="327">
        <v>0</v>
      </c>
      <c r="D94" s="327">
        <v>0</v>
      </c>
      <c r="E94" s="327">
        <v>0</v>
      </c>
      <c r="F94" s="327">
        <v>0</v>
      </c>
      <c r="G94" s="327">
        <v>0</v>
      </c>
      <c r="H94" s="327">
        <v>0</v>
      </c>
      <c r="I94" s="327">
        <v>0</v>
      </c>
      <c r="J94" s="327">
        <v>0</v>
      </c>
      <c r="K94" s="327">
        <v>0</v>
      </c>
      <c r="L94" s="327">
        <v>0</v>
      </c>
      <c r="M94" s="327">
        <v>0</v>
      </c>
      <c r="N94" s="327">
        <v>0</v>
      </c>
      <c r="O94" s="327">
        <v>0</v>
      </c>
      <c r="P94" s="327">
        <v>0</v>
      </c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</row>
    <row r="95" spans="1:30" x14ac:dyDescent="0.2">
      <c r="A95" s="326" t="s">
        <v>664</v>
      </c>
      <c r="B95" s="326" t="s">
        <v>194</v>
      </c>
      <c r="C95" s="327">
        <v>0</v>
      </c>
      <c r="D95" s="327">
        <v>0</v>
      </c>
      <c r="E95" s="327">
        <v>0</v>
      </c>
      <c r="F95" s="327">
        <v>0</v>
      </c>
      <c r="G95" s="327">
        <v>0</v>
      </c>
      <c r="H95" s="327">
        <v>0</v>
      </c>
      <c r="I95" s="327">
        <v>0</v>
      </c>
      <c r="J95" s="327">
        <v>0</v>
      </c>
      <c r="K95" s="327">
        <v>0</v>
      </c>
      <c r="L95" s="327">
        <v>0</v>
      </c>
      <c r="M95" s="327">
        <v>0</v>
      </c>
      <c r="N95" s="327">
        <v>0</v>
      </c>
      <c r="O95" s="327">
        <v>0</v>
      </c>
      <c r="P95" s="327">
        <v>0</v>
      </c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</row>
    <row r="96" spans="1:30" x14ac:dyDescent="0.2">
      <c r="A96" s="326" t="s">
        <v>665</v>
      </c>
      <c r="B96" s="326" t="s">
        <v>194</v>
      </c>
      <c r="C96" s="327">
        <v>0</v>
      </c>
      <c r="D96" s="327">
        <v>0</v>
      </c>
      <c r="E96" s="327">
        <v>0</v>
      </c>
      <c r="F96" s="327">
        <v>0</v>
      </c>
      <c r="G96" s="327">
        <v>0</v>
      </c>
      <c r="H96" s="327">
        <v>0</v>
      </c>
      <c r="I96" s="327">
        <v>0</v>
      </c>
      <c r="J96" s="327">
        <v>0</v>
      </c>
      <c r="K96" s="327">
        <v>0</v>
      </c>
      <c r="L96" s="327">
        <v>0</v>
      </c>
      <c r="M96" s="327">
        <v>165962</v>
      </c>
      <c r="N96" s="327">
        <v>150905</v>
      </c>
      <c r="O96" s="327">
        <v>151398</v>
      </c>
      <c r="P96" s="327">
        <v>32713844</v>
      </c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</row>
    <row r="97" spans="1:30" x14ac:dyDescent="0.2">
      <c r="A97" s="326" t="s">
        <v>666</v>
      </c>
      <c r="B97" s="326" t="s">
        <v>194</v>
      </c>
      <c r="C97" s="327">
        <v>0</v>
      </c>
      <c r="D97" s="327">
        <v>0</v>
      </c>
      <c r="E97" s="327">
        <v>0</v>
      </c>
      <c r="F97" s="327">
        <v>0</v>
      </c>
      <c r="G97" s="327">
        <v>0</v>
      </c>
      <c r="H97" s="327">
        <v>0</v>
      </c>
      <c r="I97" s="327">
        <v>0</v>
      </c>
      <c r="J97" s="327">
        <v>0</v>
      </c>
      <c r="K97" s="327">
        <v>0</v>
      </c>
      <c r="L97" s="327">
        <v>0</v>
      </c>
      <c r="M97" s="327">
        <v>0</v>
      </c>
      <c r="N97" s="327">
        <v>0</v>
      </c>
      <c r="O97" s="327">
        <v>0</v>
      </c>
      <c r="P97" s="327">
        <v>0</v>
      </c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</row>
    <row r="98" spans="1:30" x14ac:dyDescent="0.2">
      <c r="A98" s="326" t="s">
        <v>667</v>
      </c>
      <c r="B98" s="326" t="s">
        <v>194</v>
      </c>
      <c r="C98" s="327">
        <v>0</v>
      </c>
      <c r="D98" s="327">
        <v>0</v>
      </c>
      <c r="E98" s="327">
        <v>0</v>
      </c>
      <c r="F98" s="327">
        <v>0</v>
      </c>
      <c r="G98" s="327">
        <v>0</v>
      </c>
      <c r="H98" s="327">
        <v>0</v>
      </c>
      <c r="I98" s="327">
        <v>0</v>
      </c>
      <c r="J98" s="327">
        <v>0</v>
      </c>
      <c r="K98" s="327">
        <v>0</v>
      </c>
      <c r="L98" s="327">
        <v>0</v>
      </c>
      <c r="M98" s="327">
        <v>0</v>
      </c>
      <c r="N98" s="327">
        <v>0</v>
      </c>
      <c r="O98" s="327">
        <v>0</v>
      </c>
      <c r="P98" s="327">
        <v>0</v>
      </c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</row>
    <row r="99" spans="1:30" x14ac:dyDescent="0.2">
      <c r="A99" s="326" t="s">
        <v>874</v>
      </c>
      <c r="B99" s="326" t="s">
        <v>194</v>
      </c>
      <c r="C99" s="327">
        <v>0</v>
      </c>
      <c r="D99" s="327">
        <v>0</v>
      </c>
      <c r="E99" s="327">
        <v>0</v>
      </c>
      <c r="F99" s="327">
        <v>0</v>
      </c>
      <c r="G99" s="327">
        <v>0</v>
      </c>
      <c r="H99" s="327">
        <v>0</v>
      </c>
      <c r="I99" s="327">
        <v>0</v>
      </c>
      <c r="J99" s="327">
        <v>0</v>
      </c>
      <c r="K99" s="327">
        <v>0</v>
      </c>
      <c r="L99" s="327">
        <v>0</v>
      </c>
      <c r="M99" s="327">
        <v>0</v>
      </c>
      <c r="N99" s="327">
        <v>0</v>
      </c>
      <c r="O99" s="327">
        <v>0</v>
      </c>
      <c r="P99" s="327">
        <v>0</v>
      </c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</row>
    <row r="100" spans="1:30" x14ac:dyDescent="0.2">
      <c r="A100" s="326" t="s">
        <v>668</v>
      </c>
      <c r="B100" s="326" t="s">
        <v>194</v>
      </c>
      <c r="C100" s="327">
        <v>0</v>
      </c>
      <c r="D100" s="327">
        <v>0</v>
      </c>
      <c r="E100" s="327">
        <v>0</v>
      </c>
      <c r="F100" s="327">
        <v>0</v>
      </c>
      <c r="G100" s="327">
        <v>0</v>
      </c>
      <c r="H100" s="327">
        <v>0</v>
      </c>
      <c r="I100" s="327">
        <v>0</v>
      </c>
      <c r="J100" s="327">
        <v>0</v>
      </c>
      <c r="K100" s="327">
        <v>0</v>
      </c>
      <c r="L100" s="327">
        <v>0</v>
      </c>
      <c r="M100" s="327">
        <v>0</v>
      </c>
      <c r="N100" s="327">
        <v>0</v>
      </c>
      <c r="O100" s="327">
        <v>0</v>
      </c>
      <c r="P100" s="327">
        <v>0</v>
      </c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</row>
    <row r="101" spans="1:30" x14ac:dyDescent="0.2">
      <c r="A101" s="326" t="s">
        <v>669</v>
      </c>
      <c r="B101" s="326" t="s">
        <v>194</v>
      </c>
      <c r="C101" s="327">
        <v>0</v>
      </c>
      <c r="D101" s="327">
        <v>0</v>
      </c>
      <c r="E101" s="327">
        <v>0</v>
      </c>
      <c r="F101" s="327">
        <v>0</v>
      </c>
      <c r="G101" s="327">
        <v>0</v>
      </c>
      <c r="H101" s="327">
        <v>0</v>
      </c>
      <c r="I101" s="327">
        <v>0</v>
      </c>
      <c r="J101" s="327">
        <v>0</v>
      </c>
      <c r="K101" s="327">
        <v>0</v>
      </c>
      <c r="L101" s="327">
        <v>0</v>
      </c>
      <c r="M101" s="327">
        <v>0</v>
      </c>
      <c r="N101" s="327">
        <v>0</v>
      </c>
      <c r="O101" s="327">
        <v>0</v>
      </c>
      <c r="P101" s="327">
        <v>0</v>
      </c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</row>
    <row r="102" spans="1:30" x14ac:dyDescent="0.2">
      <c r="A102" s="326" t="s">
        <v>670</v>
      </c>
      <c r="B102" s="326" t="s">
        <v>194</v>
      </c>
      <c r="C102" s="327">
        <v>0</v>
      </c>
      <c r="D102" s="327">
        <v>0</v>
      </c>
      <c r="E102" s="327">
        <v>0</v>
      </c>
      <c r="F102" s="327">
        <v>0</v>
      </c>
      <c r="G102" s="327">
        <v>0</v>
      </c>
      <c r="H102" s="327">
        <v>0</v>
      </c>
      <c r="I102" s="327">
        <v>0</v>
      </c>
      <c r="J102" s="327">
        <v>0</v>
      </c>
      <c r="K102" s="327">
        <v>0</v>
      </c>
      <c r="L102" s="327">
        <v>0</v>
      </c>
      <c r="M102" s="327">
        <v>0</v>
      </c>
      <c r="N102" s="327">
        <v>0</v>
      </c>
      <c r="O102" s="327">
        <v>0</v>
      </c>
      <c r="P102" s="327">
        <v>0</v>
      </c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</row>
    <row r="103" spans="1:30" x14ac:dyDescent="0.2">
      <c r="A103" s="326" t="s">
        <v>671</v>
      </c>
      <c r="B103" s="326" t="s">
        <v>194</v>
      </c>
      <c r="C103" s="327">
        <v>0</v>
      </c>
      <c r="D103" s="327">
        <v>0</v>
      </c>
      <c r="E103" s="327">
        <v>0</v>
      </c>
      <c r="F103" s="327">
        <v>0</v>
      </c>
      <c r="G103" s="327">
        <v>0</v>
      </c>
      <c r="H103" s="327">
        <v>0</v>
      </c>
      <c r="I103" s="327">
        <v>0</v>
      </c>
      <c r="J103" s="327">
        <v>0</v>
      </c>
      <c r="K103" s="327">
        <v>0</v>
      </c>
      <c r="L103" s="327">
        <v>0</v>
      </c>
      <c r="M103" s="327">
        <v>0</v>
      </c>
      <c r="N103" s="327">
        <v>0</v>
      </c>
      <c r="O103" s="327">
        <v>0</v>
      </c>
      <c r="P103" s="327">
        <v>0</v>
      </c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</row>
    <row r="104" spans="1:30" x14ac:dyDescent="0.2">
      <c r="A104" s="326" t="s">
        <v>672</v>
      </c>
      <c r="B104" s="326" t="s">
        <v>194</v>
      </c>
      <c r="C104" s="327">
        <v>0</v>
      </c>
      <c r="D104" s="327">
        <v>0</v>
      </c>
      <c r="E104" s="327">
        <v>0</v>
      </c>
      <c r="F104" s="327">
        <v>0</v>
      </c>
      <c r="G104" s="327">
        <v>0</v>
      </c>
      <c r="H104" s="327">
        <v>0</v>
      </c>
      <c r="I104" s="327">
        <v>0</v>
      </c>
      <c r="J104" s="327">
        <v>0</v>
      </c>
      <c r="K104" s="327">
        <v>0</v>
      </c>
      <c r="L104" s="327">
        <v>0</v>
      </c>
      <c r="M104" s="327">
        <v>0</v>
      </c>
      <c r="N104" s="327">
        <v>0</v>
      </c>
      <c r="O104" s="327">
        <v>0</v>
      </c>
      <c r="P104" s="327">
        <v>0</v>
      </c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</row>
    <row r="105" spans="1:30" x14ac:dyDescent="0.2">
      <c r="A105" s="326" t="s">
        <v>673</v>
      </c>
      <c r="B105" s="326" t="s">
        <v>194</v>
      </c>
      <c r="C105" s="327">
        <v>0</v>
      </c>
      <c r="D105" s="327">
        <v>0</v>
      </c>
      <c r="E105" s="327">
        <v>0</v>
      </c>
      <c r="F105" s="327">
        <v>0</v>
      </c>
      <c r="G105" s="327">
        <v>0</v>
      </c>
      <c r="H105" s="327">
        <v>0</v>
      </c>
      <c r="I105" s="327">
        <v>0</v>
      </c>
      <c r="J105" s="327">
        <v>0</v>
      </c>
      <c r="K105" s="327">
        <v>0</v>
      </c>
      <c r="L105" s="327">
        <v>0</v>
      </c>
      <c r="M105" s="327">
        <v>0</v>
      </c>
      <c r="N105" s="327">
        <v>0</v>
      </c>
      <c r="O105" s="327">
        <v>0</v>
      </c>
      <c r="P105" s="327">
        <v>0</v>
      </c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</row>
    <row r="106" spans="1:30" x14ac:dyDescent="0.2">
      <c r="A106" s="326" t="s">
        <v>674</v>
      </c>
      <c r="B106" s="326" t="s">
        <v>194</v>
      </c>
      <c r="C106" s="327">
        <v>0</v>
      </c>
      <c r="D106" s="327">
        <v>0</v>
      </c>
      <c r="E106" s="327">
        <v>0</v>
      </c>
      <c r="F106" s="327">
        <v>0</v>
      </c>
      <c r="G106" s="327">
        <v>0</v>
      </c>
      <c r="H106" s="327">
        <v>0</v>
      </c>
      <c r="I106" s="327">
        <v>0</v>
      </c>
      <c r="J106" s="327">
        <v>0</v>
      </c>
      <c r="K106" s="327">
        <v>0</v>
      </c>
      <c r="L106" s="327">
        <v>0</v>
      </c>
      <c r="M106" s="327">
        <v>0</v>
      </c>
      <c r="N106" s="327">
        <v>0</v>
      </c>
      <c r="O106" s="327">
        <v>0</v>
      </c>
      <c r="P106" s="327">
        <v>0</v>
      </c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</row>
    <row r="107" spans="1:30" x14ac:dyDescent="0.2">
      <c r="A107" s="326" t="s">
        <v>675</v>
      </c>
      <c r="B107" s="326" t="s">
        <v>194</v>
      </c>
      <c r="C107" s="327">
        <v>0</v>
      </c>
      <c r="D107" s="327">
        <v>0</v>
      </c>
      <c r="E107" s="327">
        <v>0</v>
      </c>
      <c r="F107" s="327">
        <v>0</v>
      </c>
      <c r="G107" s="327">
        <v>0</v>
      </c>
      <c r="H107" s="327">
        <v>0</v>
      </c>
      <c r="I107" s="327">
        <v>0</v>
      </c>
      <c r="J107" s="327">
        <v>0</v>
      </c>
      <c r="K107" s="327">
        <v>0</v>
      </c>
      <c r="L107" s="327">
        <v>0</v>
      </c>
      <c r="M107" s="327">
        <v>0</v>
      </c>
      <c r="N107" s="327">
        <v>0</v>
      </c>
      <c r="O107" s="327">
        <v>0</v>
      </c>
      <c r="P107" s="327">
        <v>0</v>
      </c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</row>
    <row r="108" spans="1:30" x14ac:dyDescent="0.2">
      <c r="A108" s="326" t="s">
        <v>676</v>
      </c>
      <c r="B108" s="326" t="s">
        <v>194</v>
      </c>
      <c r="C108" s="327">
        <v>0</v>
      </c>
      <c r="D108" s="327">
        <v>0</v>
      </c>
      <c r="E108" s="327">
        <v>0</v>
      </c>
      <c r="F108" s="327">
        <v>0</v>
      </c>
      <c r="G108" s="327">
        <v>0</v>
      </c>
      <c r="H108" s="327">
        <v>0</v>
      </c>
      <c r="I108" s="327">
        <v>0</v>
      </c>
      <c r="J108" s="327">
        <v>0</v>
      </c>
      <c r="K108" s="327">
        <v>0</v>
      </c>
      <c r="L108" s="327">
        <v>0</v>
      </c>
      <c r="M108" s="327">
        <v>0</v>
      </c>
      <c r="N108" s="327">
        <v>0</v>
      </c>
      <c r="O108" s="327">
        <v>0</v>
      </c>
      <c r="P108" s="327">
        <v>0</v>
      </c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</row>
    <row r="109" spans="1:30" x14ac:dyDescent="0.2">
      <c r="A109" s="326" t="s">
        <v>677</v>
      </c>
      <c r="B109" s="326" t="s">
        <v>194</v>
      </c>
      <c r="C109" s="327">
        <v>0</v>
      </c>
      <c r="D109" s="327">
        <v>0</v>
      </c>
      <c r="E109" s="327">
        <v>0</v>
      </c>
      <c r="F109" s="327">
        <v>0</v>
      </c>
      <c r="G109" s="327">
        <v>0</v>
      </c>
      <c r="H109" s="327">
        <v>0</v>
      </c>
      <c r="I109" s="327">
        <v>0</v>
      </c>
      <c r="J109" s="327">
        <v>0</v>
      </c>
      <c r="K109" s="327">
        <v>0</v>
      </c>
      <c r="L109" s="327">
        <v>0</v>
      </c>
      <c r="M109" s="327">
        <v>0</v>
      </c>
      <c r="N109" s="327">
        <v>0</v>
      </c>
      <c r="O109" s="327">
        <v>0</v>
      </c>
      <c r="P109" s="327">
        <v>0</v>
      </c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</row>
    <row r="110" spans="1:30" x14ac:dyDescent="0.2">
      <c r="A110" s="326" t="s">
        <v>678</v>
      </c>
      <c r="B110" s="326" t="s">
        <v>194</v>
      </c>
      <c r="C110" s="327">
        <v>0</v>
      </c>
      <c r="D110" s="327">
        <v>0</v>
      </c>
      <c r="E110" s="327">
        <v>0</v>
      </c>
      <c r="F110" s="327">
        <v>0</v>
      </c>
      <c r="G110" s="327">
        <v>0</v>
      </c>
      <c r="H110" s="327">
        <v>0</v>
      </c>
      <c r="I110" s="327">
        <v>0</v>
      </c>
      <c r="J110" s="327">
        <v>0</v>
      </c>
      <c r="K110" s="327">
        <v>0</v>
      </c>
      <c r="L110" s="327">
        <v>0</v>
      </c>
      <c r="M110" s="327">
        <v>0</v>
      </c>
      <c r="N110" s="327">
        <v>0</v>
      </c>
      <c r="O110" s="327">
        <v>0</v>
      </c>
      <c r="P110" s="327">
        <v>0</v>
      </c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</row>
    <row r="111" spans="1:30" x14ac:dyDescent="0.2">
      <c r="A111" s="326" t="s">
        <v>679</v>
      </c>
      <c r="B111" s="326" t="s">
        <v>194</v>
      </c>
      <c r="C111" s="327">
        <v>0</v>
      </c>
      <c r="D111" s="327">
        <v>0</v>
      </c>
      <c r="E111" s="327">
        <v>0</v>
      </c>
      <c r="F111" s="327">
        <v>0</v>
      </c>
      <c r="G111" s="327">
        <v>0</v>
      </c>
      <c r="H111" s="327">
        <v>0</v>
      </c>
      <c r="I111" s="327">
        <v>0</v>
      </c>
      <c r="J111" s="327">
        <v>0</v>
      </c>
      <c r="K111" s="327">
        <v>0</v>
      </c>
      <c r="L111" s="327">
        <v>0</v>
      </c>
      <c r="M111" s="327">
        <v>0</v>
      </c>
      <c r="N111" s="327">
        <v>0</v>
      </c>
      <c r="O111" s="327">
        <v>0</v>
      </c>
      <c r="P111" s="327">
        <v>0</v>
      </c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</row>
    <row r="112" spans="1:30" x14ac:dyDescent="0.2">
      <c r="A112" s="326" t="s">
        <v>680</v>
      </c>
      <c r="B112" s="326" t="s">
        <v>194</v>
      </c>
      <c r="C112" s="327">
        <v>0</v>
      </c>
      <c r="D112" s="327">
        <v>0</v>
      </c>
      <c r="E112" s="327">
        <v>0</v>
      </c>
      <c r="F112" s="327">
        <v>0</v>
      </c>
      <c r="G112" s="327">
        <v>0</v>
      </c>
      <c r="H112" s="327">
        <v>0</v>
      </c>
      <c r="I112" s="327">
        <v>0</v>
      </c>
      <c r="J112" s="327">
        <v>0</v>
      </c>
      <c r="K112" s="327">
        <v>0</v>
      </c>
      <c r="L112" s="327">
        <v>0</v>
      </c>
      <c r="M112" s="327">
        <v>0</v>
      </c>
      <c r="N112" s="327">
        <v>0</v>
      </c>
      <c r="O112" s="327">
        <v>0</v>
      </c>
      <c r="P112" s="327">
        <v>0</v>
      </c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</row>
    <row r="113" spans="1:30" x14ac:dyDescent="0.2">
      <c r="A113" s="326" t="s">
        <v>681</v>
      </c>
      <c r="B113" s="326" t="s">
        <v>194</v>
      </c>
      <c r="C113" s="327">
        <v>0</v>
      </c>
      <c r="D113" s="327">
        <v>0</v>
      </c>
      <c r="E113" s="327">
        <v>0</v>
      </c>
      <c r="F113" s="327">
        <v>0</v>
      </c>
      <c r="G113" s="327">
        <v>0</v>
      </c>
      <c r="H113" s="327">
        <v>0</v>
      </c>
      <c r="I113" s="327">
        <v>0</v>
      </c>
      <c r="J113" s="327">
        <v>0</v>
      </c>
      <c r="K113" s="327">
        <v>0</v>
      </c>
      <c r="L113" s="327">
        <v>0</v>
      </c>
      <c r="M113" s="327">
        <v>0</v>
      </c>
      <c r="N113" s="327">
        <v>0</v>
      </c>
      <c r="O113" s="327">
        <v>0</v>
      </c>
      <c r="P113" s="327">
        <v>0</v>
      </c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</row>
    <row r="114" spans="1:30" x14ac:dyDescent="0.2">
      <c r="A114" s="326" t="s">
        <v>682</v>
      </c>
      <c r="B114" s="326" t="s">
        <v>194</v>
      </c>
      <c r="C114" s="327">
        <v>0</v>
      </c>
      <c r="D114" s="327">
        <v>0</v>
      </c>
      <c r="E114" s="327">
        <v>0</v>
      </c>
      <c r="F114" s="327">
        <v>0</v>
      </c>
      <c r="G114" s="327">
        <v>0</v>
      </c>
      <c r="H114" s="327">
        <v>0</v>
      </c>
      <c r="I114" s="327">
        <v>0</v>
      </c>
      <c r="J114" s="327">
        <v>0</v>
      </c>
      <c r="K114" s="327">
        <v>0</v>
      </c>
      <c r="L114" s="327">
        <v>0</v>
      </c>
      <c r="M114" s="327">
        <v>0</v>
      </c>
      <c r="N114" s="327">
        <v>0</v>
      </c>
      <c r="O114" s="327">
        <v>0</v>
      </c>
      <c r="P114" s="327">
        <v>0</v>
      </c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</row>
    <row r="115" spans="1:30" x14ac:dyDescent="0.2">
      <c r="A115" s="326" t="s">
        <v>683</v>
      </c>
      <c r="B115" s="326" t="s">
        <v>194</v>
      </c>
      <c r="C115" s="327">
        <v>0</v>
      </c>
      <c r="D115" s="327">
        <v>0</v>
      </c>
      <c r="E115" s="327">
        <v>0</v>
      </c>
      <c r="F115" s="327">
        <v>0</v>
      </c>
      <c r="G115" s="327">
        <v>0</v>
      </c>
      <c r="H115" s="327">
        <v>0</v>
      </c>
      <c r="I115" s="327">
        <v>0</v>
      </c>
      <c r="J115" s="327">
        <v>0</v>
      </c>
      <c r="K115" s="327">
        <v>0</v>
      </c>
      <c r="L115" s="327">
        <v>0</v>
      </c>
      <c r="M115" s="327">
        <v>0</v>
      </c>
      <c r="N115" s="327">
        <v>0</v>
      </c>
      <c r="O115" s="327">
        <v>0</v>
      </c>
      <c r="P115" s="327">
        <v>0</v>
      </c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</row>
    <row r="116" spans="1:30" x14ac:dyDescent="0.2">
      <c r="A116" s="326" t="s">
        <v>684</v>
      </c>
      <c r="B116" s="326" t="s">
        <v>194</v>
      </c>
      <c r="C116" s="327">
        <v>0</v>
      </c>
      <c r="D116" s="327">
        <v>0</v>
      </c>
      <c r="E116" s="327">
        <v>0</v>
      </c>
      <c r="F116" s="327">
        <v>0</v>
      </c>
      <c r="G116" s="327">
        <v>0</v>
      </c>
      <c r="H116" s="327">
        <v>0</v>
      </c>
      <c r="I116" s="327">
        <v>0</v>
      </c>
      <c r="J116" s="327">
        <v>0</v>
      </c>
      <c r="K116" s="327">
        <v>0</v>
      </c>
      <c r="L116" s="327">
        <v>0</v>
      </c>
      <c r="M116" s="327">
        <v>0</v>
      </c>
      <c r="N116" s="327">
        <v>0</v>
      </c>
      <c r="O116" s="327">
        <v>0</v>
      </c>
      <c r="P116" s="327">
        <v>0</v>
      </c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</row>
    <row r="117" spans="1:30" x14ac:dyDescent="0.2">
      <c r="A117" s="326" t="s">
        <v>526</v>
      </c>
      <c r="B117" s="326" t="s">
        <v>194</v>
      </c>
      <c r="C117" s="327">
        <v>0</v>
      </c>
      <c r="D117" s="327">
        <v>0</v>
      </c>
      <c r="E117" s="327">
        <v>0</v>
      </c>
      <c r="F117" s="327">
        <v>0</v>
      </c>
      <c r="G117" s="327">
        <v>0</v>
      </c>
      <c r="H117" s="327">
        <v>0</v>
      </c>
      <c r="I117" s="327">
        <v>0</v>
      </c>
      <c r="J117" s="327">
        <v>0</v>
      </c>
      <c r="K117" s="327">
        <v>0</v>
      </c>
      <c r="L117" s="327">
        <v>0</v>
      </c>
      <c r="M117" s="327">
        <v>0</v>
      </c>
      <c r="N117" s="327">
        <v>0</v>
      </c>
      <c r="O117" s="327">
        <v>0</v>
      </c>
      <c r="P117" s="327">
        <v>0</v>
      </c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</row>
    <row r="118" spans="1:30" x14ac:dyDescent="0.2">
      <c r="A118" s="326" t="s">
        <v>527</v>
      </c>
      <c r="B118" s="326" t="s">
        <v>194</v>
      </c>
      <c r="C118" s="327">
        <v>4275</v>
      </c>
      <c r="D118" s="327">
        <v>4275</v>
      </c>
      <c r="E118" s="327">
        <v>4275</v>
      </c>
      <c r="F118" s="327">
        <v>4275</v>
      </c>
      <c r="G118" s="327">
        <v>4275</v>
      </c>
      <c r="H118" s="327">
        <v>4275</v>
      </c>
      <c r="I118" s="327">
        <v>4275</v>
      </c>
      <c r="J118" s="327">
        <v>4275</v>
      </c>
      <c r="K118" s="327">
        <v>4275</v>
      </c>
      <c r="L118" s="327">
        <v>4275</v>
      </c>
      <c r="M118" s="327">
        <v>4275</v>
      </c>
      <c r="N118" s="327">
        <v>4275</v>
      </c>
      <c r="O118" s="327">
        <v>4275</v>
      </c>
      <c r="P118" s="327">
        <v>4275337</v>
      </c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</row>
    <row r="119" spans="1:30" x14ac:dyDescent="0.2">
      <c r="A119" s="326" t="s">
        <v>685</v>
      </c>
      <c r="B119" s="326" t="s">
        <v>194</v>
      </c>
      <c r="C119" s="327">
        <v>0</v>
      </c>
      <c r="D119" s="327">
        <v>0</v>
      </c>
      <c r="E119" s="327">
        <v>0</v>
      </c>
      <c r="F119" s="327">
        <v>0</v>
      </c>
      <c r="G119" s="327">
        <v>0</v>
      </c>
      <c r="H119" s="327">
        <v>0</v>
      </c>
      <c r="I119" s="327">
        <v>0</v>
      </c>
      <c r="J119" s="327">
        <v>0</v>
      </c>
      <c r="K119" s="327">
        <v>0</v>
      </c>
      <c r="L119" s="327">
        <v>0</v>
      </c>
      <c r="M119" s="327">
        <v>0</v>
      </c>
      <c r="N119" s="327">
        <v>0</v>
      </c>
      <c r="O119" s="327">
        <v>0</v>
      </c>
      <c r="P119" s="327">
        <v>0</v>
      </c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</row>
    <row r="120" spans="1:30" x14ac:dyDescent="0.2">
      <c r="A120" s="326" t="s">
        <v>686</v>
      </c>
      <c r="B120" s="326" t="s">
        <v>194</v>
      </c>
      <c r="C120" s="327">
        <v>0</v>
      </c>
      <c r="D120" s="327">
        <v>0</v>
      </c>
      <c r="E120" s="327">
        <v>0</v>
      </c>
      <c r="F120" s="327">
        <v>0</v>
      </c>
      <c r="G120" s="327">
        <v>0</v>
      </c>
      <c r="H120" s="327">
        <v>0</v>
      </c>
      <c r="I120" s="327">
        <v>0</v>
      </c>
      <c r="J120" s="327">
        <v>0</v>
      </c>
      <c r="K120" s="327">
        <v>0</v>
      </c>
      <c r="L120" s="327">
        <v>0</v>
      </c>
      <c r="M120" s="327">
        <v>0</v>
      </c>
      <c r="N120" s="327">
        <v>0</v>
      </c>
      <c r="O120" s="327">
        <v>0</v>
      </c>
      <c r="P120" s="327">
        <v>0</v>
      </c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</row>
    <row r="121" spans="1:30" x14ac:dyDescent="0.2">
      <c r="A121" s="326" t="s">
        <v>528</v>
      </c>
      <c r="B121" s="326" t="s">
        <v>194</v>
      </c>
      <c r="C121" s="327">
        <v>0</v>
      </c>
      <c r="D121" s="327">
        <v>0</v>
      </c>
      <c r="E121" s="327">
        <v>0</v>
      </c>
      <c r="F121" s="327">
        <v>0</v>
      </c>
      <c r="G121" s="327">
        <v>0</v>
      </c>
      <c r="H121" s="327">
        <v>0</v>
      </c>
      <c r="I121" s="327">
        <v>0</v>
      </c>
      <c r="J121" s="327">
        <v>0</v>
      </c>
      <c r="K121" s="327">
        <v>0</v>
      </c>
      <c r="L121" s="327">
        <v>0</v>
      </c>
      <c r="M121" s="327">
        <v>0</v>
      </c>
      <c r="N121" s="327">
        <v>0</v>
      </c>
      <c r="O121" s="327">
        <v>0</v>
      </c>
      <c r="P121" s="327">
        <v>0</v>
      </c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</row>
    <row r="122" spans="1:30" x14ac:dyDescent="0.2">
      <c r="A122" s="326" t="s">
        <v>612</v>
      </c>
      <c r="B122" s="326" t="s">
        <v>194</v>
      </c>
      <c r="C122" s="327">
        <v>795</v>
      </c>
      <c r="D122" s="327">
        <v>795</v>
      </c>
      <c r="E122" s="327">
        <v>795</v>
      </c>
      <c r="F122" s="327">
        <v>795</v>
      </c>
      <c r="G122" s="327">
        <v>795</v>
      </c>
      <c r="H122" s="327">
        <v>795</v>
      </c>
      <c r="I122" s="327">
        <v>795</v>
      </c>
      <c r="J122" s="327">
        <v>795</v>
      </c>
      <c r="K122" s="327">
        <v>795</v>
      </c>
      <c r="L122" s="327">
        <v>795</v>
      </c>
      <c r="M122" s="327">
        <v>795</v>
      </c>
      <c r="N122" s="327">
        <v>795</v>
      </c>
      <c r="O122" s="327">
        <v>795</v>
      </c>
      <c r="P122" s="327">
        <v>795330</v>
      </c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</row>
    <row r="123" spans="1:30" x14ac:dyDescent="0.2">
      <c r="A123" s="326" t="s">
        <v>687</v>
      </c>
      <c r="B123" s="326" t="s">
        <v>194</v>
      </c>
      <c r="C123" s="327">
        <v>0</v>
      </c>
      <c r="D123" s="327">
        <v>0</v>
      </c>
      <c r="E123" s="327">
        <v>0</v>
      </c>
      <c r="F123" s="327">
        <v>0</v>
      </c>
      <c r="G123" s="327">
        <v>0</v>
      </c>
      <c r="H123" s="327">
        <v>0</v>
      </c>
      <c r="I123" s="327">
        <v>0</v>
      </c>
      <c r="J123" s="327">
        <v>0</v>
      </c>
      <c r="K123" s="327">
        <v>0</v>
      </c>
      <c r="L123" s="327">
        <v>0</v>
      </c>
      <c r="M123" s="327">
        <v>0</v>
      </c>
      <c r="N123" s="327">
        <v>0</v>
      </c>
      <c r="O123" s="327">
        <v>0</v>
      </c>
      <c r="P123" s="327">
        <v>0</v>
      </c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</row>
    <row r="124" spans="1:30" x14ac:dyDescent="0.2">
      <c r="A124" s="326" t="s">
        <v>875</v>
      </c>
      <c r="B124" s="326" t="s">
        <v>194</v>
      </c>
      <c r="C124" s="327">
        <v>0</v>
      </c>
      <c r="D124" s="327">
        <v>0</v>
      </c>
      <c r="E124" s="327">
        <v>0</v>
      </c>
      <c r="F124" s="327">
        <v>0</v>
      </c>
      <c r="G124" s="327">
        <v>0</v>
      </c>
      <c r="H124" s="327">
        <v>0</v>
      </c>
      <c r="I124" s="327">
        <v>0</v>
      </c>
      <c r="J124" s="327">
        <v>0</v>
      </c>
      <c r="K124" s="327">
        <v>0</v>
      </c>
      <c r="L124" s="327">
        <v>0</v>
      </c>
      <c r="M124" s="327">
        <v>0</v>
      </c>
      <c r="N124" s="327">
        <v>0</v>
      </c>
      <c r="O124" s="327">
        <v>0</v>
      </c>
      <c r="P124" s="327">
        <v>0</v>
      </c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</row>
    <row r="125" spans="1:30" x14ac:dyDescent="0.2">
      <c r="A125" s="326" t="s">
        <v>688</v>
      </c>
      <c r="B125" s="326" t="s">
        <v>194</v>
      </c>
      <c r="C125" s="327">
        <v>0</v>
      </c>
      <c r="D125" s="327">
        <v>0</v>
      </c>
      <c r="E125" s="327">
        <v>0</v>
      </c>
      <c r="F125" s="327">
        <v>0</v>
      </c>
      <c r="G125" s="327">
        <v>0</v>
      </c>
      <c r="H125" s="327">
        <v>0</v>
      </c>
      <c r="I125" s="327">
        <v>0</v>
      </c>
      <c r="J125" s="327">
        <v>0</v>
      </c>
      <c r="K125" s="327">
        <v>0</v>
      </c>
      <c r="L125" s="327">
        <v>0</v>
      </c>
      <c r="M125" s="327">
        <v>0</v>
      </c>
      <c r="N125" s="327">
        <v>0</v>
      </c>
      <c r="O125" s="327">
        <v>0</v>
      </c>
      <c r="P125" s="327">
        <v>0</v>
      </c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</row>
    <row r="126" spans="1:30" x14ac:dyDescent="0.2">
      <c r="A126" s="326" t="s">
        <v>689</v>
      </c>
      <c r="B126" s="326" t="s">
        <v>194</v>
      </c>
      <c r="C126" s="327">
        <v>0</v>
      </c>
      <c r="D126" s="327">
        <v>0</v>
      </c>
      <c r="E126" s="327">
        <v>0</v>
      </c>
      <c r="F126" s="327">
        <v>0</v>
      </c>
      <c r="G126" s="327">
        <v>0</v>
      </c>
      <c r="H126" s="327">
        <v>0</v>
      </c>
      <c r="I126" s="327">
        <v>0</v>
      </c>
      <c r="J126" s="327">
        <v>0</v>
      </c>
      <c r="K126" s="327">
        <v>0</v>
      </c>
      <c r="L126" s="327">
        <v>0</v>
      </c>
      <c r="M126" s="327">
        <v>0</v>
      </c>
      <c r="N126" s="327">
        <v>0</v>
      </c>
      <c r="O126" s="327">
        <v>0</v>
      </c>
      <c r="P126" s="327">
        <v>0</v>
      </c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</row>
    <row r="127" spans="1:30" x14ac:dyDescent="0.2">
      <c r="A127" s="326" t="s">
        <v>529</v>
      </c>
      <c r="B127" s="326" t="s">
        <v>194</v>
      </c>
      <c r="C127" s="327">
        <v>0</v>
      </c>
      <c r="D127" s="327">
        <v>0</v>
      </c>
      <c r="E127" s="327">
        <v>0</v>
      </c>
      <c r="F127" s="327">
        <v>0</v>
      </c>
      <c r="G127" s="327">
        <v>0</v>
      </c>
      <c r="H127" s="327">
        <v>0</v>
      </c>
      <c r="I127" s="327">
        <v>0</v>
      </c>
      <c r="J127" s="327">
        <v>0</v>
      </c>
      <c r="K127" s="327">
        <v>0</v>
      </c>
      <c r="L127" s="327">
        <v>0</v>
      </c>
      <c r="M127" s="327">
        <v>0</v>
      </c>
      <c r="N127" s="327">
        <v>0</v>
      </c>
      <c r="O127" s="327">
        <v>0</v>
      </c>
      <c r="P127" s="327">
        <v>0</v>
      </c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</row>
    <row r="128" spans="1:30" x14ac:dyDescent="0.2">
      <c r="A128" s="326" t="s">
        <v>876</v>
      </c>
      <c r="B128" s="326" t="s">
        <v>194</v>
      </c>
      <c r="C128" s="327">
        <v>0</v>
      </c>
      <c r="D128" s="327">
        <v>0</v>
      </c>
      <c r="E128" s="327">
        <v>0</v>
      </c>
      <c r="F128" s="327">
        <v>0</v>
      </c>
      <c r="G128" s="327">
        <v>0</v>
      </c>
      <c r="H128" s="327">
        <v>0</v>
      </c>
      <c r="I128" s="327">
        <v>0</v>
      </c>
      <c r="J128" s="327">
        <v>0</v>
      </c>
      <c r="K128" s="327">
        <v>0</v>
      </c>
      <c r="L128" s="327">
        <v>0</v>
      </c>
      <c r="M128" s="327">
        <v>0</v>
      </c>
      <c r="N128" s="327">
        <v>0</v>
      </c>
      <c r="O128" s="327">
        <v>0</v>
      </c>
      <c r="P128" s="327">
        <v>0</v>
      </c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</row>
    <row r="129" spans="1:30" x14ac:dyDescent="0.2">
      <c r="A129" s="326" t="s">
        <v>690</v>
      </c>
      <c r="B129" s="326" t="s">
        <v>194</v>
      </c>
      <c r="C129" s="327">
        <v>0</v>
      </c>
      <c r="D129" s="327">
        <v>0</v>
      </c>
      <c r="E129" s="327">
        <v>0</v>
      </c>
      <c r="F129" s="327">
        <v>0</v>
      </c>
      <c r="G129" s="327">
        <v>0</v>
      </c>
      <c r="H129" s="327">
        <v>0</v>
      </c>
      <c r="I129" s="327">
        <v>0</v>
      </c>
      <c r="J129" s="327">
        <v>0</v>
      </c>
      <c r="K129" s="327">
        <v>0</v>
      </c>
      <c r="L129" s="327">
        <v>0</v>
      </c>
      <c r="M129" s="327">
        <v>0</v>
      </c>
      <c r="N129" s="327">
        <v>0</v>
      </c>
      <c r="O129" s="327">
        <v>0</v>
      </c>
      <c r="P129" s="327">
        <v>0</v>
      </c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</row>
    <row r="130" spans="1:30" x14ac:dyDescent="0.2">
      <c r="A130" s="326" t="s">
        <v>691</v>
      </c>
      <c r="B130" s="326" t="s">
        <v>194</v>
      </c>
      <c r="C130" s="327">
        <v>0</v>
      </c>
      <c r="D130" s="327">
        <v>0</v>
      </c>
      <c r="E130" s="327">
        <v>0</v>
      </c>
      <c r="F130" s="327">
        <v>0</v>
      </c>
      <c r="G130" s="327">
        <v>0</v>
      </c>
      <c r="H130" s="327">
        <v>0</v>
      </c>
      <c r="I130" s="327">
        <v>0</v>
      </c>
      <c r="J130" s="327">
        <v>0</v>
      </c>
      <c r="K130" s="327">
        <v>0</v>
      </c>
      <c r="L130" s="327">
        <v>0</v>
      </c>
      <c r="M130" s="327">
        <v>0</v>
      </c>
      <c r="N130" s="327">
        <v>0</v>
      </c>
      <c r="O130" s="327">
        <v>0</v>
      </c>
      <c r="P130" s="327">
        <v>0</v>
      </c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</row>
    <row r="131" spans="1:30" x14ac:dyDescent="0.2">
      <c r="A131" s="326" t="s">
        <v>692</v>
      </c>
      <c r="B131" s="326" t="s">
        <v>194</v>
      </c>
      <c r="C131" s="327">
        <v>0</v>
      </c>
      <c r="D131" s="327">
        <v>0</v>
      </c>
      <c r="E131" s="327">
        <v>0</v>
      </c>
      <c r="F131" s="327">
        <v>0</v>
      </c>
      <c r="G131" s="327">
        <v>0</v>
      </c>
      <c r="H131" s="327">
        <v>0</v>
      </c>
      <c r="I131" s="327">
        <v>0</v>
      </c>
      <c r="J131" s="327">
        <v>0</v>
      </c>
      <c r="K131" s="327">
        <v>0</v>
      </c>
      <c r="L131" s="327">
        <v>0</v>
      </c>
      <c r="M131" s="327">
        <v>0</v>
      </c>
      <c r="N131" s="327">
        <v>0</v>
      </c>
      <c r="O131" s="327">
        <v>0</v>
      </c>
      <c r="P131" s="327">
        <v>0</v>
      </c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</row>
    <row r="132" spans="1:30" x14ac:dyDescent="0.2">
      <c r="A132" s="326" t="s">
        <v>530</v>
      </c>
      <c r="B132" s="326" t="s">
        <v>194</v>
      </c>
      <c r="C132" s="327">
        <v>0</v>
      </c>
      <c r="D132" s="327">
        <v>0</v>
      </c>
      <c r="E132" s="327">
        <v>0</v>
      </c>
      <c r="F132" s="327">
        <v>0</v>
      </c>
      <c r="G132" s="327">
        <v>0</v>
      </c>
      <c r="H132" s="327">
        <v>0</v>
      </c>
      <c r="I132" s="327">
        <v>0</v>
      </c>
      <c r="J132" s="327">
        <v>0</v>
      </c>
      <c r="K132" s="327">
        <v>0</v>
      </c>
      <c r="L132" s="327">
        <v>0</v>
      </c>
      <c r="M132" s="327">
        <v>0</v>
      </c>
      <c r="N132" s="327">
        <v>0</v>
      </c>
      <c r="O132" s="327">
        <v>0</v>
      </c>
      <c r="P132" s="327">
        <v>0</v>
      </c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</row>
    <row r="133" spans="1:30" x14ac:dyDescent="0.2">
      <c r="A133" s="326" t="s">
        <v>531</v>
      </c>
      <c r="B133" s="326" t="s">
        <v>194</v>
      </c>
      <c r="C133" s="327">
        <v>0</v>
      </c>
      <c r="D133" s="327">
        <v>0</v>
      </c>
      <c r="E133" s="327">
        <v>0</v>
      </c>
      <c r="F133" s="327">
        <v>0</v>
      </c>
      <c r="G133" s="327">
        <v>0</v>
      </c>
      <c r="H133" s="327">
        <v>0</v>
      </c>
      <c r="I133" s="327">
        <v>0</v>
      </c>
      <c r="J133" s="327">
        <v>0</v>
      </c>
      <c r="K133" s="327">
        <v>0</v>
      </c>
      <c r="L133" s="327">
        <v>0</v>
      </c>
      <c r="M133" s="327">
        <v>0</v>
      </c>
      <c r="N133" s="327">
        <v>0</v>
      </c>
      <c r="O133" s="327">
        <v>0</v>
      </c>
      <c r="P133" s="327">
        <v>136</v>
      </c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</row>
    <row r="134" spans="1:30" x14ac:dyDescent="0.2">
      <c r="A134" s="326" t="s">
        <v>532</v>
      </c>
      <c r="B134" s="326" t="s">
        <v>194</v>
      </c>
      <c r="C134" s="327">
        <v>191967</v>
      </c>
      <c r="D134" s="327">
        <v>191964</v>
      </c>
      <c r="E134" s="327">
        <v>191964</v>
      </c>
      <c r="F134" s="327">
        <v>191930</v>
      </c>
      <c r="G134" s="327">
        <v>191869</v>
      </c>
      <c r="H134" s="327">
        <v>190927</v>
      </c>
      <c r="I134" s="327">
        <v>190900</v>
      </c>
      <c r="J134" s="327">
        <v>190900</v>
      </c>
      <c r="K134" s="327">
        <v>190893</v>
      </c>
      <c r="L134" s="327">
        <v>190828</v>
      </c>
      <c r="M134" s="327">
        <v>188742</v>
      </c>
      <c r="N134" s="327">
        <v>188736</v>
      </c>
      <c r="O134" s="327">
        <v>188694</v>
      </c>
      <c r="P134" s="327">
        <v>190831942</v>
      </c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</row>
    <row r="135" spans="1:30" x14ac:dyDescent="0.2">
      <c r="A135" s="326" t="s">
        <v>613</v>
      </c>
      <c r="B135" s="326" t="s">
        <v>194</v>
      </c>
      <c r="C135" s="327">
        <v>405</v>
      </c>
      <c r="D135" s="327">
        <v>405</v>
      </c>
      <c r="E135" s="327">
        <v>405</v>
      </c>
      <c r="F135" s="327">
        <v>405</v>
      </c>
      <c r="G135" s="327">
        <v>405</v>
      </c>
      <c r="H135" s="327">
        <v>405</v>
      </c>
      <c r="I135" s="327">
        <v>405</v>
      </c>
      <c r="J135" s="327">
        <v>405</v>
      </c>
      <c r="K135" s="327">
        <v>405</v>
      </c>
      <c r="L135" s="327">
        <v>405</v>
      </c>
      <c r="M135" s="327">
        <v>405</v>
      </c>
      <c r="N135" s="327">
        <v>405</v>
      </c>
      <c r="O135" s="327">
        <v>405</v>
      </c>
      <c r="P135" s="327">
        <v>405246</v>
      </c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</row>
    <row r="136" spans="1:30" x14ac:dyDescent="0.2">
      <c r="A136" s="326" t="s">
        <v>533</v>
      </c>
      <c r="B136" s="326" t="s">
        <v>194</v>
      </c>
      <c r="C136" s="327">
        <v>144</v>
      </c>
      <c r="D136" s="327">
        <v>144</v>
      </c>
      <c r="E136" s="327">
        <v>144</v>
      </c>
      <c r="F136" s="327">
        <v>144</v>
      </c>
      <c r="G136" s="327">
        <v>144</v>
      </c>
      <c r="H136" s="327">
        <v>144</v>
      </c>
      <c r="I136" s="327">
        <v>144</v>
      </c>
      <c r="J136" s="327">
        <v>144</v>
      </c>
      <c r="K136" s="327">
        <v>144</v>
      </c>
      <c r="L136" s="327">
        <v>144</v>
      </c>
      <c r="M136" s="327">
        <v>144</v>
      </c>
      <c r="N136" s="327">
        <v>144</v>
      </c>
      <c r="O136" s="327">
        <v>144</v>
      </c>
      <c r="P136" s="327">
        <v>144100</v>
      </c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</row>
    <row r="137" spans="1:30" x14ac:dyDescent="0.2">
      <c r="A137" s="326" t="s">
        <v>534</v>
      </c>
      <c r="B137" s="326" t="s">
        <v>194</v>
      </c>
      <c r="C137" s="327">
        <v>134</v>
      </c>
      <c r="D137" s="327">
        <v>134</v>
      </c>
      <c r="E137" s="327">
        <v>134</v>
      </c>
      <c r="F137" s="327">
        <v>134</v>
      </c>
      <c r="G137" s="327">
        <v>134</v>
      </c>
      <c r="H137" s="327">
        <v>134</v>
      </c>
      <c r="I137" s="327">
        <v>134</v>
      </c>
      <c r="J137" s="327">
        <v>134</v>
      </c>
      <c r="K137" s="327">
        <v>134</v>
      </c>
      <c r="L137" s="327">
        <v>134</v>
      </c>
      <c r="M137" s="327">
        <v>134</v>
      </c>
      <c r="N137" s="327">
        <v>134</v>
      </c>
      <c r="O137" s="327">
        <v>134</v>
      </c>
      <c r="P137" s="327">
        <v>134338</v>
      </c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</row>
    <row r="138" spans="1:30" x14ac:dyDescent="0.2">
      <c r="A138" s="326" t="s">
        <v>535</v>
      </c>
      <c r="B138" s="326" t="s">
        <v>194</v>
      </c>
      <c r="C138" s="327">
        <v>1231</v>
      </c>
      <c r="D138" s="327">
        <v>1231</v>
      </c>
      <c r="E138" s="327">
        <v>1231</v>
      </c>
      <c r="F138" s="327">
        <v>1231</v>
      </c>
      <c r="G138" s="327">
        <v>1231</v>
      </c>
      <c r="H138" s="327">
        <v>1231</v>
      </c>
      <c r="I138" s="327">
        <v>1231</v>
      </c>
      <c r="J138" s="327">
        <v>1231</v>
      </c>
      <c r="K138" s="327">
        <v>1231</v>
      </c>
      <c r="L138" s="327">
        <v>1231</v>
      </c>
      <c r="M138" s="327">
        <v>1231</v>
      </c>
      <c r="N138" s="327">
        <v>1231</v>
      </c>
      <c r="O138" s="327">
        <v>1231</v>
      </c>
      <c r="P138" s="327">
        <v>1231131</v>
      </c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</row>
    <row r="139" spans="1:30" x14ac:dyDescent="0.2">
      <c r="A139" s="326" t="s">
        <v>877</v>
      </c>
      <c r="B139" s="326" t="s">
        <v>194</v>
      </c>
      <c r="C139" s="327">
        <v>3515</v>
      </c>
      <c r="D139" s="327">
        <v>3515</v>
      </c>
      <c r="E139" s="327">
        <v>3515</v>
      </c>
      <c r="F139" s="327">
        <v>3515</v>
      </c>
      <c r="G139" s="327">
        <v>3515</v>
      </c>
      <c r="H139" s="327">
        <v>3515</v>
      </c>
      <c r="I139" s="327">
        <v>3515</v>
      </c>
      <c r="J139" s="327">
        <v>3515</v>
      </c>
      <c r="K139" s="327">
        <v>3515</v>
      </c>
      <c r="L139" s="327">
        <v>3515</v>
      </c>
      <c r="M139" s="327">
        <v>3515</v>
      </c>
      <c r="N139" s="327">
        <v>3515</v>
      </c>
      <c r="O139" s="327">
        <v>3515</v>
      </c>
      <c r="P139" s="327">
        <v>3515294</v>
      </c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</row>
    <row r="140" spans="1:30" x14ac:dyDescent="0.2">
      <c r="A140" s="326" t="s">
        <v>536</v>
      </c>
      <c r="B140" s="326" t="s">
        <v>194</v>
      </c>
      <c r="C140" s="327">
        <v>112</v>
      </c>
      <c r="D140" s="327">
        <v>112</v>
      </c>
      <c r="E140" s="327">
        <v>112</v>
      </c>
      <c r="F140" s="327">
        <v>112</v>
      </c>
      <c r="G140" s="327">
        <v>112</v>
      </c>
      <c r="H140" s="327">
        <v>112</v>
      </c>
      <c r="I140" s="327">
        <v>112</v>
      </c>
      <c r="J140" s="327">
        <v>112</v>
      </c>
      <c r="K140" s="327">
        <v>112</v>
      </c>
      <c r="L140" s="327">
        <v>112</v>
      </c>
      <c r="M140" s="327">
        <v>112</v>
      </c>
      <c r="N140" s="327">
        <v>112</v>
      </c>
      <c r="O140" s="327">
        <v>112</v>
      </c>
      <c r="P140" s="327">
        <v>112021</v>
      </c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</row>
    <row r="141" spans="1:30" x14ac:dyDescent="0.2">
      <c r="A141" s="326" t="s">
        <v>1063</v>
      </c>
      <c r="B141" s="326" t="s">
        <v>194</v>
      </c>
      <c r="C141" s="327">
        <v>0</v>
      </c>
      <c r="D141" s="327">
        <v>0</v>
      </c>
      <c r="E141" s="327">
        <v>0</v>
      </c>
      <c r="F141" s="327">
        <v>0</v>
      </c>
      <c r="G141" s="327">
        <v>0</v>
      </c>
      <c r="H141" s="327">
        <v>0</v>
      </c>
      <c r="I141" s="327">
        <v>0</v>
      </c>
      <c r="J141" s="327">
        <v>0</v>
      </c>
      <c r="K141" s="327">
        <v>0</v>
      </c>
      <c r="L141" s="327">
        <v>0</v>
      </c>
      <c r="M141" s="327">
        <v>0</v>
      </c>
      <c r="N141" s="327">
        <v>0</v>
      </c>
      <c r="O141" s="327">
        <v>0</v>
      </c>
      <c r="P141" s="327">
        <v>0</v>
      </c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</row>
    <row r="142" spans="1:30" x14ac:dyDescent="0.2">
      <c r="A142" s="326" t="s">
        <v>537</v>
      </c>
      <c r="B142" s="326" t="s">
        <v>194</v>
      </c>
      <c r="C142" s="327">
        <v>5413</v>
      </c>
      <c r="D142" s="327">
        <v>5413</v>
      </c>
      <c r="E142" s="327">
        <v>5413</v>
      </c>
      <c r="F142" s="327">
        <v>5413</v>
      </c>
      <c r="G142" s="327">
        <v>5413</v>
      </c>
      <c r="H142" s="327">
        <v>5413</v>
      </c>
      <c r="I142" s="327">
        <v>5413</v>
      </c>
      <c r="J142" s="327">
        <v>5413</v>
      </c>
      <c r="K142" s="327">
        <v>5413</v>
      </c>
      <c r="L142" s="327">
        <v>5413</v>
      </c>
      <c r="M142" s="327">
        <v>5413</v>
      </c>
      <c r="N142" s="327">
        <v>5413</v>
      </c>
      <c r="O142" s="327">
        <v>5413</v>
      </c>
      <c r="P142" s="327">
        <v>5413075</v>
      </c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</row>
    <row r="143" spans="1:30" x14ac:dyDescent="0.2">
      <c r="A143" s="326" t="s">
        <v>756</v>
      </c>
      <c r="B143" s="326" t="s">
        <v>194</v>
      </c>
      <c r="C143" s="327">
        <v>5619</v>
      </c>
      <c r="D143" s="327">
        <v>5619</v>
      </c>
      <c r="E143" s="327">
        <v>5619</v>
      </c>
      <c r="F143" s="327">
        <v>5619</v>
      </c>
      <c r="G143" s="327">
        <v>5619</v>
      </c>
      <c r="H143" s="327">
        <v>5619</v>
      </c>
      <c r="I143" s="327">
        <v>5619</v>
      </c>
      <c r="J143" s="327">
        <v>5619</v>
      </c>
      <c r="K143" s="327">
        <v>5619</v>
      </c>
      <c r="L143" s="327">
        <v>5619</v>
      </c>
      <c r="M143" s="327">
        <v>5619</v>
      </c>
      <c r="N143" s="327">
        <v>5619</v>
      </c>
      <c r="O143" s="327">
        <v>5619</v>
      </c>
      <c r="P143" s="327">
        <v>5618562</v>
      </c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</row>
    <row r="144" spans="1:30" x14ac:dyDescent="0.2">
      <c r="A144" s="326" t="s">
        <v>965</v>
      </c>
      <c r="B144" s="326" t="s">
        <v>194</v>
      </c>
      <c r="C144" s="327">
        <v>5035</v>
      </c>
      <c r="D144" s="327">
        <v>5035</v>
      </c>
      <c r="E144" s="327">
        <v>5035</v>
      </c>
      <c r="F144" s="327">
        <v>5035</v>
      </c>
      <c r="G144" s="327">
        <v>5035</v>
      </c>
      <c r="H144" s="327">
        <v>5035</v>
      </c>
      <c r="I144" s="327">
        <v>5035</v>
      </c>
      <c r="J144" s="327">
        <v>5035</v>
      </c>
      <c r="K144" s="327">
        <v>5035</v>
      </c>
      <c r="L144" s="327">
        <v>5035</v>
      </c>
      <c r="M144" s="327">
        <v>5035</v>
      </c>
      <c r="N144" s="327">
        <v>5035</v>
      </c>
      <c r="O144" s="327">
        <v>5035</v>
      </c>
      <c r="P144" s="327">
        <v>5035075</v>
      </c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</row>
    <row r="145" spans="1:30" x14ac:dyDescent="0.2">
      <c r="A145" s="326" t="s">
        <v>538</v>
      </c>
      <c r="B145" s="326" t="s">
        <v>194</v>
      </c>
      <c r="C145" s="327">
        <v>3189</v>
      </c>
      <c r="D145" s="327">
        <v>3189</v>
      </c>
      <c r="E145" s="327">
        <v>3189</v>
      </c>
      <c r="F145" s="327">
        <v>3189</v>
      </c>
      <c r="G145" s="327">
        <v>3189</v>
      </c>
      <c r="H145" s="327">
        <v>3189</v>
      </c>
      <c r="I145" s="327">
        <v>3189</v>
      </c>
      <c r="J145" s="327">
        <v>3189</v>
      </c>
      <c r="K145" s="327">
        <v>3189</v>
      </c>
      <c r="L145" s="327">
        <v>3189</v>
      </c>
      <c r="M145" s="327">
        <v>3189</v>
      </c>
      <c r="N145" s="327">
        <v>3189</v>
      </c>
      <c r="O145" s="327">
        <v>3189</v>
      </c>
      <c r="P145" s="327">
        <v>3188706</v>
      </c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</row>
    <row r="146" spans="1:30" x14ac:dyDescent="0.2">
      <c r="A146" s="326" t="s">
        <v>614</v>
      </c>
      <c r="B146" s="326" t="s">
        <v>194</v>
      </c>
      <c r="C146" s="327">
        <v>3718</v>
      </c>
      <c r="D146" s="327">
        <v>3718</v>
      </c>
      <c r="E146" s="327">
        <v>3718</v>
      </c>
      <c r="F146" s="327">
        <v>3718</v>
      </c>
      <c r="G146" s="327">
        <v>3718</v>
      </c>
      <c r="H146" s="327">
        <v>3718</v>
      </c>
      <c r="I146" s="327">
        <v>3718</v>
      </c>
      <c r="J146" s="327">
        <v>3718</v>
      </c>
      <c r="K146" s="327">
        <v>3718</v>
      </c>
      <c r="L146" s="327">
        <v>3718</v>
      </c>
      <c r="M146" s="327">
        <v>3718</v>
      </c>
      <c r="N146" s="327">
        <v>3718</v>
      </c>
      <c r="O146" s="327">
        <v>3774</v>
      </c>
      <c r="P146" s="327">
        <v>3720690</v>
      </c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</row>
    <row r="147" spans="1:30" x14ac:dyDescent="0.2">
      <c r="A147" s="326" t="s">
        <v>539</v>
      </c>
      <c r="B147" s="326" t="s">
        <v>194</v>
      </c>
      <c r="C147" s="327">
        <v>1732</v>
      </c>
      <c r="D147" s="327">
        <v>1732</v>
      </c>
      <c r="E147" s="327">
        <v>1732</v>
      </c>
      <c r="F147" s="327">
        <v>1732</v>
      </c>
      <c r="G147" s="327">
        <v>1732</v>
      </c>
      <c r="H147" s="327">
        <v>1732</v>
      </c>
      <c r="I147" s="327">
        <v>1732</v>
      </c>
      <c r="J147" s="327">
        <v>1732</v>
      </c>
      <c r="K147" s="327">
        <v>1732</v>
      </c>
      <c r="L147" s="327">
        <v>1732</v>
      </c>
      <c r="M147" s="327">
        <v>1732</v>
      </c>
      <c r="N147" s="327">
        <v>1732</v>
      </c>
      <c r="O147" s="327">
        <v>1732</v>
      </c>
      <c r="P147" s="327">
        <v>1732090</v>
      </c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</row>
    <row r="148" spans="1:30" x14ac:dyDescent="0.2">
      <c r="A148" s="326" t="s">
        <v>540</v>
      </c>
      <c r="B148" s="326" t="s">
        <v>194</v>
      </c>
      <c r="C148" s="327">
        <v>411</v>
      </c>
      <c r="D148" s="327">
        <v>411</v>
      </c>
      <c r="E148" s="327">
        <v>411</v>
      </c>
      <c r="F148" s="327">
        <v>411</v>
      </c>
      <c r="G148" s="327">
        <v>411</v>
      </c>
      <c r="H148" s="327">
        <v>411</v>
      </c>
      <c r="I148" s="327">
        <v>411</v>
      </c>
      <c r="J148" s="327">
        <v>411</v>
      </c>
      <c r="K148" s="327">
        <v>411</v>
      </c>
      <c r="L148" s="327">
        <v>411</v>
      </c>
      <c r="M148" s="327">
        <v>411</v>
      </c>
      <c r="N148" s="327">
        <v>411</v>
      </c>
      <c r="O148" s="327">
        <v>411</v>
      </c>
      <c r="P148" s="327">
        <v>411060</v>
      </c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</row>
    <row r="149" spans="1:30" x14ac:dyDescent="0.2">
      <c r="A149" s="326" t="s">
        <v>541</v>
      </c>
      <c r="B149" s="326" t="s">
        <v>194</v>
      </c>
      <c r="C149" s="327">
        <v>8796</v>
      </c>
      <c r="D149" s="327">
        <v>8796</v>
      </c>
      <c r="E149" s="327">
        <v>8796</v>
      </c>
      <c r="F149" s="327">
        <v>8796</v>
      </c>
      <c r="G149" s="327">
        <v>8796</v>
      </c>
      <c r="H149" s="327">
        <v>8796</v>
      </c>
      <c r="I149" s="327">
        <v>8796</v>
      </c>
      <c r="J149" s="327">
        <v>8796</v>
      </c>
      <c r="K149" s="327">
        <v>8796</v>
      </c>
      <c r="L149" s="327">
        <v>8796</v>
      </c>
      <c r="M149" s="327">
        <v>8796</v>
      </c>
      <c r="N149" s="327">
        <v>8796</v>
      </c>
      <c r="O149" s="327">
        <v>8796</v>
      </c>
      <c r="P149" s="327">
        <v>8795959</v>
      </c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</row>
    <row r="150" spans="1:30" x14ac:dyDescent="0.2">
      <c r="A150" s="326" t="s">
        <v>542</v>
      </c>
      <c r="B150" s="326" t="s">
        <v>194</v>
      </c>
      <c r="C150" s="327">
        <v>9150</v>
      </c>
      <c r="D150" s="327">
        <v>9150</v>
      </c>
      <c r="E150" s="327">
        <v>9150</v>
      </c>
      <c r="F150" s="327">
        <v>9150</v>
      </c>
      <c r="G150" s="327">
        <v>9150</v>
      </c>
      <c r="H150" s="327">
        <v>9150</v>
      </c>
      <c r="I150" s="327">
        <v>9150</v>
      </c>
      <c r="J150" s="327">
        <v>9150</v>
      </c>
      <c r="K150" s="327">
        <v>9150</v>
      </c>
      <c r="L150" s="327">
        <v>9150</v>
      </c>
      <c r="M150" s="327">
        <v>9150</v>
      </c>
      <c r="N150" s="327">
        <v>9150</v>
      </c>
      <c r="O150" s="327">
        <v>9356</v>
      </c>
      <c r="P150" s="327">
        <v>9158126</v>
      </c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</row>
    <row r="151" spans="1:30" x14ac:dyDescent="0.2">
      <c r="A151" s="326" t="s">
        <v>693</v>
      </c>
      <c r="B151" s="326" t="s">
        <v>194</v>
      </c>
      <c r="C151" s="327">
        <v>0</v>
      </c>
      <c r="D151" s="327">
        <v>0</v>
      </c>
      <c r="E151" s="327">
        <v>0</v>
      </c>
      <c r="F151" s="327">
        <v>0</v>
      </c>
      <c r="G151" s="327">
        <v>0</v>
      </c>
      <c r="H151" s="327">
        <v>0</v>
      </c>
      <c r="I151" s="327">
        <v>0</v>
      </c>
      <c r="J151" s="327">
        <v>0</v>
      </c>
      <c r="K151" s="327">
        <v>0</v>
      </c>
      <c r="L151" s="327">
        <v>0</v>
      </c>
      <c r="M151" s="327">
        <v>0</v>
      </c>
      <c r="N151" s="327">
        <v>0</v>
      </c>
      <c r="O151" s="327">
        <v>0</v>
      </c>
      <c r="P151" s="327">
        <v>423</v>
      </c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</row>
    <row r="152" spans="1:30" x14ac:dyDescent="0.2">
      <c r="A152" s="326" t="s">
        <v>543</v>
      </c>
      <c r="B152" s="326" t="s">
        <v>194</v>
      </c>
      <c r="C152" s="327">
        <v>2700</v>
      </c>
      <c r="D152" s="327">
        <v>2700</v>
      </c>
      <c r="E152" s="327">
        <v>2700</v>
      </c>
      <c r="F152" s="327">
        <v>2700</v>
      </c>
      <c r="G152" s="327">
        <v>2700</v>
      </c>
      <c r="H152" s="327">
        <v>2700</v>
      </c>
      <c r="I152" s="327">
        <v>2700</v>
      </c>
      <c r="J152" s="327">
        <v>2700</v>
      </c>
      <c r="K152" s="327">
        <v>2700</v>
      </c>
      <c r="L152" s="327">
        <v>2700</v>
      </c>
      <c r="M152" s="327">
        <v>2700</v>
      </c>
      <c r="N152" s="327">
        <v>2700</v>
      </c>
      <c r="O152" s="327">
        <v>2700</v>
      </c>
      <c r="P152" s="327">
        <v>2700205</v>
      </c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</row>
    <row r="153" spans="1:30" x14ac:dyDescent="0.2">
      <c r="A153" s="326" t="s">
        <v>764</v>
      </c>
      <c r="B153" s="326" t="s">
        <v>194</v>
      </c>
      <c r="C153" s="327">
        <v>23954</v>
      </c>
      <c r="D153" s="327">
        <v>23954</v>
      </c>
      <c r="E153" s="327">
        <v>23954</v>
      </c>
      <c r="F153" s="327">
        <v>23954</v>
      </c>
      <c r="G153" s="327">
        <v>23954</v>
      </c>
      <c r="H153" s="327">
        <v>23954</v>
      </c>
      <c r="I153" s="327">
        <v>23954</v>
      </c>
      <c r="J153" s="327">
        <v>23954</v>
      </c>
      <c r="K153" s="327">
        <v>23954</v>
      </c>
      <c r="L153" s="327">
        <v>23954</v>
      </c>
      <c r="M153" s="327">
        <v>23954</v>
      </c>
      <c r="N153" s="327">
        <v>23954</v>
      </c>
      <c r="O153" s="327">
        <v>24159</v>
      </c>
      <c r="P153" s="327">
        <v>23962930</v>
      </c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</row>
    <row r="154" spans="1:30" x14ac:dyDescent="0.2">
      <c r="A154" s="326" t="s">
        <v>544</v>
      </c>
      <c r="B154" s="326" t="s">
        <v>194</v>
      </c>
      <c r="C154" s="327">
        <v>1783</v>
      </c>
      <c r="D154" s="327">
        <v>1783</v>
      </c>
      <c r="E154" s="327">
        <v>1783</v>
      </c>
      <c r="F154" s="327">
        <v>1783</v>
      </c>
      <c r="G154" s="327">
        <v>1783</v>
      </c>
      <c r="H154" s="327">
        <v>1783</v>
      </c>
      <c r="I154" s="327">
        <v>1783</v>
      </c>
      <c r="J154" s="327">
        <v>1783</v>
      </c>
      <c r="K154" s="327">
        <v>1783</v>
      </c>
      <c r="L154" s="327">
        <v>1783</v>
      </c>
      <c r="M154" s="327">
        <v>1783</v>
      </c>
      <c r="N154" s="327">
        <v>1783</v>
      </c>
      <c r="O154" s="327">
        <v>1783</v>
      </c>
      <c r="P154" s="327">
        <v>1782985</v>
      </c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</row>
    <row r="155" spans="1:30" x14ac:dyDescent="0.2">
      <c r="A155" s="326" t="s">
        <v>545</v>
      </c>
      <c r="B155" s="326" t="s">
        <v>194</v>
      </c>
      <c r="C155" s="327">
        <v>31</v>
      </c>
      <c r="D155" s="327">
        <v>31</v>
      </c>
      <c r="E155" s="327">
        <v>31</v>
      </c>
      <c r="F155" s="327">
        <v>31</v>
      </c>
      <c r="G155" s="327">
        <v>31</v>
      </c>
      <c r="H155" s="327">
        <v>31</v>
      </c>
      <c r="I155" s="327">
        <v>31</v>
      </c>
      <c r="J155" s="327">
        <v>31</v>
      </c>
      <c r="K155" s="327">
        <v>31</v>
      </c>
      <c r="L155" s="327">
        <v>31</v>
      </c>
      <c r="M155" s="327">
        <v>31</v>
      </c>
      <c r="N155" s="327">
        <v>31</v>
      </c>
      <c r="O155" s="327">
        <v>31</v>
      </c>
      <c r="P155" s="327">
        <v>30560</v>
      </c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</row>
    <row r="156" spans="1:30" x14ac:dyDescent="0.2">
      <c r="A156" s="326" t="s">
        <v>546</v>
      </c>
      <c r="B156" s="326" t="s">
        <v>194</v>
      </c>
      <c r="C156" s="327">
        <v>180</v>
      </c>
      <c r="D156" s="327">
        <v>180</v>
      </c>
      <c r="E156" s="327">
        <v>180</v>
      </c>
      <c r="F156" s="327">
        <v>180</v>
      </c>
      <c r="G156" s="327">
        <v>180</v>
      </c>
      <c r="H156" s="327">
        <v>180</v>
      </c>
      <c r="I156" s="327">
        <v>180</v>
      </c>
      <c r="J156" s="327">
        <v>180</v>
      </c>
      <c r="K156" s="327">
        <v>180</v>
      </c>
      <c r="L156" s="327">
        <v>206</v>
      </c>
      <c r="M156" s="327">
        <v>206</v>
      </c>
      <c r="N156" s="327">
        <v>206</v>
      </c>
      <c r="O156" s="327">
        <v>206</v>
      </c>
      <c r="P156" s="327">
        <v>187389</v>
      </c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</row>
    <row r="157" spans="1:30" x14ac:dyDescent="0.2">
      <c r="A157" s="326" t="s">
        <v>547</v>
      </c>
      <c r="B157" s="326" t="s">
        <v>194</v>
      </c>
      <c r="C157" s="327">
        <v>127</v>
      </c>
      <c r="D157" s="327">
        <v>127</v>
      </c>
      <c r="E157" s="327">
        <v>127</v>
      </c>
      <c r="F157" s="327">
        <v>127</v>
      </c>
      <c r="G157" s="327">
        <v>127</v>
      </c>
      <c r="H157" s="327">
        <v>127</v>
      </c>
      <c r="I157" s="327">
        <v>127</v>
      </c>
      <c r="J157" s="327">
        <v>127</v>
      </c>
      <c r="K157" s="327">
        <v>127</v>
      </c>
      <c r="L157" s="327">
        <v>127</v>
      </c>
      <c r="M157" s="327">
        <v>127</v>
      </c>
      <c r="N157" s="327">
        <v>127</v>
      </c>
      <c r="O157" s="327">
        <v>127</v>
      </c>
      <c r="P157" s="327">
        <v>126549</v>
      </c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</row>
    <row r="158" spans="1:30" x14ac:dyDescent="0.2">
      <c r="A158" s="326" t="s">
        <v>694</v>
      </c>
      <c r="B158" s="326" t="s">
        <v>194</v>
      </c>
      <c r="C158" s="327">
        <v>4059</v>
      </c>
      <c r="D158" s="327">
        <v>4059</v>
      </c>
      <c r="E158" s="327">
        <v>4059</v>
      </c>
      <c r="F158" s="327">
        <v>4059</v>
      </c>
      <c r="G158" s="327">
        <v>4059</v>
      </c>
      <c r="H158" s="327">
        <v>4059</v>
      </c>
      <c r="I158" s="327">
        <v>4059</v>
      </c>
      <c r="J158" s="327">
        <v>4059</v>
      </c>
      <c r="K158" s="327">
        <v>4059</v>
      </c>
      <c r="L158" s="327">
        <v>4059</v>
      </c>
      <c r="M158" s="327">
        <v>4059</v>
      </c>
      <c r="N158" s="327">
        <v>4059</v>
      </c>
      <c r="O158" s="327">
        <v>4059</v>
      </c>
      <c r="P158" s="327">
        <v>4058986</v>
      </c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</row>
    <row r="159" spans="1:30" x14ac:dyDescent="0.2">
      <c r="A159" s="326" t="s">
        <v>695</v>
      </c>
      <c r="B159" s="326" t="s">
        <v>194</v>
      </c>
      <c r="C159" s="327">
        <v>4730</v>
      </c>
      <c r="D159" s="327">
        <v>4730</v>
      </c>
      <c r="E159" s="327">
        <v>4730</v>
      </c>
      <c r="F159" s="327">
        <v>4730</v>
      </c>
      <c r="G159" s="327">
        <v>4730</v>
      </c>
      <c r="H159" s="327">
        <v>4730</v>
      </c>
      <c r="I159" s="327">
        <v>4730</v>
      </c>
      <c r="J159" s="327">
        <v>4730</v>
      </c>
      <c r="K159" s="327">
        <v>4730</v>
      </c>
      <c r="L159" s="327">
        <v>4730</v>
      </c>
      <c r="M159" s="327">
        <v>4730</v>
      </c>
      <c r="N159" s="327">
        <v>4730</v>
      </c>
      <c r="O159" s="327">
        <v>4730</v>
      </c>
      <c r="P159" s="327">
        <v>4729803</v>
      </c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</row>
    <row r="160" spans="1:30" x14ac:dyDescent="0.2">
      <c r="A160" s="326" t="s">
        <v>548</v>
      </c>
      <c r="B160" s="326" t="s">
        <v>194</v>
      </c>
      <c r="C160" s="327">
        <v>209</v>
      </c>
      <c r="D160" s="327">
        <v>209</v>
      </c>
      <c r="E160" s="327">
        <v>209</v>
      </c>
      <c r="F160" s="327">
        <v>209</v>
      </c>
      <c r="G160" s="327">
        <v>209</v>
      </c>
      <c r="H160" s="327">
        <v>209</v>
      </c>
      <c r="I160" s="327">
        <v>209</v>
      </c>
      <c r="J160" s="327">
        <v>209</v>
      </c>
      <c r="K160" s="327">
        <v>209</v>
      </c>
      <c r="L160" s="327">
        <v>209</v>
      </c>
      <c r="M160" s="327">
        <v>209</v>
      </c>
      <c r="N160" s="327">
        <v>209</v>
      </c>
      <c r="O160" s="327">
        <v>209</v>
      </c>
      <c r="P160" s="327">
        <v>208637</v>
      </c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</row>
    <row r="161" spans="1:30" x14ac:dyDescent="0.2">
      <c r="A161" s="326" t="s">
        <v>549</v>
      </c>
      <c r="B161" s="326" t="s">
        <v>194</v>
      </c>
      <c r="C161" s="327">
        <v>267</v>
      </c>
      <c r="D161" s="327">
        <v>267</v>
      </c>
      <c r="E161" s="327">
        <v>267</v>
      </c>
      <c r="F161" s="327">
        <v>267</v>
      </c>
      <c r="G161" s="327">
        <v>267</v>
      </c>
      <c r="H161" s="327">
        <v>267</v>
      </c>
      <c r="I161" s="327">
        <v>267</v>
      </c>
      <c r="J161" s="327">
        <v>267</v>
      </c>
      <c r="K161" s="327">
        <v>267</v>
      </c>
      <c r="L161" s="327">
        <v>267</v>
      </c>
      <c r="M161" s="327">
        <v>267</v>
      </c>
      <c r="N161" s="327">
        <v>267</v>
      </c>
      <c r="O161" s="327">
        <v>267</v>
      </c>
      <c r="P161" s="327">
        <v>266591</v>
      </c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</row>
    <row r="162" spans="1:30" x14ac:dyDescent="0.2">
      <c r="A162" s="326" t="s">
        <v>550</v>
      </c>
      <c r="B162" s="326" t="s">
        <v>194</v>
      </c>
      <c r="C162" s="327">
        <v>26</v>
      </c>
      <c r="D162" s="327">
        <v>26</v>
      </c>
      <c r="E162" s="327">
        <v>26</v>
      </c>
      <c r="F162" s="327">
        <v>26</v>
      </c>
      <c r="G162" s="327">
        <v>26</v>
      </c>
      <c r="H162" s="327">
        <v>26</v>
      </c>
      <c r="I162" s="327">
        <v>26</v>
      </c>
      <c r="J162" s="327">
        <v>26</v>
      </c>
      <c r="K162" s="327">
        <v>26</v>
      </c>
      <c r="L162" s="327">
        <v>26</v>
      </c>
      <c r="M162" s="327">
        <v>26</v>
      </c>
      <c r="N162" s="327">
        <v>26</v>
      </c>
      <c r="O162" s="327">
        <v>26</v>
      </c>
      <c r="P162" s="327">
        <v>25891</v>
      </c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</row>
    <row r="163" spans="1:30" x14ac:dyDescent="0.2">
      <c r="A163" s="326" t="s">
        <v>765</v>
      </c>
      <c r="B163" s="326" t="s">
        <v>194</v>
      </c>
      <c r="C163" s="327">
        <v>2835</v>
      </c>
      <c r="D163" s="327">
        <v>2835</v>
      </c>
      <c r="E163" s="327">
        <v>2835</v>
      </c>
      <c r="F163" s="327">
        <v>2835</v>
      </c>
      <c r="G163" s="327">
        <v>2835</v>
      </c>
      <c r="H163" s="327">
        <v>2835</v>
      </c>
      <c r="I163" s="327">
        <v>2835</v>
      </c>
      <c r="J163" s="327">
        <v>2835</v>
      </c>
      <c r="K163" s="327">
        <v>2835</v>
      </c>
      <c r="L163" s="327">
        <v>2835</v>
      </c>
      <c r="M163" s="327">
        <v>2835</v>
      </c>
      <c r="N163" s="327">
        <v>2835</v>
      </c>
      <c r="O163" s="327">
        <v>2835</v>
      </c>
      <c r="P163" s="327">
        <v>2835144</v>
      </c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</row>
    <row r="164" spans="1:30" x14ac:dyDescent="0.2">
      <c r="A164" s="326" t="s">
        <v>551</v>
      </c>
      <c r="B164" s="326" t="s">
        <v>194</v>
      </c>
      <c r="C164" s="327">
        <v>3525</v>
      </c>
      <c r="D164" s="327">
        <v>3525</v>
      </c>
      <c r="E164" s="327">
        <v>3525</v>
      </c>
      <c r="F164" s="327">
        <v>3525</v>
      </c>
      <c r="G164" s="327">
        <v>3525</v>
      </c>
      <c r="H164" s="327">
        <v>3525</v>
      </c>
      <c r="I164" s="327">
        <v>3525</v>
      </c>
      <c r="J164" s="327">
        <v>3525</v>
      </c>
      <c r="K164" s="327">
        <v>3525</v>
      </c>
      <c r="L164" s="327">
        <v>3525</v>
      </c>
      <c r="M164" s="327">
        <v>3525</v>
      </c>
      <c r="N164" s="327">
        <v>3525</v>
      </c>
      <c r="O164" s="327">
        <v>3525</v>
      </c>
      <c r="P164" s="327">
        <v>3525000</v>
      </c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</row>
    <row r="165" spans="1:30" x14ac:dyDescent="0.2">
      <c r="A165" s="326" t="s">
        <v>552</v>
      </c>
      <c r="B165" s="326" t="s">
        <v>194</v>
      </c>
      <c r="C165" s="327">
        <v>137</v>
      </c>
      <c r="D165" s="327">
        <v>137</v>
      </c>
      <c r="E165" s="327">
        <v>137</v>
      </c>
      <c r="F165" s="327">
        <v>137</v>
      </c>
      <c r="G165" s="327">
        <v>137</v>
      </c>
      <c r="H165" s="327">
        <v>137</v>
      </c>
      <c r="I165" s="327">
        <v>137</v>
      </c>
      <c r="J165" s="327">
        <v>137</v>
      </c>
      <c r="K165" s="327">
        <v>137</v>
      </c>
      <c r="L165" s="327">
        <v>137</v>
      </c>
      <c r="M165" s="327">
        <v>137</v>
      </c>
      <c r="N165" s="327">
        <v>137</v>
      </c>
      <c r="O165" s="327">
        <v>137</v>
      </c>
      <c r="P165" s="327">
        <v>136831</v>
      </c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</row>
    <row r="166" spans="1:30" x14ac:dyDescent="0.2">
      <c r="A166" s="326" t="s">
        <v>553</v>
      </c>
      <c r="B166" s="326" t="s">
        <v>194</v>
      </c>
      <c r="C166" s="327">
        <v>13</v>
      </c>
      <c r="D166" s="327">
        <v>13</v>
      </c>
      <c r="E166" s="327">
        <v>13</v>
      </c>
      <c r="F166" s="327">
        <v>13</v>
      </c>
      <c r="G166" s="327">
        <v>13</v>
      </c>
      <c r="H166" s="327">
        <v>13</v>
      </c>
      <c r="I166" s="327">
        <v>13</v>
      </c>
      <c r="J166" s="327">
        <v>13</v>
      </c>
      <c r="K166" s="327">
        <v>13</v>
      </c>
      <c r="L166" s="327">
        <v>13</v>
      </c>
      <c r="M166" s="327">
        <v>13</v>
      </c>
      <c r="N166" s="327">
        <v>13</v>
      </c>
      <c r="O166" s="327">
        <v>13</v>
      </c>
      <c r="P166" s="327">
        <v>13113</v>
      </c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</row>
    <row r="167" spans="1:30" x14ac:dyDescent="0.2">
      <c r="A167" s="326" t="s">
        <v>554</v>
      </c>
      <c r="B167" s="326" t="s">
        <v>194</v>
      </c>
      <c r="C167" s="327">
        <v>2706</v>
      </c>
      <c r="D167" s="327">
        <v>2706</v>
      </c>
      <c r="E167" s="327">
        <v>2706</v>
      </c>
      <c r="F167" s="327">
        <v>2706</v>
      </c>
      <c r="G167" s="327">
        <v>2706</v>
      </c>
      <c r="H167" s="327">
        <v>2706</v>
      </c>
      <c r="I167" s="327">
        <v>2706</v>
      </c>
      <c r="J167" s="327">
        <v>2706</v>
      </c>
      <c r="K167" s="327">
        <v>2706</v>
      </c>
      <c r="L167" s="327">
        <v>2706</v>
      </c>
      <c r="M167" s="327">
        <v>2706</v>
      </c>
      <c r="N167" s="327">
        <v>2706</v>
      </c>
      <c r="O167" s="327">
        <v>2706</v>
      </c>
      <c r="P167" s="327">
        <v>2705503</v>
      </c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</row>
    <row r="168" spans="1:30" x14ac:dyDescent="0.2">
      <c r="A168" s="326" t="s">
        <v>555</v>
      </c>
      <c r="B168" s="326" t="s">
        <v>194</v>
      </c>
      <c r="C168" s="327">
        <v>2885</v>
      </c>
      <c r="D168" s="327">
        <v>2885</v>
      </c>
      <c r="E168" s="327">
        <v>2885</v>
      </c>
      <c r="F168" s="327">
        <v>2885</v>
      </c>
      <c r="G168" s="327">
        <v>2885</v>
      </c>
      <c r="H168" s="327">
        <v>2885</v>
      </c>
      <c r="I168" s="327">
        <v>2885</v>
      </c>
      <c r="J168" s="327">
        <v>2885</v>
      </c>
      <c r="K168" s="327">
        <v>2885</v>
      </c>
      <c r="L168" s="327">
        <v>2885</v>
      </c>
      <c r="M168" s="327">
        <v>2885</v>
      </c>
      <c r="N168" s="327">
        <v>2885</v>
      </c>
      <c r="O168" s="327">
        <v>2885</v>
      </c>
      <c r="P168" s="327">
        <v>2885148</v>
      </c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</row>
    <row r="169" spans="1:30" x14ac:dyDescent="0.2">
      <c r="A169" s="326" t="s">
        <v>556</v>
      </c>
      <c r="B169" s="326" t="s">
        <v>194</v>
      </c>
      <c r="C169" s="327">
        <v>2128</v>
      </c>
      <c r="D169" s="327">
        <v>2128</v>
      </c>
      <c r="E169" s="327">
        <v>2128</v>
      </c>
      <c r="F169" s="327">
        <v>2128</v>
      </c>
      <c r="G169" s="327">
        <v>2128</v>
      </c>
      <c r="H169" s="327">
        <v>2128</v>
      </c>
      <c r="I169" s="327">
        <v>2128</v>
      </c>
      <c r="J169" s="327">
        <v>2128</v>
      </c>
      <c r="K169" s="327">
        <v>2128</v>
      </c>
      <c r="L169" s="327">
        <v>2128</v>
      </c>
      <c r="M169" s="327">
        <v>2128</v>
      </c>
      <c r="N169" s="327">
        <v>2128</v>
      </c>
      <c r="O169" s="327">
        <v>2128</v>
      </c>
      <c r="P169" s="327">
        <v>2128003</v>
      </c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</row>
    <row r="170" spans="1:30" x14ac:dyDescent="0.2">
      <c r="A170" s="326" t="s">
        <v>557</v>
      </c>
      <c r="B170" s="326" t="s">
        <v>194</v>
      </c>
      <c r="C170" s="327">
        <v>10815</v>
      </c>
      <c r="D170" s="327">
        <v>10815</v>
      </c>
      <c r="E170" s="327">
        <v>10815</v>
      </c>
      <c r="F170" s="327">
        <v>10815</v>
      </c>
      <c r="G170" s="327">
        <v>10815</v>
      </c>
      <c r="H170" s="327">
        <v>10815</v>
      </c>
      <c r="I170" s="327">
        <v>10815</v>
      </c>
      <c r="J170" s="327">
        <v>10815</v>
      </c>
      <c r="K170" s="327">
        <v>10815</v>
      </c>
      <c r="L170" s="327">
        <v>10815</v>
      </c>
      <c r="M170" s="327">
        <v>10815</v>
      </c>
      <c r="N170" s="327">
        <v>10815</v>
      </c>
      <c r="O170" s="327">
        <v>10815</v>
      </c>
      <c r="P170" s="327">
        <v>10814697</v>
      </c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</row>
    <row r="171" spans="1:30" x14ac:dyDescent="0.2">
      <c r="A171" s="326" t="s">
        <v>878</v>
      </c>
      <c r="B171" s="326" t="s">
        <v>194</v>
      </c>
      <c r="C171" s="327">
        <v>9688</v>
      </c>
      <c r="D171" s="327">
        <v>9688</v>
      </c>
      <c r="E171" s="327">
        <v>9688</v>
      </c>
      <c r="F171" s="327">
        <v>9688</v>
      </c>
      <c r="G171" s="327">
        <v>9688</v>
      </c>
      <c r="H171" s="327">
        <v>9688</v>
      </c>
      <c r="I171" s="327">
        <v>9688</v>
      </c>
      <c r="J171" s="327">
        <v>9688</v>
      </c>
      <c r="K171" s="327">
        <v>9688</v>
      </c>
      <c r="L171" s="327">
        <v>9688</v>
      </c>
      <c r="M171" s="327">
        <v>9688</v>
      </c>
      <c r="N171" s="327">
        <v>9688</v>
      </c>
      <c r="O171" s="327">
        <v>9688</v>
      </c>
      <c r="P171" s="327">
        <v>9687864</v>
      </c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</row>
    <row r="172" spans="1:30" x14ac:dyDescent="0.2">
      <c r="A172" s="326" t="s">
        <v>558</v>
      </c>
      <c r="B172" s="326" t="s">
        <v>194</v>
      </c>
      <c r="C172" s="327">
        <v>8292</v>
      </c>
      <c r="D172" s="327">
        <v>8292</v>
      </c>
      <c r="E172" s="327">
        <v>8292</v>
      </c>
      <c r="F172" s="327">
        <v>8292</v>
      </c>
      <c r="G172" s="327">
        <v>8292</v>
      </c>
      <c r="H172" s="327">
        <v>8292</v>
      </c>
      <c r="I172" s="327">
        <v>8292</v>
      </c>
      <c r="J172" s="327">
        <v>8292</v>
      </c>
      <c r="K172" s="327">
        <v>8292</v>
      </c>
      <c r="L172" s="327">
        <v>8292</v>
      </c>
      <c r="M172" s="327">
        <v>8292</v>
      </c>
      <c r="N172" s="327">
        <v>8292</v>
      </c>
      <c r="O172" s="327">
        <v>8292</v>
      </c>
      <c r="P172" s="327">
        <v>8292075</v>
      </c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</row>
    <row r="173" spans="1:30" x14ac:dyDescent="0.2">
      <c r="A173" s="326" t="s">
        <v>615</v>
      </c>
      <c r="B173" s="326" t="s">
        <v>194</v>
      </c>
      <c r="C173" s="327">
        <v>152</v>
      </c>
      <c r="D173" s="327">
        <v>152</v>
      </c>
      <c r="E173" s="327">
        <v>152</v>
      </c>
      <c r="F173" s="327">
        <v>152</v>
      </c>
      <c r="G173" s="327">
        <v>152</v>
      </c>
      <c r="H173" s="327">
        <v>152</v>
      </c>
      <c r="I173" s="327">
        <v>152</v>
      </c>
      <c r="J173" s="327">
        <v>152</v>
      </c>
      <c r="K173" s="327">
        <v>152</v>
      </c>
      <c r="L173" s="327">
        <v>152</v>
      </c>
      <c r="M173" s="327">
        <v>152</v>
      </c>
      <c r="N173" s="327">
        <v>152</v>
      </c>
      <c r="O173" s="327">
        <v>152</v>
      </c>
      <c r="P173" s="327">
        <v>151581</v>
      </c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</row>
    <row r="174" spans="1:30" x14ac:dyDescent="0.2">
      <c r="A174" s="326" t="s">
        <v>616</v>
      </c>
      <c r="B174" s="326" t="s">
        <v>194</v>
      </c>
      <c r="C174" s="327">
        <v>159</v>
      </c>
      <c r="D174" s="327">
        <v>159</v>
      </c>
      <c r="E174" s="327">
        <v>159</v>
      </c>
      <c r="F174" s="327">
        <v>159</v>
      </c>
      <c r="G174" s="327">
        <v>159</v>
      </c>
      <c r="H174" s="327">
        <v>159</v>
      </c>
      <c r="I174" s="327">
        <v>159</v>
      </c>
      <c r="J174" s="327">
        <v>159</v>
      </c>
      <c r="K174" s="327">
        <v>159</v>
      </c>
      <c r="L174" s="327">
        <v>159</v>
      </c>
      <c r="M174" s="327">
        <v>159</v>
      </c>
      <c r="N174" s="327">
        <v>159</v>
      </c>
      <c r="O174" s="327">
        <v>159</v>
      </c>
      <c r="P174" s="327">
        <v>158947</v>
      </c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</row>
    <row r="175" spans="1:30" x14ac:dyDescent="0.2">
      <c r="A175" s="326" t="s">
        <v>879</v>
      </c>
      <c r="B175" s="326" t="s">
        <v>194</v>
      </c>
      <c r="C175" s="327">
        <v>0</v>
      </c>
      <c r="D175" s="327">
        <v>0</v>
      </c>
      <c r="E175" s="327">
        <v>0</v>
      </c>
      <c r="F175" s="327">
        <v>0</v>
      </c>
      <c r="G175" s="327">
        <v>0</v>
      </c>
      <c r="H175" s="327">
        <v>0</v>
      </c>
      <c r="I175" s="327">
        <v>0</v>
      </c>
      <c r="J175" s="327">
        <v>0</v>
      </c>
      <c r="K175" s="327">
        <v>0</v>
      </c>
      <c r="L175" s="327">
        <v>0</v>
      </c>
      <c r="M175" s="327">
        <v>0</v>
      </c>
      <c r="N175" s="327">
        <v>0</v>
      </c>
      <c r="O175" s="327">
        <v>0</v>
      </c>
      <c r="P175" s="327">
        <v>0</v>
      </c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</row>
    <row r="176" spans="1:30" x14ac:dyDescent="0.2">
      <c r="A176" s="326" t="s">
        <v>276</v>
      </c>
      <c r="B176" s="326" t="s">
        <v>194</v>
      </c>
      <c r="C176" s="327">
        <v>0</v>
      </c>
      <c r="D176" s="327">
        <v>0</v>
      </c>
      <c r="E176" s="327">
        <v>0</v>
      </c>
      <c r="F176" s="327">
        <v>0</v>
      </c>
      <c r="G176" s="327">
        <v>0</v>
      </c>
      <c r="H176" s="327">
        <v>0</v>
      </c>
      <c r="I176" s="327">
        <v>0</v>
      </c>
      <c r="J176" s="327">
        <v>0</v>
      </c>
      <c r="K176" s="327">
        <v>0</v>
      </c>
      <c r="L176" s="327">
        <v>0</v>
      </c>
      <c r="M176" s="327">
        <v>0</v>
      </c>
      <c r="N176" s="327">
        <v>0</v>
      </c>
      <c r="O176" s="327">
        <v>0</v>
      </c>
      <c r="P176" s="327">
        <v>0</v>
      </c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</row>
    <row r="177" spans="1:30" x14ac:dyDescent="0.2">
      <c r="A177" s="326" t="s">
        <v>258</v>
      </c>
      <c r="B177" s="326" t="s">
        <v>194</v>
      </c>
      <c r="C177" s="327">
        <v>26963</v>
      </c>
      <c r="D177" s="327">
        <v>26963</v>
      </c>
      <c r="E177" s="327">
        <v>26963</v>
      </c>
      <c r="F177" s="327">
        <v>26963</v>
      </c>
      <c r="G177" s="327">
        <v>26963</v>
      </c>
      <c r="H177" s="327">
        <v>26963</v>
      </c>
      <c r="I177" s="327">
        <v>26963</v>
      </c>
      <c r="J177" s="327">
        <v>26963</v>
      </c>
      <c r="K177" s="327">
        <v>26963</v>
      </c>
      <c r="L177" s="327">
        <v>26963</v>
      </c>
      <c r="M177" s="327">
        <v>26963</v>
      </c>
      <c r="N177" s="327">
        <v>26963</v>
      </c>
      <c r="O177" s="327">
        <v>26963</v>
      </c>
      <c r="P177" s="327">
        <v>26962980</v>
      </c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</row>
    <row r="178" spans="1:30" x14ac:dyDescent="0.2">
      <c r="A178" s="326" t="s">
        <v>559</v>
      </c>
      <c r="B178" s="326" t="s">
        <v>194</v>
      </c>
      <c r="C178" s="327">
        <v>22781</v>
      </c>
      <c r="D178" s="327">
        <v>22781</v>
      </c>
      <c r="E178" s="327">
        <v>22781</v>
      </c>
      <c r="F178" s="327">
        <v>22781</v>
      </c>
      <c r="G178" s="327">
        <v>22781</v>
      </c>
      <c r="H178" s="327">
        <v>22781</v>
      </c>
      <c r="I178" s="327">
        <v>22781</v>
      </c>
      <c r="J178" s="327">
        <v>22781</v>
      </c>
      <c r="K178" s="327">
        <v>22781</v>
      </c>
      <c r="L178" s="327">
        <v>22781</v>
      </c>
      <c r="M178" s="327">
        <v>22781</v>
      </c>
      <c r="N178" s="327">
        <v>22781</v>
      </c>
      <c r="O178" s="327">
        <v>22781</v>
      </c>
      <c r="P178" s="327">
        <v>22781417</v>
      </c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</row>
    <row r="179" spans="1:30" x14ac:dyDescent="0.2">
      <c r="A179" s="326" t="s">
        <v>259</v>
      </c>
      <c r="B179" s="326" t="s">
        <v>194</v>
      </c>
      <c r="C179" s="327">
        <v>14486</v>
      </c>
      <c r="D179" s="327">
        <v>14486</v>
      </c>
      <c r="E179" s="327">
        <v>14486</v>
      </c>
      <c r="F179" s="327">
        <v>14486</v>
      </c>
      <c r="G179" s="327">
        <v>14486</v>
      </c>
      <c r="H179" s="327">
        <v>14486</v>
      </c>
      <c r="I179" s="327">
        <v>14486</v>
      </c>
      <c r="J179" s="327">
        <v>14486</v>
      </c>
      <c r="K179" s="327">
        <v>14486</v>
      </c>
      <c r="L179" s="327">
        <v>14486</v>
      </c>
      <c r="M179" s="327">
        <v>14486</v>
      </c>
      <c r="N179" s="327">
        <v>14486</v>
      </c>
      <c r="O179" s="327">
        <v>14486</v>
      </c>
      <c r="P179" s="327">
        <v>14485598</v>
      </c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</row>
    <row r="180" spans="1:30" x14ac:dyDescent="0.2">
      <c r="A180" s="326" t="s">
        <v>260</v>
      </c>
      <c r="B180" s="326" t="s">
        <v>194</v>
      </c>
      <c r="C180" s="327">
        <v>20589</v>
      </c>
      <c r="D180" s="327">
        <v>20589</v>
      </c>
      <c r="E180" s="327">
        <v>20589</v>
      </c>
      <c r="F180" s="327">
        <v>20589</v>
      </c>
      <c r="G180" s="327">
        <v>20589</v>
      </c>
      <c r="H180" s="327">
        <v>20589</v>
      </c>
      <c r="I180" s="327">
        <v>20589</v>
      </c>
      <c r="J180" s="327">
        <v>20589</v>
      </c>
      <c r="K180" s="327">
        <v>20589</v>
      </c>
      <c r="L180" s="327">
        <v>20589</v>
      </c>
      <c r="M180" s="327">
        <v>20589</v>
      </c>
      <c r="N180" s="327">
        <v>20589</v>
      </c>
      <c r="O180" s="327">
        <v>20589</v>
      </c>
      <c r="P180" s="327">
        <v>20589184</v>
      </c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</row>
    <row r="181" spans="1:30" x14ac:dyDescent="0.2">
      <c r="A181" s="326" t="s">
        <v>766</v>
      </c>
      <c r="B181" s="326" t="s">
        <v>194</v>
      </c>
      <c r="C181" s="327">
        <v>0</v>
      </c>
      <c r="D181" s="327">
        <v>0</v>
      </c>
      <c r="E181" s="327">
        <v>0</v>
      </c>
      <c r="F181" s="327">
        <v>0</v>
      </c>
      <c r="G181" s="327">
        <v>0</v>
      </c>
      <c r="H181" s="327">
        <v>0</v>
      </c>
      <c r="I181" s="327">
        <v>0</v>
      </c>
      <c r="J181" s="327">
        <v>0</v>
      </c>
      <c r="K181" s="327">
        <v>0</v>
      </c>
      <c r="L181" s="327">
        <v>0</v>
      </c>
      <c r="M181" s="327">
        <v>0</v>
      </c>
      <c r="N181" s="327">
        <v>0</v>
      </c>
      <c r="O181" s="327">
        <v>0</v>
      </c>
      <c r="P181" s="327">
        <v>0</v>
      </c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</row>
    <row r="182" spans="1:30" x14ac:dyDescent="0.2">
      <c r="A182" s="326" t="s">
        <v>880</v>
      </c>
      <c r="B182" s="326" t="s">
        <v>194</v>
      </c>
      <c r="C182" s="327">
        <v>0</v>
      </c>
      <c r="D182" s="327">
        <v>0</v>
      </c>
      <c r="E182" s="327">
        <v>0</v>
      </c>
      <c r="F182" s="327">
        <v>0</v>
      </c>
      <c r="G182" s="327">
        <v>0</v>
      </c>
      <c r="H182" s="327">
        <v>0</v>
      </c>
      <c r="I182" s="327">
        <v>0</v>
      </c>
      <c r="J182" s="327">
        <v>0</v>
      </c>
      <c r="K182" s="327">
        <v>0</v>
      </c>
      <c r="L182" s="327">
        <v>0</v>
      </c>
      <c r="M182" s="327">
        <v>0</v>
      </c>
      <c r="N182" s="327">
        <v>0</v>
      </c>
      <c r="O182" s="327">
        <v>0</v>
      </c>
      <c r="P182" s="327">
        <v>0</v>
      </c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</row>
    <row r="183" spans="1:30" x14ac:dyDescent="0.2">
      <c r="A183" s="326" t="s">
        <v>261</v>
      </c>
      <c r="B183" s="326" t="s">
        <v>194</v>
      </c>
      <c r="C183" s="327">
        <v>5744</v>
      </c>
      <c r="D183" s="327">
        <v>5744</v>
      </c>
      <c r="E183" s="327">
        <v>5744</v>
      </c>
      <c r="F183" s="327">
        <v>5744</v>
      </c>
      <c r="G183" s="327">
        <v>5744</v>
      </c>
      <c r="H183" s="327">
        <v>5744</v>
      </c>
      <c r="I183" s="327">
        <v>5744</v>
      </c>
      <c r="J183" s="327">
        <v>5744</v>
      </c>
      <c r="K183" s="327">
        <v>5744</v>
      </c>
      <c r="L183" s="327">
        <v>5744</v>
      </c>
      <c r="M183" s="327">
        <v>5744</v>
      </c>
      <c r="N183" s="327">
        <v>5744</v>
      </c>
      <c r="O183" s="327">
        <v>5744</v>
      </c>
      <c r="P183" s="327">
        <v>5744097</v>
      </c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</row>
    <row r="184" spans="1:30" x14ac:dyDescent="0.2">
      <c r="A184" s="326" t="s">
        <v>998</v>
      </c>
      <c r="B184" s="326" t="s">
        <v>194</v>
      </c>
      <c r="C184" s="327">
        <v>0</v>
      </c>
      <c r="D184" s="327">
        <v>0</v>
      </c>
      <c r="E184" s="327">
        <v>0</v>
      </c>
      <c r="F184" s="327">
        <v>0</v>
      </c>
      <c r="G184" s="327">
        <v>0</v>
      </c>
      <c r="H184" s="327">
        <v>0</v>
      </c>
      <c r="I184" s="327">
        <v>0</v>
      </c>
      <c r="J184" s="327">
        <v>0</v>
      </c>
      <c r="K184" s="327">
        <v>0</v>
      </c>
      <c r="L184" s="327">
        <v>0</v>
      </c>
      <c r="M184" s="327">
        <v>0</v>
      </c>
      <c r="N184" s="327">
        <v>0</v>
      </c>
      <c r="O184" s="327">
        <v>0</v>
      </c>
      <c r="P184" s="327">
        <v>0</v>
      </c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</row>
    <row r="185" spans="1:30" x14ac:dyDescent="0.2">
      <c r="A185" s="326" t="s">
        <v>767</v>
      </c>
      <c r="B185" s="326" t="s">
        <v>194</v>
      </c>
      <c r="C185" s="327">
        <v>0</v>
      </c>
      <c r="D185" s="327">
        <v>0</v>
      </c>
      <c r="E185" s="327">
        <v>0</v>
      </c>
      <c r="F185" s="327">
        <v>0</v>
      </c>
      <c r="G185" s="327">
        <v>0</v>
      </c>
      <c r="H185" s="327">
        <v>0</v>
      </c>
      <c r="I185" s="327">
        <v>0</v>
      </c>
      <c r="J185" s="327">
        <v>0</v>
      </c>
      <c r="K185" s="327">
        <v>0</v>
      </c>
      <c r="L185" s="327">
        <v>0</v>
      </c>
      <c r="M185" s="327">
        <v>0</v>
      </c>
      <c r="N185" s="327">
        <v>0</v>
      </c>
      <c r="O185" s="327">
        <v>0</v>
      </c>
      <c r="P185" s="327">
        <v>0</v>
      </c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</row>
    <row r="186" spans="1:30" x14ac:dyDescent="0.2">
      <c r="A186" s="326" t="s">
        <v>1064</v>
      </c>
      <c r="B186" s="326" t="s">
        <v>194</v>
      </c>
      <c r="C186" s="327">
        <v>0</v>
      </c>
      <c r="D186" s="327">
        <v>0</v>
      </c>
      <c r="E186" s="327">
        <v>0</v>
      </c>
      <c r="F186" s="327">
        <v>0</v>
      </c>
      <c r="G186" s="327">
        <v>0</v>
      </c>
      <c r="H186" s="327">
        <v>0</v>
      </c>
      <c r="I186" s="327">
        <v>0</v>
      </c>
      <c r="J186" s="327">
        <v>0</v>
      </c>
      <c r="K186" s="327">
        <v>0</v>
      </c>
      <c r="L186" s="327">
        <v>0</v>
      </c>
      <c r="M186" s="327">
        <v>0</v>
      </c>
      <c r="N186" s="327">
        <v>0</v>
      </c>
      <c r="O186" s="327">
        <v>0</v>
      </c>
      <c r="P186" s="327">
        <v>0</v>
      </c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</row>
    <row r="187" spans="1:30" x14ac:dyDescent="0.2">
      <c r="A187" s="326" t="s">
        <v>560</v>
      </c>
      <c r="B187" s="326" t="s">
        <v>194</v>
      </c>
      <c r="C187" s="327">
        <v>0</v>
      </c>
      <c r="D187" s="327">
        <v>0</v>
      </c>
      <c r="E187" s="327">
        <v>0</v>
      </c>
      <c r="F187" s="327">
        <v>0</v>
      </c>
      <c r="G187" s="327">
        <v>0</v>
      </c>
      <c r="H187" s="327">
        <v>0</v>
      </c>
      <c r="I187" s="327">
        <v>0</v>
      </c>
      <c r="J187" s="327">
        <v>0</v>
      </c>
      <c r="K187" s="327">
        <v>0</v>
      </c>
      <c r="L187" s="327">
        <v>0</v>
      </c>
      <c r="M187" s="327">
        <v>0</v>
      </c>
      <c r="N187" s="327">
        <v>0</v>
      </c>
      <c r="O187" s="327">
        <v>0</v>
      </c>
      <c r="P187" s="327">
        <v>0</v>
      </c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</row>
    <row r="188" spans="1:30" x14ac:dyDescent="0.2">
      <c r="A188" s="326" t="s">
        <v>561</v>
      </c>
      <c r="B188" s="326" t="s">
        <v>194</v>
      </c>
      <c r="C188" s="327">
        <v>1507</v>
      </c>
      <c r="D188" s="327">
        <v>1507</v>
      </c>
      <c r="E188" s="327">
        <v>1507</v>
      </c>
      <c r="F188" s="327">
        <v>1507</v>
      </c>
      <c r="G188" s="327">
        <v>1507</v>
      </c>
      <c r="H188" s="327">
        <v>1507</v>
      </c>
      <c r="I188" s="327">
        <v>1507</v>
      </c>
      <c r="J188" s="327">
        <v>1507</v>
      </c>
      <c r="K188" s="327">
        <v>1507</v>
      </c>
      <c r="L188" s="327">
        <v>1503</v>
      </c>
      <c r="M188" s="327">
        <v>1503</v>
      </c>
      <c r="N188" s="327">
        <v>1503</v>
      </c>
      <c r="O188" s="327">
        <v>1503</v>
      </c>
      <c r="P188" s="327">
        <v>1506109</v>
      </c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</row>
    <row r="189" spans="1:30" x14ac:dyDescent="0.2">
      <c r="A189" s="326" t="s">
        <v>881</v>
      </c>
      <c r="B189" s="326" t="s">
        <v>194</v>
      </c>
      <c r="C189" s="327">
        <v>89</v>
      </c>
      <c r="D189" s="327">
        <v>89</v>
      </c>
      <c r="E189" s="327">
        <v>89</v>
      </c>
      <c r="F189" s="327">
        <v>89</v>
      </c>
      <c r="G189" s="327">
        <v>89</v>
      </c>
      <c r="H189" s="327">
        <v>89</v>
      </c>
      <c r="I189" s="327">
        <v>89</v>
      </c>
      <c r="J189" s="327">
        <v>89</v>
      </c>
      <c r="K189" s="327">
        <v>89</v>
      </c>
      <c r="L189" s="327">
        <v>89</v>
      </c>
      <c r="M189" s="327">
        <v>89</v>
      </c>
      <c r="N189" s="327">
        <v>89</v>
      </c>
      <c r="O189" s="327">
        <v>89</v>
      </c>
      <c r="P189" s="327">
        <v>88577</v>
      </c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</row>
    <row r="190" spans="1:30" x14ac:dyDescent="0.2">
      <c r="A190" s="326" t="s">
        <v>562</v>
      </c>
      <c r="B190" s="326" t="s">
        <v>194</v>
      </c>
      <c r="C190" s="327">
        <v>0</v>
      </c>
      <c r="D190" s="327">
        <v>0</v>
      </c>
      <c r="E190" s="327">
        <v>0</v>
      </c>
      <c r="F190" s="327">
        <v>0</v>
      </c>
      <c r="G190" s="327">
        <v>0</v>
      </c>
      <c r="H190" s="327">
        <v>0</v>
      </c>
      <c r="I190" s="327">
        <v>0</v>
      </c>
      <c r="J190" s="327">
        <v>0</v>
      </c>
      <c r="K190" s="327">
        <v>0</v>
      </c>
      <c r="L190" s="327">
        <v>0</v>
      </c>
      <c r="M190" s="327">
        <v>0</v>
      </c>
      <c r="N190" s="327">
        <v>0</v>
      </c>
      <c r="O190" s="327">
        <v>0</v>
      </c>
      <c r="P190" s="327">
        <v>267</v>
      </c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</row>
    <row r="191" spans="1:30" x14ac:dyDescent="0.2">
      <c r="A191" s="326" t="s">
        <v>757</v>
      </c>
      <c r="B191" s="326" t="s">
        <v>194</v>
      </c>
      <c r="C191" s="327">
        <v>45</v>
      </c>
      <c r="D191" s="327">
        <v>45</v>
      </c>
      <c r="E191" s="327">
        <v>45</v>
      </c>
      <c r="F191" s="327">
        <v>45</v>
      </c>
      <c r="G191" s="327">
        <v>45</v>
      </c>
      <c r="H191" s="327">
        <v>45</v>
      </c>
      <c r="I191" s="327">
        <v>45</v>
      </c>
      <c r="J191" s="327">
        <v>45</v>
      </c>
      <c r="K191" s="327">
        <v>45</v>
      </c>
      <c r="L191" s="327">
        <v>45</v>
      </c>
      <c r="M191" s="327">
        <v>45</v>
      </c>
      <c r="N191" s="327">
        <v>45</v>
      </c>
      <c r="O191" s="327">
        <v>45</v>
      </c>
      <c r="P191" s="327">
        <v>44555</v>
      </c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</row>
    <row r="192" spans="1:30" x14ac:dyDescent="0.2">
      <c r="A192" s="326" t="s">
        <v>768</v>
      </c>
      <c r="B192" s="326" t="s">
        <v>194</v>
      </c>
      <c r="C192" s="327">
        <v>0</v>
      </c>
      <c r="D192" s="327">
        <v>0</v>
      </c>
      <c r="E192" s="327">
        <v>0</v>
      </c>
      <c r="F192" s="327">
        <v>0</v>
      </c>
      <c r="G192" s="327">
        <v>0</v>
      </c>
      <c r="H192" s="327">
        <v>0</v>
      </c>
      <c r="I192" s="327">
        <v>0</v>
      </c>
      <c r="J192" s="327">
        <v>0</v>
      </c>
      <c r="K192" s="327">
        <v>0</v>
      </c>
      <c r="L192" s="327">
        <v>0</v>
      </c>
      <c r="M192" s="327">
        <v>0</v>
      </c>
      <c r="N192" s="327">
        <v>0</v>
      </c>
      <c r="O192" s="327">
        <v>0</v>
      </c>
      <c r="P192" s="327">
        <v>0</v>
      </c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</row>
    <row r="193" spans="1:30" x14ac:dyDescent="0.2">
      <c r="A193" s="326" t="s">
        <v>262</v>
      </c>
      <c r="B193" s="326" t="s">
        <v>194</v>
      </c>
      <c r="C193" s="327">
        <v>75043</v>
      </c>
      <c r="D193" s="327">
        <v>75163</v>
      </c>
      <c r="E193" s="327">
        <v>75119</v>
      </c>
      <c r="F193" s="327">
        <v>74901</v>
      </c>
      <c r="G193" s="327">
        <v>75555</v>
      </c>
      <c r="H193" s="327">
        <v>75237</v>
      </c>
      <c r="I193" s="327">
        <v>88271</v>
      </c>
      <c r="J193" s="327">
        <v>74499</v>
      </c>
      <c r="K193" s="327">
        <v>74496</v>
      </c>
      <c r="L193" s="327">
        <v>90787</v>
      </c>
      <c r="M193" s="327">
        <v>90806</v>
      </c>
      <c r="N193" s="327">
        <v>90764</v>
      </c>
      <c r="O193" s="327">
        <v>90658</v>
      </c>
      <c r="P193" s="327">
        <v>80703980</v>
      </c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</row>
    <row r="194" spans="1:30" x14ac:dyDescent="0.2">
      <c r="A194" s="326" t="s">
        <v>563</v>
      </c>
      <c r="B194" s="326" t="s">
        <v>194</v>
      </c>
      <c r="C194" s="327">
        <v>204</v>
      </c>
      <c r="D194" s="327">
        <v>204</v>
      </c>
      <c r="E194" s="327">
        <v>204</v>
      </c>
      <c r="F194" s="327">
        <v>204</v>
      </c>
      <c r="G194" s="327">
        <v>204</v>
      </c>
      <c r="H194" s="327">
        <v>204</v>
      </c>
      <c r="I194" s="327">
        <v>204</v>
      </c>
      <c r="J194" s="327">
        <v>204</v>
      </c>
      <c r="K194" s="327">
        <v>204</v>
      </c>
      <c r="L194" s="327">
        <v>204</v>
      </c>
      <c r="M194" s="327">
        <v>204</v>
      </c>
      <c r="N194" s="327">
        <v>204</v>
      </c>
      <c r="O194" s="327">
        <v>204</v>
      </c>
      <c r="P194" s="327">
        <v>204200</v>
      </c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</row>
    <row r="195" spans="1:30" x14ac:dyDescent="0.2">
      <c r="A195" s="326" t="s">
        <v>263</v>
      </c>
      <c r="B195" s="326" t="s">
        <v>194</v>
      </c>
      <c r="C195" s="327">
        <v>0</v>
      </c>
      <c r="D195" s="327">
        <v>0</v>
      </c>
      <c r="E195" s="327">
        <v>0</v>
      </c>
      <c r="F195" s="327">
        <v>0</v>
      </c>
      <c r="G195" s="327">
        <v>0</v>
      </c>
      <c r="H195" s="327">
        <v>0</v>
      </c>
      <c r="I195" s="327">
        <v>0</v>
      </c>
      <c r="J195" s="327">
        <v>0</v>
      </c>
      <c r="K195" s="327">
        <v>0</v>
      </c>
      <c r="L195" s="327">
        <v>0</v>
      </c>
      <c r="M195" s="327">
        <v>0</v>
      </c>
      <c r="N195" s="327">
        <v>0</v>
      </c>
      <c r="O195" s="327">
        <v>0</v>
      </c>
      <c r="P195" s="327">
        <v>0</v>
      </c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</row>
    <row r="196" spans="1:30" x14ac:dyDescent="0.2">
      <c r="A196" s="326" t="s">
        <v>696</v>
      </c>
      <c r="B196" s="326" t="s">
        <v>194</v>
      </c>
      <c r="C196" s="327">
        <v>0</v>
      </c>
      <c r="D196" s="327">
        <v>0</v>
      </c>
      <c r="E196" s="327">
        <v>0</v>
      </c>
      <c r="F196" s="327">
        <v>0</v>
      </c>
      <c r="G196" s="327">
        <v>0</v>
      </c>
      <c r="H196" s="327">
        <v>0</v>
      </c>
      <c r="I196" s="327">
        <v>0</v>
      </c>
      <c r="J196" s="327">
        <v>0</v>
      </c>
      <c r="K196" s="327">
        <v>0</v>
      </c>
      <c r="L196" s="327">
        <v>0</v>
      </c>
      <c r="M196" s="327">
        <v>0</v>
      </c>
      <c r="N196" s="327">
        <v>0</v>
      </c>
      <c r="O196" s="327">
        <v>0</v>
      </c>
      <c r="P196" s="327">
        <v>0</v>
      </c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</row>
    <row r="197" spans="1:30" x14ac:dyDescent="0.2">
      <c r="A197" s="326" t="s">
        <v>697</v>
      </c>
      <c r="B197" s="326" t="s">
        <v>194</v>
      </c>
      <c r="C197" s="327">
        <v>0</v>
      </c>
      <c r="D197" s="327">
        <v>0</v>
      </c>
      <c r="E197" s="327">
        <v>0</v>
      </c>
      <c r="F197" s="327">
        <v>0</v>
      </c>
      <c r="G197" s="327">
        <v>0</v>
      </c>
      <c r="H197" s="327">
        <v>0</v>
      </c>
      <c r="I197" s="327">
        <v>0</v>
      </c>
      <c r="J197" s="327">
        <v>0</v>
      </c>
      <c r="K197" s="327">
        <v>0</v>
      </c>
      <c r="L197" s="327">
        <v>0</v>
      </c>
      <c r="M197" s="327">
        <v>0</v>
      </c>
      <c r="N197" s="327">
        <v>0</v>
      </c>
      <c r="O197" s="327">
        <v>0</v>
      </c>
      <c r="P197" s="327">
        <v>0</v>
      </c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</row>
    <row r="198" spans="1:30" x14ac:dyDescent="0.2">
      <c r="A198" s="326" t="s">
        <v>698</v>
      </c>
      <c r="B198" s="326" t="s">
        <v>194</v>
      </c>
      <c r="C198" s="327">
        <v>0</v>
      </c>
      <c r="D198" s="327">
        <v>0</v>
      </c>
      <c r="E198" s="327">
        <v>0</v>
      </c>
      <c r="F198" s="327">
        <v>0</v>
      </c>
      <c r="G198" s="327">
        <v>0</v>
      </c>
      <c r="H198" s="327">
        <v>0</v>
      </c>
      <c r="I198" s="327">
        <v>0</v>
      </c>
      <c r="J198" s="327">
        <v>0</v>
      </c>
      <c r="K198" s="327">
        <v>0</v>
      </c>
      <c r="L198" s="327">
        <v>0</v>
      </c>
      <c r="M198" s="327">
        <v>0</v>
      </c>
      <c r="N198" s="327">
        <v>0</v>
      </c>
      <c r="O198" s="327">
        <v>0</v>
      </c>
      <c r="P198" s="327">
        <v>0</v>
      </c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</row>
    <row r="199" spans="1:30" x14ac:dyDescent="0.2">
      <c r="A199" s="326" t="s">
        <v>1065</v>
      </c>
      <c r="B199" s="326" t="s">
        <v>194</v>
      </c>
      <c r="C199" s="327">
        <v>0</v>
      </c>
      <c r="D199" s="327">
        <v>0</v>
      </c>
      <c r="E199" s="327">
        <v>0</v>
      </c>
      <c r="F199" s="327">
        <v>0</v>
      </c>
      <c r="G199" s="327">
        <v>0</v>
      </c>
      <c r="H199" s="327">
        <v>0</v>
      </c>
      <c r="I199" s="327">
        <v>0</v>
      </c>
      <c r="J199" s="327">
        <v>0</v>
      </c>
      <c r="K199" s="327">
        <v>0</v>
      </c>
      <c r="L199" s="327">
        <v>0</v>
      </c>
      <c r="M199" s="327">
        <v>0</v>
      </c>
      <c r="N199" s="327">
        <v>0</v>
      </c>
      <c r="O199" s="327">
        <v>0</v>
      </c>
      <c r="P199" s="327">
        <v>0</v>
      </c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</row>
    <row r="200" spans="1:30" x14ac:dyDescent="0.2">
      <c r="A200" s="326" t="s">
        <v>264</v>
      </c>
      <c r="B200" s="326" t="s">
        <v>194</v>
      </c>
      <c r="C200" s="327">
        <v>3517</v>
      </c>
      <c r="D200" s="327">
        <v>3517</v>
      </c>
      <c r="E200" s="327">
        <v>3517</v>
      </c>
      <c r="F200" s="327">
        <v>3517</v>
      </c>
      <c r="G200" s="327">
        <v>3517</v>
      </c>
      <c r="H200" s="327">
        <v>3517</v>
      </c>
      <c r="I200" s="327">
        <v>3517</v>
      </c>
      <c r="J200" s="327">
        <v>3517</v>
      </c>
      <c r="K200" s="327">
        <v>3517</v>
      </c>
      <c r="L200" s="327">
        <v>3517</v>
      </c>
      <c r="M200" s="327">
        <v>3517</v>
      </c>
      <c r="N200" s="327">
        <v>3517</v>
      </c>
      <c r="O200" s="327">
        <v>3517</v>
      </c>
      <c r="P200" s="327">
        <v>3516565</v>
      </c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</row>
    <row r="201" spans="1:30" x14ac:dyDescent="0.2">
      <c r="A201" s="326" t="s">
        <v>999</v>
      </c>
      <c r="B201" s="326" t="s">
        <v>194</v>
      </c>
      <c r="C201" s="327">
        <v>0</v>
      </c>
      <c r="D201" s="327">
        <v>0</v>
      </c>
      <c r="E201" s="327">
        <v>0</v>
      </c>
      <c r="F201" s="327">
        <v>0</v>
      </c>
      <c r="G201" s="327">
        <v>0</v>
      </c>
      <c r="H201" s="327">
        <v>0</v>
      </c>
      <c r="I201" s="327">
        <v>0</v>
      </c>
      <c r="J201" s="327">
        <v>0</v>
      </c>
      <c r="K201" s="327">
        <v>0</v>
      </c>
      <c r="L201" s="327">
        <v>0</v>
      </c>
      <c r="M201" s="327">
        <v>0</v>
      </c>
      <c r="N201" s="327">
        <v>0</v>
      </c>
      <c r="O201" s="327">
        <v>0</v>
      </c>
      <c r="P201" s="327">
        <v>0</v>
      </c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</row>
    <row r="202" spans="1:30" x14ac:dyDescent="0.2">
      <c r="A202" s="326" t="s">
        <v>699</v>
      </c>
      <c r="B202" s="326" t="s">
        <v>194</v>
      </c>
      <c r="C202" s="327">
        <v>0</v>
      </c>
      <c r="D202" s="327">
        <v>0</v>
      </c>
      <c r="E202" s="327">
        <v>0</v>
      </c>
      <c r="F202" s="327">
        <v>0</v>
      </c>
      <c r="G202" s="327">
        <v>0</v>
      </c>
      <c r="H202" s="327">
        <v>0</v>
      </c>
      <c r="I202" s="327">
        <v>0</v>
      </c>
      <c r="J202" s="327">
        <v>0</v>
      </c>
      <c r="K202" s="327">
        <v>0</v>
      </c>
      <c r="L202" s="327">
        <v>0</v>
      </c>
      <c r="M202" s="327">
        <v>0</v>
      </c>
      <c r="N202" s="327">
        <v>0</v>
      </c>
      <c r="O202" s="327">
        <v>0</v>
      </c>
      <c r="P202" s="327">
        <v>0</v>
      </c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</row>
    <row r="203" spans="1:30" x14ac:dyDescent="0.2">
      <c r="A203" s="326" t="s">
        <v>1066</v>
      </c>
      <c r="B203" s="326" t="s">
        <v>194</v>
      </c>
      <c r="C203" s="327">
        <v>0</v>
      </c>
      <c r="D203" s="327">
        <v>0</v>
      </c>
      <c r="E203" s="327">
        <v>0</v>
      </c>
      <c r="F203" s="327">
        <v>0</v>
      </c>
      <c r="G203" s="327">
        <v>0</v>
      </c>
      <c r="H203" s="327">
        <v>0</v>
      </c>
      <c r="I203" s="327">
        <v>0</v>
      </c>
      <c r="J203" s="327">
        <v>0</v>
      </c>
      <c r="K203" s="327">
        <v>0</v>
      </c>
      <c r="L203" s="327">
        <v>0</v>
      </c>
      <c r="M203" s="327">
        <v>0</v>
      </c>
      <c r="N203" s="327">
        <v>0</v>
      </c>
      <c r="O203" s="327">
        <v>0</v>
      </c>
      <c r="P203" s="327">
        <v>0</v>
      </c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</row>
    <row r="204" spans="1:30" x14ac:dyDescent="0.2">
      <c r="A204" s="326" t="s">
        <v>265</v>
      </c>
      <c r="B204" s="326" t="s">
        <v>194</v>
      </c>
      <c r="C204" s="327">
        <v>0</v>
      </c>
      <c r="D204" s="327">
        <v>0</v>
      </c>
      <c r="E204" s="327">
        <v>0</v>
      </c>
      <c r="F204" s="327">
        <v>0</v>
      </c>
      <c r="G204" s="327">
        <v>0</v>
      </c>
      <c r="H204" s="327">
        <v>0</v>
      </c>
      <c r="I204" s="327">
        <v>0</v>
      </c>
      <c r="J204" s="327">
        <v>0</v>
      </c>
      <c r="K204" s="327">
        <v>0</v>
      </c>
      <c r="L204" s="327">
        <v>0</v>
      </c>
      <c r="M204" s="327">
        <v>0</v>
      </c>
      <c r="N204" s="327">
        <v>0</v>
      </c>
      <c r="O204" s="327">
        <v>0</v>
      </c>
      <c r="P204" s="327">
        <v>0</v>
      </c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  <c r="AD204" s="133"/>
    </row>
    <row r="205" spans="1:30" x14ac:dyDescent="0.2">
      <c r="A205" s="326" t="s">
        <v>266</v>
      </c>
      <c r="B205" s="326" t="s">
        <v>194</v>
      </c>
      <c r="C205" s="327">
        <v>969</v>
      </c>
      <c r="D205" s="327">
        <v>1043</v>
      </c>
      <c r="E205" s="327">
        <v>1042</v>
      </c>
      <c r="F205" s="327">
        <v>1042</v>
      </c>
      <c r="G205" s="327">
        <v>1042</v>
      </c>
      <c r="H205" s="327">
        <v>753</v>
      </c>
      <c r="I205" s="327">
        <v>753</v>
      </c>
      <c r="J205" s="327">
        <v>679</v>
      </c>
      <c r="K205" s="327">
        <v>679</v>
      </c>
      <c r="L205" s="327">
        <v>679</v>
      </c>
      <c r="M205" s="327">
        <v>679</v>
      </c>
      <c r="N205" s="327">
        <v>679</v>
      </c>
      <c r="O205" s="327">
        <v>679</v>
      </c>
      <c r="P205" s="327">
        <v>824429</v>
      </c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</row>
    <row r="206" spans="1:30" x14ac:dyDescent="0.2">
      <c r="A206" s="326" t="s">
        <v>267</v>
      </c>
      <c r="B206" s="326" t="s">
        <v>194</v>
      </c>
      <c r="C206" s="327">
        <v>5509</v>
      </c>
      <c r="D206" s="327">
        <v>5509</v>
      </c>
      <c r="E206" s="327">
        <v>5509</v>
      </c>
      <c r="F206" s="327">
        <v>5509</v>
      </c>
      <c r="G206" s="327">
        <v>5509</v>
      </c>
      <c r="H206" s="327">
        <v>5509</v>
      </c>
      <c r="I206" s="327">
        <v>5509</v>
      </c>
      <c r="J206" s="327">
        <v>5509</v>
      </c>
      <c r="K206" s="327">
        <v>5509</v>
      </c>
      <c r="L206" s="327">
        <v>5509</v>
      </c>
      <c r="M206" s="327">
        <v>5509</v>
      </c>
      <c r="N206" s="327">
        <v>5509</v>
      </c>
      <c r="O206" s="327">
        <v>5509</v>
      </c>
      <c r="P206" s="327">
        <v>5509002</v>
      </c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</row>
    <row r="207" spans="1:30" x14ac:dyDescent="0.2">
      <c r="A207" s="326" t="s">
        <v>882</v>
      </c>
      <c r="B207" s="326" t="s">
        <v>194</v>
      </c>
      <c r="C207" s="327">
        <v>88939</v>
      </c>
      <c r="D207" s="327">
        <v>89627</v>
      </c>
      <c r="E207" s="327">
        <v>89971</v>
      </c>
      <c r="F207" s="327">
        <v>91609</v>
      </c>
      <c r="G207" s="327">
        <v>91698</v>
      </c>
      <c r="H207" s="327">
        <v>93374</v>
      </c>
      <c r="I207" s="327">
        <v>93992</v>
      </c>
      <c r="J207" s="327">
        <v>98159</v>
      </c>
      <c r="K207" s="327">
        <v>100451</v>
      </c>
      <c r="L207" s="327">
        <v>100350</v>
      </c>
      <c r="M207" s="327">
        <v>100989</v>
      </c>
      <c r="N207" s="327">
        <v>99802</v>
      </c>
      <c r="O207" s="327">
        <v>100705</v>
      </c>
      <c r="P207" s="327">
        <v>95403785</v>
      </c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</row>
    <row r="208" spans="1:30" x14ac:dyDescent="0.2">
      <c r="A208" s="326" t="s">
        <v>769</v>
      </c>
      <c r="B208" s="326" t="s">
        <v>194</v>
      </c>
      <c r="C208" s="327">
        <v>1314</v>
      </c>
      <c r="D208" s="327">
        <v>1314</v>
      </c>
      <c r="E208" s="327">
        <v>1314</v>
      </c>
      <c r="F208" s="327">
        <v>1314</v>
      </c>
      <c r="G208" s="327">
        <v>1314</v>
      </c>
      <c r="H208" s="327">
        <v>1314</v>
      </c>
      <c r="I208" s="327">
        <v>1314</v>
      </c>
      <c r="J208" s="327">
        <v>1314</v>
      </c>
      <c r="K208" s="327">
        <v>1314</v>
      </c>
      <c r="L208" s="327">
        <v>1314</v>
      </c>
      <c r="M208" s="327">
        <v>1314</v>
      </c>
      <c r="N208" s="327">
        <v>1314</v>
      </c>
      <c r="O208" s="327">
        <v>1314</v>
      </c>
      <c r="P208" s="327">
        <v>1314040</v>
      </c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</row>
    <row r="209" spans="1:30" x14ac:dyDescent="0.2">
      <c r="A209" s="326" t="s">
        <v>883</v>
      </c>
      <c r="B209" s="326" t="s">
        <v>194</v>
      </c>
      <c r="C209" s="327">
        <v>162595</v>
      </c>
      <c r="D209" s="327">
        <v>162441</v>
      </c>
      <c r="E209" s="327">
        <v>161964</v>
      </c>
      <c r="F209" s="327">
        <v>161923</v>
      </c>
      <c r="G209" s="327">
        <v>161860</v>
      </c>
      <c r="H209" s="327">
        <v>161104</v>
      </c>
      <c r="I209" s="327">
        <v>161100</v>
      </c>
      <c r="J209" s="327">
        <v>161100</v>
      </c>
      <c r="K209" s="327">
        <v>161099</v>
      </c>
      <c r="L209" s="327">
        <v>161099</v>
      </c>
      <c r="M209" s="327">
        <v>161099</v>
      </c>
      <c r="N209" s="327">
        <v>161099</v>
      </c>
      <c r="O209" s="327">
        <v>161080</v>
      </c>
      <c r="P209" s="327">
        <v>161477262</v>
      </c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</row>
    <row r="210" spans="1:30" x14ac:dyDescent="0.2">
      <c r="A210" s="326" t="s">
        <v>564</v>
      </c>
      <c r="B210" s="326" t="s">
        <v>194</v>
      </c>
      <c r="C210" s="327">
        <v>7370</v>
      </c>
      <c r="D210" s="327">
        <v>7370</v>
      </c>
      <c r="E210" s="327">
        <v>7370</v>
      </c>
      <c r="F210" s="327">
        <v>7370</v>
      </c>
      <c r="G210" s="327">
        <v>7370</v>
      </c>
      <c r="H210" s="327">
        <v>7370</v>
      </c>
      <c r="I210" s="327">
        <v>7370</v>
      </c>
      <c r="J210" s="327">
        <v>7370</v>
      </c>
      <c r="K210" s="327">
        <v>7370</v>
      </c>
      <c r="L210" s="327">
        <v>7370</v>
      </c>
      <c r="M210" s="327">
        <v>7370</v>
      </c>
      <c r="N210" s="327">
        <v>7370</v>
      </c>
      <c r="O210" s="327">
        <v>7370</v>
      </c>
      <c r="P210" s="327">
        <v>7370081</v>
      </c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  <c r="AD210" s="133"/>
    </row>
    <row r="211" spans="1:30" x14ac:dyDescent="0.2">
      <c r="A211" s="326" t="s">
        <v>700</v>
      </c>
      <c r="B211" s="326" t="s">
        <v>194</v>
      </c>
      <c r="C211" s="327">
        <v>0</v>
      </c>
      <c r="D211" s="327">
        <v>0</v>
      </c>
      <c r="E211" s="327">
        <v>0</v>
      </c>
      <c r="F211" s="327">
        <v>0</v>
      </c>
      <c r="G211" s="327">
        <v>0</v>
      </c>
      <c r="H211" s="327">
        <v>0</v>
      </c>
      <c r="I211" s="327">
        <v>0</v>
      </c>
      <c r="J211" s="327">
        <v>0</v>
      </c>
      <c r="K211" s="327">
        <v>0</v>
      </c>
      <c r="L211" s="327">
        <v>0</v>
      </c>
      <c r="M211" s="327">
        <v>0</v>
      </c>
      <c r="N211" s="327">
        <v>0</v>
      </c>
      <c r="O211" s="327">
        <v>0</v>
      </c>
      <c r="P211" s="327">
        <v>0</v>
      </c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</row>
    <row r="212" spans="1:30" x14ac:dyDescent="0.2">
      <c r="A212" s="326" t="s">
        <v>701</v>
      </c>
      <c r="B212" s="326" t="s">
        <v>194</v>
      </c>
      <c r="C212" s="327">
        <v>0</v>
      </c>
      <c r="D212" s="327">
        <v>0</v>
      </c>
      <c r="E212" s="327">
        <v>0</v>
      </c>
      <c r="F212" s="327">
        <v>0</v>
      </c>
      <c r="G212" s="327">
        <v>0</v>
      </c>
      <c r="H212" s="327">
        <v>0</v>
      </c>
      <c r="I212" s="327">
        <v>0</v>
      </c>
      <c r="J212" s="327">
        <v>0</v>
      </c>
      <c r="K212" s="327">
        <v>0</v>
      </c>
      <c r="L212" s="327">
        <v>0</v>
      </c>
      <c r="M212" s="327">
        <v>0</v>
      </c>
      <c r="N212" s="327">
        <v>0</v>
      </c>
      <c r="O212" s="327">
        <v>0</v>
      </c>
      <c r="P212" s="327">
        <v>0</v>
      </c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  <c r="AD212" s="133"/>
    </row>
    <row r="213" spans="1:30" x14ac:dyDescent="0.2">
      <c r="A213" s="326" t="s">
        <v>702</v>
      </c>
      <c r="B213" s="326" t="s">
        <v>194</v>
      </c>
      <c r="C213" s="327">
        <v>0</v>
      </c>
      <c r="D213" s="327">
        <v>0</v>
      </c>
      <c r="E213" s="327">
        <v>0</v>
      </c>
      <c r="F213" s="327">
        <v>0</v>
      </c>
      <c r="G213" s="327">
        <v>0</v>
      </c>
      <c r="H213" s="327">
        <v>0</v>
      </c>
      <c r="I213" s="327">
        <v>0</v>
      </c>
      <c r="J213" s="327">
        <v>0</v>
      </c>
      <c r="K213" s="327">
        <v>0</v>
      </c>
      <c r="L213" s="327">
        <v>0</v>
      </c>
      <c r="M213" s="327">
        <v>0</v>
      </c>
      <c r="N213" s="327">
        <v>0</v>
      </c>
      <c r="O213" s="327">
        <v>0</v>
      </c>
      <c r="P213" s="327">
        <v>0</v>
      </c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</row>
    <row r="214" spans="1:30" x14ac:dyDescent="0.2">
      <c r="A214" s="326" t="s">
        <v>703</v>
      </c>
      <c r="B214" s="326" t="s">
        <v>194</v>
      </c>
      <c r="C214" s="327">
        <v>0</v>
      </c>
      <c r="D214" s="327">
        <v>0</v>
      </c>
      <c r="E214" s="327">
        <v>0</v>
      </c>
      <c r="F214" s="327">
        <v>0</v>
      </c>
      <c r="G214" s="327">
        <v>0</v>
      </c>
      <c r="H214" s="327">
        <v>0</v>
      </c>
      <c r="I214" s="327">
        <v>0</v>
      </c>
      <c r="J214" s="327">
        <v>0</v>
      </c>
      <c r="K214" s="327">
        <v>0</v>
      </c>
      <c r="L214" s="327">
        <v>0</v>
      </c>
      <c r="M214" s="327">
        <v>0</v>
      </c>
      <c r="N214" s="327">
        <v>0</v>
      </c>
      <c r="O214" s="327">
        <v>0</v>
      </c>
      <c r="P214" s="327">
        <v>0</v>
      </c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</row>
    <row r="215" spans="1:30" x14ac:dyDescent="0.2">
      <c r="A215" s="326" t="s">
        <v>704</v>
      </c>
      <c r="B215" s="326" t="s">
        <v>194</v>
      </c>
      <c r="C215" s="327">
        <v>0</v>
      </c>
      <c r="D215" s="327">
        <v>0</v>
      </c>
      <c r="E215" s="327">
        <v>0</v>
      </c>
      <c r="F215" s="327">
        <v>0</v>
      </c>
      <c r="G215" s="327">
        <v>0</v>
      </c>
      <c r="H215" s="327">
        <v>0</v>
      </c>
      <c r="I215" s="327">
        <v>0</v>
      </c>
      <c r="J215" s="327">
        <v>0</v>
      </c>
      <c r="K215" s="327">
        <v>0</v>
      </c>
      <c r="L215" s="327">
        <v>0</v>
      </c>
      <c r="M215" s="327">
        <v>0</v>
      </c>
      <c r="N215" s="327">
        <v>0</v>
      </c>
      <c r="O215" s="327">
        <v>0</v>
      </c>
      <c r="P215" s="327">
        <v>0</v>
      </c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</row>
    <row r="216" spans="1:30" x14ac:dyDescent="0.2">
      <c r="A216" s="326" t="s">
        <v>565</v>
      </c>
      <c r="B216" s="326" t="s">
        <v>194</v>
      </c>
      <c r="C216" s="327">
        <v>214</v>
      </c>
      <c r="D216" s="327">
        <v>214</v>
      </c>
      <c r="E216" s="327">
        <v>214</v>
      </c>
      <c r="F216" s="327">
        <v>214</v>
      </c>
      <c r="G216" s="327">
        <v>214</v>
      </c>
      <c r="H216" s="327">
        <v>214</v>
      </c>
      <c r="I216" s="327">
        <v>214</v>
      </c>
      <c r="J216" s="327">
        <v>214</v>
      </c>
      <c r="K216" s="327">
        <v>214</v>
      </c>
      <c r="L216" s="327">
        <v>214</v>
      </c>
      <c r="M216" s="327">
        <v>214</v>
      </c>
      <c r="N216" s="327">
        <v>214</v>
      </c>
      <c r="O216" s="327">
        <v>214</v>
      </c>
      <c r="P216" s="327">
        <v>214027</v>
      </c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</row>
    <row r="217" spans="1:30" x14ac:dyDescent="0.2">
      <c r="A217" s="326" t="s">
        <v>566</v>
      </c>
      <c r="B217" s="326" t="s">
        <v>194</v>
      </c>
      <c r="C217" s="327">
        <v>49</v>
      </c>
      <c r="D217" s="327">
        <v>49</v>
      </c>
      <c r="E217" s="327">
        <v>49</v>
      </c>
      <c r="F217" s="327">
        <v>49</v>
      </c>
      <c r="G217" s="327">
        <v>49</v>
      </c>
      <c r="H217" s="327">
        <v>49</v>
      </c>
      <c r="I217" s="327">
        <v>49</v>
      </c>
      <c r="J217" s="327">
        <v>49</v>
      </c>
      <c r="K217" s="327">
        <v>49</v>
      </c>
      <c r="L217" s="327">
        <v>49</v>
      </c>
      <c r="M217" s="327">
        <v>49</v>
      </c>
      <c r="N217" s="327">
        <v>49</v>
      </c>
      <c r="O217" s="327">
        <v>49</v>
      </c>
      <c r="P217" s="327">
        <v>49007</v>
      </c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</row>
    <row r="218" spans="1:30" x14ac:dyDescent="0.2">
      <c r="A218" s="326" t="s">
        <v>567</v>
      </c>
      <c r="B218" s="326" t="s">
        <v>194</v>
      </c>
      <c r="C218" s="327">
        <v>89</v>
      </c>
      <c r="D218" s="327">
        <v>89</v>
      </c>
      <c r="E218" s="327">
        <v>89</v>
      </c>
      <c r="F218" s="327">
        <v>89</v>
      </c>
      <c r="G218" s="327">
        <v>89</v>
      </c>
      <c r="H218" s="327">
        <v>89</v>
      </c>
      <c r="I218" s="327">
        <v>89</v>
      </c>
      <c r="J218" s="327">
        <v>89</v>
      </c>
      <c r="K218" s="327">
        <v>89</v>
      </c>
      <c r="L218" s="327">
        <v>89</v>
      </c>
      <c r="M218" s="327">
        <v>89</v>
      </c>
      <c r="N218" s="327">
        <v>89</v>
      </c>
      <c r="O218" s="327">
        <v>89</v>
      </c>
      <c r="P218" s="327">
        <v>88692</v>
      </c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</row>
    <row r="219" spans="1:30" x14ac:dyDescent="0.2">
      <c r="A219" s="326" t="s">
        <v>1067</v>
      </c>
      <c r="B219" s="326" t="s">
        <v>194</v>
      </c>
      <c r="C219" s="327">
        <v>0</v>
      </c>
      <c r="D219" s="327">
        <v>0</v>
      </c>
      <c r="E219" s="327">
        <v>0</v>
      </c>
      <c r="F219" s="327">
        <v>0</v>
      </c>
      <c r="G219" s="327">
        <v>0</v>
      </c>
      <c r="H219" s="327">
        <v>0</v>
      </c>
      <c r="I219" s="327">
        <v>0</v>
      </c>
      <c r="J219" s="327">
        <v>0</v>
      </c>
      <c r="K219" s="327">
        <v>0</v>
      </c>
      <c r="L219" s="327">
        <v>0</v>
      </c>
      <c r="M219" s="327">
        <v>0</v>
      </c>
      <c r="N219" s="327">
        <v>0</v>
      </c>
      <c r="O219" s="327">
        <v>0</v>
      </c>
      <c r="P219" s="327">
        <v>0</v>
      </c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</row>
    <row r="220" spans="1:30" x14ac:dyDescent="0.2">
      <c r="A220" s="326" t="s">
        <v>568</v>
      </c>
      <c r="B220" s="326" t="s">
        <v>194</v>
      </c>
      <c r="C220" s="327">
        <v>1545</v>
      </c>
      <c r="D220" s="327">
        <v>1545</v>
      </c>
      <c r="E220" s="327">
        <v>1545</v>
      </c>
      <c r="F220" s="327">
        <v>1545</v>
      </c>
      <c r="G220" s="327">
        <v>1545</v>
      </c>
      <c r="H220" s="327">
        <v>1545</v>
      </c>
      <c r="I220" s="327">
        <v>1545</v>
      </c>
      <c r="J220" s="327">
        <v>1545</v>
      </c>
      <c r="K220" s="327">
        <v>1545</v>
      </c>
      <c r="L220" s="327">
        <v>1545</v>
      </c>
      <c r="M220" s="327">
        <v>1545</v>
      </c>
      <c r="N220" s="327">
        <v>1545</v>
      </c>
      <c r="O220" s="327">
        <v>1545</v>
      </c>
      <c r="P220" s="327">
        <v>1544999</v>
      </c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  <c r="AD220" s="133"/>
    </row>
    <row r="221" spans="1:30" x14ac:dyDescent="0.2">
      <c r="A221" s="326" t="s">
        <v>569</v>
      </c>
      <c r="B221" s="326" t="s">
        <v>194</v>
      </c>
      <c r="C221" s="327">
        <v>11</v>
      </c>
      <c r="D221" s="327">
        <v>11</v>
      </c>
      <c r="E221" s="327">
        <v>11</v>
      </c>
      <c r="F221" s="327">
        <v>11</v>
      </c>
      <c r="G221" s="327">
        <v>11</v>
      </c>
      <c r="H221" s="327">
        <v>11</v>
      </c>
      <c r="I221" s="327">
        <v>11</v>
      </c>
      <c r="J221" s="327">
        <v>11</v>
      </c>
      <c r="K221" s="327">
        <v>11</v>
      </c>
      <c r="L221" s="327">
        <v>11</v>
      </c>
      <c r="M221" s="327">
        <v>11</v>
      </c>
      <c r="N221" s="327">
        <v>11</v>
      </c>
      <c r="O221" s="327">
        <v>11</v>
      </c>
      <c r="P221" s="327">
        <v>11360</v>
      </c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</row>
    <row r="222" spans="1:30" x14ac:dyDescent="0.2">
      <c r="A222" s="326" t="s">
        <v>570</v>
      </c>
      <c r="B222" s="326" t="s">
        <v>194</v>
      </c>
      <c r="C222" s="327">
        <v>935</v>
      </c>
      <c r="D222" s="327">
        <v>935</v>
      </c>
      <c r="E222" s="327">
        <v>935</v>
      </c>
      <c r="F222" s="327">
        <v>935</v>
      </c>
      <c r="G222" s="327">
        <v>935</v>
      </c>
      <c r="H222" s="327">
        <v>935</v>
      </c>
      <c r="I222" s="327">
        <v>935</v>
      </c>
      <c r="J222" s="327">
        <v>935</v>
      </c>
      <c r="K222" s="327">
        <v>935</v>
      </c>
      <c r="L222" s="327">
        <v>935</v>
      </c>
      <c r="M222" s="327">
        <v>935</v>
      </c>
      <c r="N222" s="327">
        <v>935</v>
      </c>
      <c r="O222" s="327">
        <v>935</v>
      </c>
      <c r="P222" s="327">
        <v>935092</v>
      </c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  <c r="AD222" s="133"/>
    </row>
    <row r="223" spans="1:30" x14ac:dyDescent="0.2">
      <c r="A223" s="326" t="s">
        <v>571</v>
      </c>
      <c r="B223" s="326" t="s">
        <v>194</v>
      </c>
      <c r="C223" s="327">
        <v>19</v>
      </c>
      <c r="D223" s="327">
        <v>19</v>
      </c>
      <c r="E223" s="327">
        <v>19</v>
      </c>
      <c r="F223" s="327">
        <v>19</v>
      </c>
      <c r="G223" s="327">
        <v>19</v>
      </c>
      <c r="H223" s="327">
        <v>19</v>
      </c>
      <c r="I223" s="327">
        <v>19</v>
      </c>
      <c r="J223" s="327">
        <v>19</v>
      </c>
      <c r="K223" s="327">
        <v>19</v>
      </c>
      <c r="L223" s="327">
        <v>19</v>
      </c>
      <c r="M223" s="327">
        <v>19</v>
      </c>
      <c r="N223" s="327">
        <v>19</v>
      </c>
      <c r="O223" s="327">
        <v>19</v>
      </c>
      <c r="P223" s="327">
        <v>19272</v>
      </c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</row>
    <row r="224" spans="1:30" x14ac:dyDescent="0.2">
      <c r="A224" s="326" t="s">
        <v>572</v>
      </c>
      <c r="B224" s="326" t="s">
        <v>194</v>
      </c>
      <c r="C224" s="327">
        <v>0</v>
      </c>
      <c r="D224" s="327">
        <v>0</v>
      </c>
      <c r="E224" s="327">
        <v>0</v>
      </c>
      <c r="F224" s="327">
        <v>0</v>
      </c>
      <c r="G224" s="327">
        <v>0</v>
      </c>
      <c r="H224" s="327">
        <v>0</v>
      </c>
      <c r="I224" s="327">
        <v>0</v>
      </c>
      <c r="J224" s="327">
        <v>0</v>
      </c>
      <c r="K224" s="327">
        <v>0</v>
      </c>
      <c r="L224" s="327">
        <v>0</v>
      </c>
      <c r="M224" s="327">
        <v>0</v>
      </c>
      <c r="N224" s="327">
        <v>0</v>
      </c>
      <c r="O224" s="327">
        <v>0</v>
      </c>
      <c r="P224" s="327">
        <v>236</v>
      </c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  <c r="AD224" s="133"/>
    </row>
    <row r="225" spans="1:30" x14ac:dyDescent="0.2">
      <c r="A225" s="326" t="s">
        <v>573</v>
      </c>
      <c r="B225" s="326" t="s">
        <v>194</v>
      </c>
      <c r="C225" s="327">
        <v>237</v>
      </c>
      <c r="D225" s="327">
        <v>237</v>
      </c>
      <c r="E225" s="327">
        <v>237</v>
      </c>
      <c r="F225" s="327">
        <v>237</v>
      </c>
      <c r="G225" s="327">
        <v>237</v>
      </c>
      <c r="H225" s="327">
        <v>237</v>
      </c>
      <c r="I225" s="327">
        <v>237</v>
      </c>
      <c r="J225" s="327">
        <v>237</v>
      </c>
      <c r="K225" s="327">
        <v>237</v>
      </c>
      <c r="L225" s="327">
        <v>237</v>
      </c>
      <c r="M225" s="327">
        <v>237</v>
      </c>
      <c r="N225" s="327">
        <v>237</v>
      </c>
      <c r="O225" s="327">
        <v>237</v>
      </c>
      <c r="P225" s="327">
        <v>236935</v>
      </c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</row>
    <row r="226" spans="1:30" x14ac:dyDescent="0.2">
      <c r="A226" s="326" t="s">
        <v>574</v>
      </c>
      <c r="B226" s="326" t="s">
        <v>194</v>
      </c>
      <c r="C226" s="327">
        <v>63</v>
      </c>
      <c r="D226" s="327">
        <v>63</v>
      </c>
      <c r="E226" s="327">
        <v>63</v>
      </c>
      <c r="F226" s="327">
        <v>63</v>
      </c>
      <c r="G226" s="327">
        <v>63</v>
      </c>
      <c r="H226" s="327">
        <v>63</v>
      </c>
      <c r="I226" s="327">
        <v>63</v>
      </c>
      <c r="J226" s="327">
        <v>63</v>
      </c>
      <c r="K226" s="327">
        <v>63</v>
      </c>
      <c r="L226" s="327">
        <v>63</v>
      </c>
      <c r="M226" s="327">
        <v>63</v>
      </c>
      <c r="N226" s="327">
        <v>63</v>
      </c>
      <c r="O226" s="327">
        <v>63</v>
      </c>
      <c r="P226" s="327">
        <v>62500</v>
      </c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  <c r="AD226" s="133"/>
    </row>
    <row r="227" spans="1:30" x14ac:dyDescent="0.2">
      <c r="A227" s="326" t="s">
        <v>770</v>
      </c>
      <c r="B227" s="326" t="s">
        <v>194</v>
      </c>
      <c r="C227" s="327">
        <v>89</v>
      </c>
      <c r="D227" s="327">
        <v>89</v>
      </c>
      <c r="E227" s="327">
        <v>89</v>
      </c>
      <c r="F227" s="327">
        <v>89</v>
      </c>
      <c r="G227" s="327">
        <v>89</v>
      </c>
      <c r="H227" s="327">
        <v>89</v>
      </c>
      <c r="I227" s="327">
        <v>89</v>
      </c>
      <c r="J227" s="327">
        <v>89</v>
      </c>
      <c r="K227" s="327">
        <v>89</v>
      </c>
      <c r="L227" s="327">
        <v>89</v>
      </c>
      <c r="M227" s="327">
        <v>89</v>
      </c>
      <c r="N227" s="327">
        <v>89</v>
      </c>
      <c r="O227" s="327">
        <v>89</v>
      </c>
      <c r="P227" s="327">
        <v>89222</v>
      </c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</row>
    <row r="228" spans="1:30" x14ac:dyDescent="0.2">
      <c r="A228" s="326" t="s">
        <v>575</v>
      </c>
      <c r="B228" s="326" t="s">
        <v>194</v>
      </c>
      <c r="C228" s="327">
        <v>152</v>
      </c>
      <c r="D228" s="327">
        <v>152</v>
      </c>
      <c r="E228" s="327">
        <v>152</v>
      </c>
      <c r="F228" s="327">
        <v>152</v>
      </c>
      <c r="G228" s="327">
        <v>152</v>
      </c>
      <c r="H228" s="327">
        <v>152</v>
      </c>
      <c r="I228" s="327">
        <v>152</v>
      </c>
      <c r="J228" s="327">
        <v>152</v>
      </c>
      <c r="K228" s="327">
        <v>152</v>
      </c>
      <c r="L228" s="327">
        <v>152</v>
      </c>
      <c r="M228" s="327">
        <v>152</v>
      </c>
      <c r="N228" s="327">
        <v>152</v>
      </c>
      <c r="O228" s="327">
        <v>152</v>
      </c>
      <c r="P228" s="327">
        <v>151700</v>
      </c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  <c r="AD228" s="133"/>
    </row>
    <row r="229" spans="1:30" x14ac:dyDescent="0.2">
      <c r="A229" s="326" t="s">
        <v>576</v>
      </c>
      <c r="B229" s="326" t="s">
        <v>194</v>
      </c>
      <c r="C229" s="327">
        <v>1156</v>
      </c>
      <c r="D229" s="327">
        <v>1156</v>
      </c>
      <c r="E229" s="327">
        <v>1156</v>
      </c>
      <c r="F229" s="327">
        <v>1156</v>
      </c>
      <c r="G229" s="327">
        <v>1156</v>
      </c>
      <c r="H229" s="327">
        <v>1156</v>
      </c>
      <c r="I229" s="327">
        <v>1156</v>
      </c>
      <c r="J229" s="327">
        <v>1156</v>
      </c>
      <c r="K229" s="327">
        <v>1156</v>
      </c>
      <c r="L229" s="327">
        <v>1156</v>
      </c>
      <c r="M229" s="327">
        <v>1156</v>
      </c>
      <c r="N229" s="327">
        <v>1156</v>
      </c>
      <c r="O229" s="327">
        <v>1156</v>
      </c>
      <c r="P229" s="327">
        <v>1155954</v>
      </c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</row>
    <row r="230" spans="1:30" x14ac:dyDescent="0.2">
      <c r="A230" s="326" t="s">
        <v>771</v>
      </c>
      <c r="B230" s="326" t="s">
        <v>194</v>
      </c>
      <c r="C230" s="327">
        <v>4534</v>
      </c>
      <c r="D230" s="327">
        <v>4534</v>
      </c>
      <c r="E230" s="327">
        <v>4534</v>
      </c>
      <c r="F230" s="327">
        <v>4534</v>
      </c>
      <c r="G230" s="327">
        <v>4534</v>
      </c>
      <c r="H230" s="327">
        <v>4534</v>
      </c>
      <c r="I230" s="327">
        <v>4534</v>
      </c>
      <c r="J230" s="327">
        <v>4534</v>
      </c>
      <c r="K230" s="327">
        <v>4534</v>
      </c>
      <c r="L230" s="327">
        <v>4534</v>
      </c>
      <c r="M230" s="327">
        <v>4534</v>
      </c>
      <c r="N230" s="327">
        <v>4534</v>
      </c>
      <c r="O230" s="327">
        <v>4534</v>
      </c>
      <c r="P230" s="327">
        <v>4534314</v>
      </c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133"/>
      <c r="AB230" s="133"/>
      <c r="AC230" s="133"/>
      <c r="AD230" s="133"/>
    </row>
    <row r="231" spans="1:30" x14ac:dyDescent="0.2">
      <c r="A231" s="326" t="s">
        <v>577</v>
      </c>
      <c r="B231" s="326" t="s">
        <v>194</v>
      </c>
      <c r="C231" s="327">
        <v>23641</v>
      </c>
      <c r="D231" s="327">
        <v>23641</v>
      </c>
      <c r="E231" s="327">
        <v>23641</v>
      </c>
      <c r="F231" s="327">
        <v>23641</v>
      </c>
      <c r="G231" s="327">
        <v>23641</v>
      </c>
      <c r="H231" s="327">
        <v>23641</v>
      </c>
      <c r="I231" s="327">
        <v>23641</v>
      </c>
      <c r="J231" s="327">
        <v>23641</v>
      </c>
      <c r="K231" s="327">
        <v>23641</v>
      </c>
      <c r="L231" s="327">
        <v>23641</v>
      </c>
      <c r="M231" s="327">
        <v>23641</v>
      </c>
      <c r="N231" s="327">
        <v>23641</v>
      </c>
      <c r="O231" s="327">
        <v>23641</v>
      </c>
      <c r="P231" s="327">
        <v>23640685</v>
      </c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</row>
    <row r="232" spans="1:30" x14ac:dyDescent="0.2">
      <c r="A232" s="326" t="s">
        <v>268</v>
      </c>
      <c r="B232" s="326" t="s">
        <v>194</v>
      </c>
      <c r="C232" s="327">
        <v>0</v>
      </c>
      <c r="D232" s="327">
        <v>0</v>
      </c>
      <c r="E232" s="327">
        <v>0</v>
      </c>
      <c r="F232" s="327">
        <v>0</v>
      </c>
      <c r="G232" s="327">
        <v>0</v>
      </c>
      <c r="H232" s="327">
        <v>0</v>
      </c>
      <c r="I232" s="327">
        <v>0</v>
      </c>
      <c r="J232" s="327">
        <v>0</v>
      </c>
      <c r="K232" s="327">
        <v>0</v>
      </c>
      <c r="L232" s="327">
        <v>0</v>
      </c>
      <c r="M232" s="327">
        <v>0</v>
      </c>
      <c r="N232" s="327">
        <v>0</v>
      </c>
      <c r="O232" s="327">
        <v>0</v>
      </c>
      <c r="P232" s="327">
        <v>0</v>
      </c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</row>
    <row r="233" spans="1:30" x14ac:dyDescent="0.2">
      <c r="A233" s="326" t="s">
        <v>269</v>
      </c>
      <c r="B233" s="326" t="s">
        <v>194</v>
      </c>
      <c r="C233" s="327">
        <v>12904</v>
      </c>
      <c r="D233" s="327">
        <v>12904</v>
      </c>
      <c r="E233" s="327">
        <v>12904</v>
      </c>
      <c r="F233" s="327">
        <v>12904</v>
      </c>
      <c r="G233" s="327">
        <v>12904</v>
      </c>
      <c r="H233" s="327">
        <v>12904</v>
      </c>
      <c r="I233" s="327">
        <v>12904</v>
      </c>
      <c r="J233" s="327">
        <v>12904</v>
      </c>
      <c r="K233" s="327">
        <v>12904</v>
      </c>
      <c r="L233" s="327">
        <v>12904</v>
      </c>
      <c r="M233" s="327">
        <v>12904</v>
      </c>
      <c r="N233" s="327">
        <v>12904</v>
      </c>
      <c r="O233" s="327">
        <v>12904</v>
      </c>
      <c r="P233" s="327">
        <v>12903739</v>
      </c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  <c r="AD233" s="133"/>
    </row>
    <row r="234" spans="1:30" x14ac:dyDescent="0.2">
      <c r="A234" s="326" t="s">
        <v>270</v>
      </c>
      <c r="B234" s="326" t="s">
        <v>194</v>
      </c>
      <c r="C234" s="327">
        <v>19732</v>
      </c>
      <c r="D234" s="327">
        <v>19732</v>
      </c>
      <c r="E234" s="327">
        <v>19732</v>
      </c>
      <c r="F234" s="327">
        <v>19732</v>
      </c>
      <c r="G234" s="327">
        <v>19732</v>
      </c>
      <c r="H234" s="327">
        <v>19732</v>
      </c>
      <c r="I234" s="327">
        <v>19732</v>
      </c>
      <c r="J234" s="327">
        <v>19732</v>
      </c>
      <c r="K234" s="327">
        <v>19732</v>
      </c>
      <c r="L234" s="327">
        <v>19732</v>
      </c>
      <c r="M234" s="327">
        <v>19732</v>
      </c>
      <c r="N234" s="327">
        <v>19732</v>
      </c>
      <c r="O234" s="327">
        <v>19732</v>
      </c>
      <c r="P234" s="327">
        <v>19732280</v>
      </c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133"/>
      <c r="AB234" s="133"/>
      <c r="AC234" s="133"/>
      <c r="AD234" s="133"/>
    </row>
    <row r="235" spans="1:30" x14ac:dyDescent="0.2">
      <c r="A235" s="326" t="s">
        <v>1068</v>
      </c>
      <c r="B235" s="326" t="s">
        <v>194</v>
      </c>
      <c r="C235" s="327">
        <v>0</v>
      </c>
      <c r="D235" s="327">
        <v>0</v>
      </c>
      <c r="E235" s="327">
        <v>0</v>
      </c>
      <c r="F235" s="327">
        <v>0</v>
      </c>
      <c r="G235" s="327">
        <v>0</v>
      </c>
      <c r="H235" s="327">
        <v>0</v>
      </c>
      <c r="I235" s="327">
        <v>0</v>
      </c>
      <c r="J235" s="327">
        <v>0</v>
      </c>
      <c r="K235" s="327">
        <v>0</v>
      </c>
      <c r="L235" s="327">
        <v>0</v>
      </c>
      <c r="M235" s="327">
        <v>0</v>
      </c>
      <c r="N235" s="327">
        <v>0</v>
      </c>
      <c r="O235" s="327">
        <v>0</v>
      </c>
      <c r="P235" s="327">
        <v>0</v>
      </c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  <c r="AD235" s="133"/>
    </row>
    <row r="236" spans="1:30" x14ac:dyDescent="0.2">
      <c r="A236" s="326" t="s">
        <v>884</v>
      </c>
      <c r="B236" s="326" t="s">
        <v>194</v>
      </c>
      <c r="C236" s="327">
        <v>0</v>
      </c>
      <c r="D236" s="327">
        <v>0</v>
      </c>
      <c r="E236" s="327">
        <v>0</v>
      </c>
      <c r="F236" s="327">
        <v>0</v>
      </c>
      <c r="G236" s="327">
        <v>0</v>
      </c>
      <c r="H236" s="327">
        <v>0</v>
      </c>
      <c r="I236" s="327">
        <v>0</v>
      </c>
      <c r="J236" s="327">
        <v>0</v>
      </c>
      <c r="K236" s="327">
        <v>0</v>
      </c>
      <c r="L236" s="327">
        <v>0</v>
      </c>
      <c r="M236" s="327">
        <v>0</v>
      </c>
      <c r="N236" s="327">
        <v>0</v>
      </c>
      <c r="O236" s="327">
        <v>0</v>
      </c>
      <c r="P236" s="327">
        <v>0</v>
      </c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133"/>
      <c r="AB236" s="133"/>
      <c r="AC236" s="133"/>
      <c r="AD236" s="133"/>
    </row>
    <row r="237" spans="1:30" x14ac:dyDescent="0.2">
      <c r="A237" s="326" t="s">
        <v>705</v>
      </c>
      <c r="B237" s="326" t="s">
        <v>194</v>
      </c>
      <c r="C237" s="327">
        <v>0</v>
      </c>
      <c r="D237" s="327">
        <v>0</v>
      </c>
      <c r="E237" s="327">
        <v>0</v>
      </c>
      <c r="F237" s="327">
        <v>0</v>
      </c>
      <c r="G237" s="327">
        <v>0</v>
      </c>
      <c r="H237" s="327">
        <v>0</v>
      </c>
      <c r="I237" s="327">
        <v>0</v>
      </c>
      <c r="J237" s="327">
        <v>0</v>
      </c>
      <c r="K237" s="327">
        <v>0</v>
      </c>
      <c r="L237" s="327">
        <v>0</v>
      </c>
      <c r="M237" s="327">
        <v>0</v>
      </c>
      <c r="N237" s="327">
        <v>0</v>
      </c>
      <c r="O237" s="327">
        <v>0</v>
      </c>
      <c r="P237" s="327">
        <v>0</v>
      </c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</row>
    <row r="238" spans="1:30" x14ac:dyDescent="0.2">
      <c r="A238" s="326" t="s">
        <v>271</v>
      </c>
      <c r="B238" s="326" t="s">
        <v>194</v>
      </c>
      <c r="C238" s="327">
        <v>12701</v>
      </c>
      <c r="D238" s="327">
        <v>12701</v>
      </c>
      <c r="E238" s="327">
        <v>12701</v>
      </c>
      <c r="F238" s="327">
        <v>12701</v>
      </c>
      <c r="G238" s="327">
        <v>12701</v>
      </c>
      <c r="H238" s="327">
        <v>12701</v>
      </c>
      <c r="I238" s="327">
        <v>12701</v>
      </c>
      <c r="J238" s="327">
        <v>12701</v>
      </c>
      <c r="K238" s="327">
        <v>12701</v>
      </c>
      <c r="L238" s="327">
        <v>12701</v>
      </c>
      <c r="M238" s="327">
        <v>12701</v>
      </c>
      <c r="N238" s="327">
        <v>12701</v>
      </c>
      <c r="O238" s="327">
        <v>12701</v>
      </c>
      <c r="P238" s="327">
        <v>12700860</v>
      </c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</row>
    <row r="239" spans="1:30" x14ac:dyDescent="0.2">
      <c r="A239" s="326" t="s">
        <v>706</v>
      </c>
      <c r="B239" s="326" t="s">
        <v>194</v>
      </c>
      <c r="C239" s="327">
        <v>0</v>
      </c>
      <c r="D239" s="327">
        <v>0</v>
      </c>
      <c r="E239" s="327">
        <v>0</v>
      </c>
      <c r="F239" s="327">
        <v>0</v>
      </c>
      <c r="G239" s="327">
        <v>0</v>
      </c>
      <c r="H239" s="327">
        <v>0</v>
      </c>
      <c r="I239" s="327">
        <v>0</v>
      </c>
      <c r="J239" s="327">
        <v>0</v>
      </c>
      <c r="K239" s="327">
        <v>0</v>
      </c>
      <c r="L239" s="327">
        <v>0</v>
      </c>
      <c r="M239" s="327">
        <v>0</v>
      </c>
      <c r="N239" s="327">
        <v>0</v>
      </c>
      <c r="O239" s="327">
        <v>0</v>
      </c>
      <c r="P239" s="327">
        <v>0</v>
      </c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</row>
    <row r="240" spans="1:30" x14ac:dyDescent="0.2">
      <c r="A240" s="326" t="s">
        <v>707</v>
      </c>
      <c r="B240" s="326" t="s">
        <v>194</v>
      </c>
      <c r="C240" s="327">
        <v>0</v>
      </c>
      <c r="D240" s="327">
        <v>0</v>
      </c>
      <c r="E240" s="327">
        <v>0</v>
      </c>
      <c r="F240" s="327">
        <v>0</v>
      </c>
      <c r="G240" s="327">
        <v>0</v>
      </c>
      <c r="H240" s="327">
        <v>0</v>
      </c>
      <c r="I240" s="327">
        <v>0</v>
      </c>
      <c r="J240" s="327">
        <v>0</v>
      </c>
      <c r="K240" s="327">
        <v>0</v>
      </c>
      <c r="L240" s="327">
        <v>0</v>
      </c>
      <c r="M240" s="327">
        <v>0</v>
      </c>
      <c r="N240" s="327">
        <v>0</v>
      </c>
      <c r="O240" s="327">
        <v>0</v>
      </c>
      <c r="P240" s="327">
        <v>0</v>
      </c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  <c r="AD240" s="133"/>
    </row>
    <row r="241" spans="1:30" x14ac:dyDescent="0.2">
      <c r="A241" s="326" t="s">
        <v>1069</v>
      </c>
      <c r="B241" s="326" t="s">
        <v>194</v>
      </c>
      <c r="C241" s="327">
        <v>0</v>
      </c>
      <c r="D241" s="327">
        <v>0</v>
      </c>
      <c r="E241" s="327">
        <v>0</v>
      </c>
      <c r="F241" s="327">
        <v>0</v>
      </c>
      <c r="G241" s="327">
        <v>0</v>
      </c>
      <c r="H241" s="327">
        <v>0</v>
      </c>
      <c r="I241" s="327">
        <v>0</v>
      </c>
      <c r="J241" s="327">
        <v>0</v>
      </c>
      <c r="K241" s="327">
        <v>0</v>
      </c>
      <c r="L241" s="327">
        <v>0</v>
      </c>
      <c r="M241" s="327">
        <v>0</v>
      </c>
      <c r="N241" s="327">
        <v>0</v>
      </c>
      <c r="O241" s="327">
        <v>0</v>
      </c>
      <c r="P241" s="327">
        <v>0</v>
      </c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</row>
    <row r="242" spans="1:30" x14ac:dyDescent="0.2">
      <c r="A242" s="326" t="s">
        <v>272</v>
      </c>
      <c r="B242" s="326" t="s">
        <v>194</v>
      </c>
      <c r="C242" s="327">
        <v>0</v>
      </c>
      <c r="D242" s="327">
        <v>0</v>
      </c>
      <c r="E242" s="327">
        <v>0</v>
      </c>
      <c r="F242" s="327">
        <v>0</v>
      </c>
      <c r="G242" s="327">
        <v>0</v>
      </c>
      <c r="H242" s="327">
        <v>0</v>
      </c>
      <c r="I242" s="327">
        <v>0</v>
      </c>
      <c r="J242" s="327">
        <v>0</v>
      </c>
      <c r="K242" s="327">
        <v>0</v>
      </c>
      <c r="L242" s="327">
        <v>0</v>
      </c>
      <c r="M242" s="327">
        <v>0</v>
      </c>
      <c r="N242" s="327">
        <v>0</v>
      </c>
      <c r="O242" s="327">
        <v>0</v>
      </c>
      <c r="P242" s="327">
        <v>0</v>
      </c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33"/>
      <c r="AB242" s="133"/>
      <c r="AC242" s="133"/>
      <c r="AD242" s="133"/>
    </row>
    <row r="243" spans="1:30" x14ac:dyDescent="0.2">
      <c r="A243" s="326" t="s">
        <v>273</v>
      </c>
      <c r="B243" s="326" t="s">
        <v>194</v>
      </c>
      <c r="C243" s="327">
        <v>286</v>
      </c>
      <c r="D243" s="327">
        <v>286</v>
      </c>
      <c r="E243" s="327">
        <v>286</v>
      </c>
      <c r="F243" s="327">
        <v>286</v>
      </c>
      <c r="G243" s="327">
        <v>286</v>
      </c>
      <c r="H243" s="327">
        <v>286</v>
      </c>
      <c r="I243" s="327">
        <v>286</v>
      </c>
      <c r="J243" s="327">
        <v>286</v>
      </c>
      <c r="K243" s="327">
        <v>286</v>
      </c>
      <c r="L243" s="327">
        <v>286</v>
      </c>
      <c r="M243" s="327">
        <v>286</v>
      </c>
      <c r="N243" s="327">
        <v>286</v>
      </c>
      <c r="O243" s="327">
        <v>286</v>
      </c>
      <c r="P243" s="327">
        <v>285560</v>
      </c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133"/>
      <c r="AB243" s="133"/>
      <c r="AC243" s="133"/>
      <c r="AD243" s="133"/>
    </row>
    <row r="244" spans="1:30" x14ac:dyDescent="0.2">
      <c r="A244" s="326" t="s">
        <v>274</v>
      </c>
      <c r="B244" s="326" t="s">
        <v>194</v>
      </c>
      <c r="C244" s="327">
        <v>5400</v>
      </c>
      <c r="D244" s="327">
        <v>5400</v>
      </c>
      <c r="E244" s="327">
        <v>5400</v>
      </c>
      <c r="F244" s="327">
        <v>5400</v>
      </c>
      <c r="G244" s="327">
        <v>5400</v>
      </c>
      <c r="H244" s="327">
        <v>5400</v>
      </c>
      <c r="I244" s="327">
        <v>5400</v>
      </c>
      <c r="J244" s="327">
        <v>5400</v>
      </c>
      <c r="K244" s="327">
        <v>5400</v>
      </c>
      <c r="L244" s="327">
        <v>5400</v>
      </c>
      <c r="M244" s="327">
        <v>5400</v>
      </c>
      <c r="N244" s="327">
        <v>5400</v>
      </c>
      <c r="O244" s="327">
        <v>5400</v>
      </c>
      <c r="P244" s="327">
        <v>5400292</v>
      </c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133"/>
      <c r="AB244" s="133"/>
      <c r="AC244" s="133"/>
      <c r="AD244" s="133"/>
    </row>
    <row r="245" spans="1:30" x14ac:dyDescent="0.2">
      <c r="A245" s="326" t="s">
        <v>275</v>
      </c>
      <c r="B245" s="326" t="s">
        <v>194</v>
      </c>
      <c r="C245" s="327">
        <v>52837</v>
      </c>
      <c r="D245" s="327">
        <v>52901</v>
      </c>
      <c r="E245" s="327">
        <v>52908</v>
      </c>
      <c r="F245" s="327">
        <v>52871</v>
      </c>
      <c r="G245" s="327">
        <v>52871</v>
      </c>
      <c r="H245" s="327">
        <v>52863</v>
      </c>
      <c r="I245" s="327">
        <v>67010</v>
      </c>
      <c r="J245" s="327">
        <v>80590</v>
      </c>
      <c r="K245" s="327">
        <v>80619</v>
      </c>
      <c r="L245" s="327">
        <v>64518</v>
      </c>
      <c r="M245" s="327">
        <v>64557</v>
      </c>
      <c r="N245" s="327">
        <v>64560</v>
      </c>
      <c r="O245" s="327">
        <v>65501</v>
      </c>
      <c r="P245" s="327">
        <v>62119701</v>
      </c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133"/>
      <c r="AB245" s="133"/>
      <c r="AC245" s="133"/>
      <c r="AD245" s="133"/>
    </row>
    <row r="246" spans="1:30" x14ac:dyDescent="0.2">
      <c r="A246" s="326" t="s">
        <v>277</v>
      </c>
      <c r="B246" s="326" t="s">
        <v>194</v>
      </c>
      <c r="C246" s="327">
        <v>0</v>
      </c>
      <c r="D246" s="327">
        <v>0</v>
      </c>
      <c r="E246" s="327">
        <v>0</v>
      </c>
      <c r="F246" s="327">
        <v>0</v>
      </c>
      <c r="G246" s="327">
        <v>0</v>
      </c>
      <c r="H246" s="327">
        <v>0</v>
      </c>
      <c r="I246" s="327">
        <v>0</v>
      </c>
      <c r="J246" s="327">
        <v>0</v>
      </c>
      <c r="K246" s="327">
        <v>0</v>
      </c>
      <c r="L246" s="327">
        <v>0</v>
      </c>
      <c r="M246" s="327">
        <v>0</v>
      </c>
      <c r="N246" s="327">
        <v>0</v>
      </c>
      <c r="O246" s="327">
        <v>0</v>
      </c>
      <c r="P246" s="327">
        <v>0</v>
      </c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133"/>
      <c r="AB246" s="133"/>
      <c r="AC246" s="133"/>
      <c r="AD246" s="133"/>
    </row>
    <row r="247" spans="1:30" x14ac:dyDescent="0.2">
      <c r="A247" s="326" t="s">
        <v>617</v>
      </c>
      <c r="B247" s="326" t="s">
        <v>194</v>
      </c>
      <c r="C247" s="327">
        <v>29137</v>
      </c>
      <c r="D247" s="327">
        <v>29169</v>
      </c>
      <c r="E247" s="327">
        <v>29175</v>
      </c>
      <c r="F247" s="327">
        <v>34091</v>
      </c>
      <c r="G247" s="327">
        <v>34353</v>
      </c>
      <c r="H247" s="327">
        <v>34259</v>
      </c>
      <c r="I247" s="327">
        <v>34338</v>
      </c>
      <c r="J247" s="327">
        <v>32792</v>
      </c>
      <c r="K247" s="327">
        <v>33264</v>
      </c>
      <c r="L247" s="327">
        <v>33243</v>
      </c>
      <c r="M247" s="327">
        <v>33269</v>
      </c>
      <c r="N247" s="327">
        <v>33326</v>
      </c>
      <c r="O247" s="327">
        <v>33643</v>
      </c>
      <c r="P247" s="327">
        <v>32722439</v>
      </c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133"/>
      <c r="AC247" s="133"/>
      <c r="AD247" s="133"/>
    </row>
    <row r="248" spans="1:30" x14ac:dyDescent="0.2">
      <c r="A248" s="326" t="s">
        <v>772</v>
      </c>
      <c r="B248" s="326" t="s">
        <v>194</v>
      </c>
      <c r="C248" s="327">
        <v>557</v>
      </c>
      <c r="D248" s="327">
        <v>557</v>
      </c>
      <c r="E248" s="327">
        <v>557</v>
      </c>
      <c r="F248" s="327">
        <v>557</v>
      </c>
      <c r="G248" s="327">
        <v>557</v>
      </c>
      <c r="H248" s="327">
        <v>557</v>
      </c>
      <c r="I248" s="327">
        <v>557</v>
      </c>
      <c r="J248" s="327">
        <v>557</v>
      </c>
      <c r="K248" s="327">
        <v>557</v>
      </c>
      <c r="L248" s="327">
        <v>557</v>
      </c>
      <c r="M248" s="327">
        <v>557</v>
      </c>
      <c r="N248" s="327">
        <v>557</v>
      </c>
      <c r="O248" s="327">
        <v>557</v>
      </c>
      <c r="P248" s="327">
        <v>556599</v>
      </c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133"/>
      <c r="AB248" s="133"/>
      <c r="AC248" s="133"/>
      <c r="AD248" s="133"/>
    </row>
    <row r="249" spans="1:30" x14ac:dyDescent="0.2">
      <c r="A249" s="326" t="s">
        <v>578</v>
      </c>
      <c r="B249" s="326" t="s">
        <v>194</v>
      </c>
      <c r="C249" s="327">
        <v>6098</v>
      </c>
      <c r="D249" s="327">
        <v>6098</v>
      </c>
      <c r="E249" s="327">
        <v>6098</v>
      </c>
      <c r="F249" s="327">
        <v>6098</v>
      </c>
      <c r="G249" s="327">
        <v>6098</v>
      </c>
      <c r="H249" s="327">
        <v>6098</v>
      </c>
      <c r="I249" s="327">
        <v>6098</v>
      </c>
      <c r="J249" s="327">
        <v>6098</v>
      </c>
      <c r="K249" s="327">
        <v>6098</v>
      </c>
      <c r="L249" s="327">
        <v>6098</v>
      </c>
      <c r="M249" s="327">
        <v>6098</v>
      </c>
      <c r="N249" s="327">
        <v>6098</v>
      </c>
      <c r="O249" s="327">
        <v>6098</v>
      </c>
      <c r="P249" s="327">
        <v>6097570</v>
      </c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</row>
    <row r="250" spans="1:30" x14ac:dyDescent="0.2">
      <c r="A250" s="326" t="s">
        <v>708</v>
      </c>
      <c r="B250" s="326" t="s">
        <v>194</v>
      </c>
      <c r="C250" s="327">
        <v>0</v>
      </c>
      <c r="D250" s="327">
        <v>0</v>
      </c>
      <c r="E250" s="327">
        <v>0</v>
      </c>
      <c r="F250" s="327">
        <v>0</v>
      </c>
      <c r="G250" s="327">
        <v>0</v>
      </c>
      <c r="H250" s="327">
        <v>0</v>
      </c>
      <c r="I250" s="327">
        <v>0</v>
      </c>
      <c r="J250" s="327">
        <v>0</v>
      </c>
      <c r="K250" s="327">
        <v>0</v>
      </c>
      <c r="L250" s="327">
        <v>0</v>
      </c>
      <c r="M250" s="327">
        <v>0</v>
      </c>
      <c r="N250" s="327">
        <v>0</v>
      </c>
      <c r="O250" s="327">
        <v>0</v>
      </c>
      <c r="P250" s="327">
        <v>0</v>
      </c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133"/>
      <c r="AC250" s="133"/>
      <c r="AD250" s="133"/>
    </row>
    <row r="251" spans="1:30" x14ac:dyDescent="0.2">
      <c r="A251" s="326" t="s">
        <v>709</v>
      </c>
      <c r="B251" s="326" t="s">
        <v>194</v>
      </c>
      <c r="C251" s="327">
        <v>0</v>
      </c>
      <c r="D251" s="327">
        <v>0</v>
      </c>
      <c r="E251" s="327">
        <v>0</v>
      </c>
      <c r="F251" s="327">
        <v>0</v>
      </c>
      <c r="G251" s="327">
        <v>0</v>
      </c>
      <c r="H251" s="327">
        <v>0</v>
      </c>
      <c r="I251" s="327">
        <v>0</v>
      </c>
      <c r="J251" s="327">
        <v>0</v>
      </c>
      <c r="K251" s="327">
        <v>0</v>
      </c>
      <c r="L251" s="327">
        <v>0</v>
      </c>
      <c r="M251" s="327">
        <v>0</v>
      </c>
      <c r="N251" s="327">
        <v>0</v>
      </c>
      <c r="O251" s="327">
        <v>0</v>
      </c>
      <c r="P251" s="327">
        <v>0</v>
      </c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</row>
    <row r="252" spans="1:30" x14ac:dyDescent="0.2">
      <c r="A252" s="326" t="s">
        <v>710</v>
      </c>
      <c r="B252" s="326" t="s">
        <v>194</v>
      </c>
      <c r="C252" s="327">
        <v>0</v>
      </c>
      <c r="D252" s="327">
        <v>0</v>
      </c>
      <c r="E252" s="327">
        <v>0</v>
      </c>
      <c r="F252" s="327">
        <v>0</v>
      </c>
      <c r="G252" s="327">
        <v>0</v>
      </c>
      <c r="H252" s="327">
        <v>0</v>
      </c>
      <c r="I252" s="327">
        <v>0</v>
      </c>
      <c r="J252" s="327">
        <v>0</v>
      </c>
      <c r="K252" s="327">
        <v>0</v>
      </c>
      <c r="L252" s="327">
        <v>0</v>
      </c>
      <c r="M252" s="327">
        <v>0</v>
      </c>
      <c r="N252" s="327">
        <v>0</v>
      </c>
      <c r="O252" s="327">
        <v>0</v>
      </c>
      <c r="P252" s="327">
        <v>0</v>
      </c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  <c r="AA252" s="133"/>
      <c r="AB252" s="133"/>
      <c r="AC252" s="133"/>
      <c r="AD252" s="133"/>
    </row>
    <row r="253" spans="1:30" x14ac:dyDescent="0.2">
      <c r="A253" s="326" t="s">
        <v>711</v>
      </c>
      <c r="B253" s="326" t="s">
        <v>194</v>
      </c>
      <c r="C253" s="327">
        <v>0</v>
      </c>
      <c r="D253" s="327">
        <v>0</v>
      </c>
      <c r="E253" s="327">
        <v>0</v>
      </c>
      <c r="F253" s="327">
        <v>0</v>
      </c>
      <c r="G253" s="327">
        <v>0</v>
      </c>
      <c r="H253" s="327">
        <v>0</v>
      </c>
      <c r="I253" s="327">
        <v>0</v>
      </c>
      <c r="J253" s="327">
        <v>0</v>
      </c>
      <c r="K253" s="327">
        <v>0</v>
      </c>
      <c r="L253" s="327">
        <v>0</v>
      </c>
      <c r="M253" s="327">
        <v>0</v>
      </c>
      <c r="N253" s="327">
        <v>0</v>
      </c>
      <c r="O253" s="327">
        <v>0</v>
      </c>
      <c r="P253" s="327">
        <v>0</v>
      </c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</row>
    <row r="254" spans="1:30" x14ac:dyDescent="0.2">
      <c r="A254" s="326" t="s">
        <v>885</v>
      </c>
      <c r="B254" s="326" t="s">
        <v>194</v>
      </c>
      <c r="C254" s="327">
        <v>0</v>
      </c>
      <c r="D254" s="327">
        <v>0</v>
      </c>
      <c r="E254" s="327">
        <v>0</v>
      </c>
      <c r="F254" s="327">
        <v>0</v>
      </c>
      <c r="G254" s="327">
        <v>0</v>
      </c>
      <c r="H254" s="327">
        <v>0</v>
      </c>
      <c r="I254" s="327">
        <v>0</v>
      </c>
      <c r="J254" s="327">
        <v>0</v>
      </c>
      <c r="K254" s="327">
        <v>0</v>
      </c>
      <c r="L254" s="327">
        <v>0</v>
      </c>
      <c r="M254" s="327">
        <v>0</v>
      </c>
      <c r="N254" s="327">
        <v>0</v>
      </c>
      <c r="O254" s="327">
        <v>0</v>
      </c>
      <c r="P254" s="327">
        <v>0</v>
      </c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  <c r="AD254" s="133"/>
    </row>
    <row r="255" spans="1:30" x14ac:dyDescent="0.2">
      <c r="A255" s="326" t="s">
        <v>712</v>
      </c>
      <c r="B255" s="326" t="s">
        <v>194</v>
      </c>
      <c r="C255" s="327">
        <v>0</v>
      </c>
      <c r="D255" s="327">
        <v>0</v>
      </c>
      <c r="E255" s="327">
        <v>0</v>
      </c>
      <c r="F255" s="327">
        <v>0</v>
      </c>
      <c r="G255" s="327">
        <v>0</v>
      </c>
      <c r="H255" s="327">
        <v>0</v>
      </c>
      <c r="I255" s="327">
        <v>0</v>
      </c>
      <c r="J255" s="327">
        <v>0</v>
      </c>
      <c r="K255" s="327">
        <v>0</v>
      </c>
      <c r="L255" s="327">
        <v>0</v>
      </c>
      <c r="M255" s="327">
        <v>0</v>
      </c>
      <c r="N255" s="327">
        <v>0</v>
      </c>
      <c r="O255" s="327">
        <v>0</v>
      </c>
      <c r="P255" s="327">
        <v>0</v>
      </c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  <c r="AD255" s="133"/>
    </row>
    <row r="256" spans="1:30" x14ac:dyDescent="0.2">
      <c r="A256" s="326" t="s">
        <v>618</v>
      </c>
      <c r="B256" s="326" t="s">
        <v>194</v>
      </c>
      <c r="C256" s="327">
        <v>683</v>
      </c>
      <c r="D256" s="327">
        <v>683</v>
      </c>
      <c r="E256" s="327">
        <v>683</v>
      </c>
      <c r="F256" s="327">
        <v>683</v>
      </c>
      <c r="G256" s="327">
        <v>683</v>
      </c>
      <c r="H256" s="327">
        <v>683</v>
      </c>
      <c r="I256" s="327">
        <v>683</v>
      </c>
      <c r="J256" s="327">
        <v>683</v>
      </c>
      <c r="K256" s="327">
        <v>683</v>
      </c>
      <c r="L256" s="327">
        <v>683</v>
      </c>
      <c r="M256" s="327">
        <v>683</v>
      </c>
      <c r="N256" s="327">
        <v>683</v>
      </c>
      <c r="O256" s="327">
        <v>683</v>
      </c>
      <c r="P256" s="327">
        <v>683462</v>
      </c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133"/>
      <c r="AB256" s="133"/>
      <c r="AC256" s="133"/>
      <c r="AD256" s="133"/>
    </row>
    <row r="257" spans="1:30" x14ac:dyDescent="0.2">
      <c r="A257" s="326" t="s">
        <v>579</v>
      </c>
      <c r="B257" s="326" t="s">
        <v>194</v>
      </c>
      <c r="C257" s="327">
        <v>126040</v>
      </c>
      <c r="D257" s="327">
        <v>125756</v>
      </c>
      <c r="E257" s="327">
        <v>125756</v>
      </c>
      <c r="F257" s="327">
        <v>125756</v>
      </c>
      <c r="G257" s="327">
        <v>125043</v>
      </c>
      <c r="H257" s="327">
        <v>124992</v>
      </c>
      <c r="I257" s="327">
        <v>124993</v>
      </c>
      <c r="J257" s="327">
        <v>125251</v>
      </c>
      <c r="K257" s="327">
        <v>125257</v>
      </c>
      <c r="L257" s="327">
        <v>125270</v>
      </c>
      <c r="M257" s="327">
        <v>125278</v>
      </c>
      <c r="N257" s="327">
        <v>125279</v>
      </c>
      <c r="O257" s="327">
        <v>125280</v>
      </c>
      <c r="P257" s="327">
        <v>125357626</v>
      </c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133"/>
      <c r="AB257" s="133"/>
      <c r="AC257" s="133"/>
      <c r="AD257" s="133"/>
    </row>
    <row r="258" spans="1:30" x14ac:dyDescent="0.2">
      <c r="A258" s="326" t="s">
        <v>580</v>
      </c>
      <c r="B258" s="326" t="s">
        <v>194</v>
      </c>
      <c r="C258" s="327">
        <v>0</v>
      </c>
      <c r="D258" s="327">
        <v>0</v>
      </c>
      <c r="E258" s="327">
        <v>0</v>
      </c>
      <c r="F258" s="327">
        <v>0</v>
      </c>
      <c r="G258" s="327">
        <v>0</v>
      </c>
      <c r="H258" s="327">
        <v>0</v>
      </c>
      <c r="I258" s="327">
        <v>0</v>
      </c>
      <c r="J258" s="327">
        <v>0</v>
      </c>
      <c r="K258" s="327">
        <v>0</v>
      </c>
      <c r="L258" s="327">
        <v>0</v>
      </c>
      <c r="M258" s="327">
        <v>0</v>
      </c>
      <c r="N258" s="327">
        <v>0</v>
      </c>
      <c r="O258" s="327">
        <v>0</v>
      </c>
      <c r="P258" s="327">
        <v>0</v>
      </c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  <c r="AA258" s="133"/>
      <c r="AB258" s="133"/>
      <c r="AC258" s="133"/>
      <c r="AD258" s="133"/>
    </row>
    <row r="259" spans="1:30" x14ac:dyDescent="0.2">
      <c r="A259" s="326" t="s">
        <v>581</v>
      </c>
      <c r="B259" s="326" t="s">
        <v>194</v>
      </c>
      <c r="C259" s="327">
        <v>254</v>
      </c>
      <c r="D259" s="327">
        <v>254</v>
      </c>
      <c r="E259" s="327">
        <v>254</v>
      </c>
      <c r="F259" s="327">
        <v>254</v>
      </c>
      <c r="G259" s="327">
        <v>254</v>
      </c>
      <c r="H259" s="327">
        <v>254</v>
      </c>
      <c r="I259" s="327">
        <v>254</v>
      </c>
      <c r="J259" s="327">
        <v>254</v>
      </c>
      <c r="K259" s="327">
        <v>254</v>
      </c>
      <c r="L259" s="327">
        <v>254</v>
      </c>
      <c r="M259" s="327">
        <v>254</v>
      </c>
      <c r="N259" s="327">
        <v>254</v>
      </c>
      <c r="O259" s="327">
        <v>254</v>
      </c>
      <c r="P259" s="327">
        <v>254414</v>
      </c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  <c r="AA259" s="133"/>
      <c r="AB259" s="133"/>
      <c r="AC259" s="133"/>
      <c r="AD259" s="133"/>
    </row>
    <row r="260" spans="1:30" x14ac:dyDescent="0.2">
      <c r="A260" s="326" t="s">
        <v>582</v>
      </c>
      <c r="B260" s="326" t="s">
        <v>194</v>
      </c>
      <c r="C260" s="327">
        <v>269</v>
      </c>
      <c r="D260" s="327">
        <v>269</v>
      </c>
      <c r="E260" s="327">
        <v>269</v>
      </c>
      <c r="F260" s="327">
        <v>269</v>
      </c>
      <c r="G260" s="327">
        <v>269</v>
      </c>
      <c r="H260" s="327">
        <v>269</v>
      </c>
      <c r="I260" s="327">
        <v>269</v>
      </c>
      <c r="J260" s="327">
        <v>269</v>
      </c>
      <c r="K260" s="327">
        <v>269</v>
      </c>
      <c r="L260" s="327">
        <v>269</v>
      </c>
      <c r="M260" s="327">
        <v>269</v>
      </c>
      <c r="N260" s="327">
        <v>269</v>
      </c>
      <c r="O260" s="327">
        <v>269</v>
      </c>
      <c r="P260" s="327">
        <v>268533</v>
      </c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  <c r="AA260" s="133"/>
      <c r="AB260" s="133"/>
      <c r="AC260" s="133"/>
      <c r="AD260" s="133"/>
    </row>
    <row r="261" spans="1:30" x14ac:dyDescent="0.2">
      <c r="A261" s="326" t="s">
        <v>1070</v>
      </c>
      <c r="B261" s="326" t="s">
        <v>194</v>
      </c>
      <c r="C261" s="327">
        <v>0</v>
      </c>
      <c r="D261" s="327">
        <v>0</v>
      </c>
      <c r="E261" s="327">
        <v>0</v>
      </c>
      <c r="F261" s="327">
        <v>0</v>
      </c>
      <c r="G261" s="327">
        <v>0</v>
      </c>
      <c r="H261" s="327">
        <v>0</v>
      </c>
      <c r="I261" s="327">
        <v>0</v>
      </c>
      <c r="J261" s="327">
        <v>0</v>
      </c>
      <c r="K261" s="327">
        <v>0</v>
      </c>
      <c r="L261" s="327">
        <v>0</v>
      </c>
      <c r="M261" s="327">
        <v>0</v>
      </c>
      <c r="N261" s="327">
        <v>0</v>
      </c>
      <c r="O261" s="327">
        <v>0</v>
      </c>
      <c r="P261" s="327">
        <v>0</v>
      </c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  <c r="AA261" s="133"/>
      <c r="AB261" s="133"/>
      <c r="AC261" s="133"/>
      <c r="AD261" s="133"/>
    </row>
    <row r="262" spans="1:30" x14ac:dyDescent="0.2">
      <c r="A262" s="326" t="s">
        <v>583</v>
      </c>
      <c r="B262" s="326" t="s">
        <v>194</v>
      </c>
      <c r="C262" s="327">
        <v>1665</v>
      </c>
      <c r="D262" s="327">
        <v>1665</v>
      </c>
      <c r="E262" s="327">
        <v>1665</v>
      </c>
      <c r="F262" s="327">
        <v>1665</v>
      </c>
      <c r="G262" s="327">
        <v>1665</v>
      </c>
      <c r="H262" s="327">
        <v>1665</v>
      </c>
      <c r="I262" s="327">
        <v>1665</v>
      </c>
      <c r="J262" s="327">
        <v>1665</v>
      </c>
      <c r="K262" s="327">
        <v>1665</v>
      </c>
      <c r="L262" s="327">
        <v>1665</v>
      </c>
      <c r="M262" s="327">
        <v>1665</v>
      </c>
      <c r="N262" s="327">
        <v>1665</v>
      </c>
      <c r="O262" s="327">
        <v>1665</v>
      </c>
      <c r="P262" s="327">
        <v>1664799</v>
      </c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133"/>
      <c r="AB262" s="133"/>
      <c r="AC262" s="133"/>
      <c r="AD262" s="133"/>
    </row>
    <row r="263" spans="1:30" x14ac:dyDescent="0.2">
      <c r="A263" s="326" t="s">
        <v>584</v>
      </c>
      <c r="B263" s="326" t="s">
        <v>194</v>
      </c>
      <c r="C263" s="327">
        <v>3</v>
      </c>
      <c r="D263" s="327">
        <v>3</v>
      </c>
      <c r="E263" s="327">
        <v>3</v>
      </c>
      <c r="F263" s="327">
        <v>3</v>
      </c>
      <c r="G263" s="327">
        <v>3</v>
      </c>
      <c r="H263" s="327">
        <v>3</v>
      </c>
      <c r="I263" s="327">
        <v>3</v>
      </c>
      <c r="J263" s="327">
        <v>3</v>
      </c>
      <c r="K263" s="327">
        <v>3</v>
      </c>
      <c r="L263" s="327">
        <v>3</v>
      </c>
      <c r="M263" s="327">
        <v>3</v>
      </c>
      <c r="N263" s="327">
        <v>3</v>
      </c>
      <c r="O263" s="327">
        <v>3</v>
      </c>
      <c r="P263" s="327">
        <v>3337</v>
      </c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  <c r="AA263" s="133"/>
      <c r="AB263" s="133"/>
      <c r="AC263" s="133"/>
      <c r="AD263" s="133"/>
    </row>
    <row r="264" spans="1:30" x14ac:dyDescent="0.2">
      <c r="A264" s="326" t="s">
        <v>585</v>
      </c>
      <c r="B264" s="326" t="s">
        <v>194</v>
      </c>
      <c r="C264" s="327">
        <v>252</v>
      </c>
      <c r="D264" s="327">
        <v>252</v>
      </c>
      <c r="E264" s="327">
        <v>252</v>
      </c>
      <c r="F264" s="327">
        <v>252</v>
      </c>
      <c r="G264" s="327">
        <v>252</v>
      </c>
      <c r="H264" s="327">
        <v>252</v>
      </c>
      <c r="I264" s="327">
        <v>252</v>
      </c>
      <c r="J264" s="327">
        <v>252</v>
      </c>
      <c r="K264" s="327">
        <v>252</v>
      </c>
      <c r="L264" s="327">
        <v>252</v>
      </c>
      <c r="M264" s="327">
        <v>252</v>
      </c>
      <c r="N264" s="327">
        <v>252</v>
      </c>
      <c r="O264" s="327">
        <v>252</v>
      </c>
      <c r="P264" s="327">
        <v>251566</v>
      </c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  <c r="AA264" s="133"/>
      <c r="AB264" s="133"/>
      <c r="AC264" s="133"/>
      <c r="AD264" s="133"/>
    </row>
    <row r="265" spans="1:30" x14ac:dyDescent="0.2">
      <c r="A265" s="326" t="s">
        <v>586</v>
      </c>
      <c r="B265" s="326" t="s">
        <v>194</v>
      </c>
      <c r="C265" s="327">
        <v>9</v>
      </c>
      <c r="D265" s="327">
        <v>9</v>
      </c>
      <c r="E265" s="327">
        <v>9</v>
      </c>
      <c r="F265" s="327">
        <v>9</v>
      </c>
      <c r="G265" s="327">
        <v>9</v>
      </c>
      <c r="H265" s="327">
        <v>9</v>
      </c>
      <c r="I265" s="327">
        <v>9</v>
      </c>
      <c r="J265" s="327">
        <v>9</v>
      </c>
      <c r="K265" s="327">
        <v>9</v>
      </c>
      <c r="L265" s="327">
        <v>9</v>
      </c>
      <c r="M265" s="327">
        <v>9</v>
      </c>
      <c r="N265" s="327">
        <v>9</v>
      </c>
      <c r="O265" s="327">
        <v>9</v>
      </c>
      <c r="P265" s="327">
        <v>9387</v>
      </c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  <c r="AA265" s="133"/>
      <c r="AB265" s="133"/>
      <c r="AC265" s="133"/>
      <c r="AD265" s="133"/>
    </row>
    <row r="266" spans="1:30" x14ac:dyDescent="0.2">
      <c r="A266" s="326" t="s">
        <v>587</v>
      </c>
      <c r="B266" s="326" t="s">
        <v>194</v>
      </c>
      <c r="C266" s="327">
        <v>164</v>
      </c>
      <c r="D266" s="327">
        <v>164</v>
      </c>
      <c r="E266" s="327">
        <v>164</v>
      </c>
      <c r="F266" s="327">
        <v>164</v>
      </c>
      <c r="G266" s="327">
        <v>164</v>
      </c>
      <c r="H266" s="327">
        <v>164</v>
      </c>
      <c r="I266" s="327">
        <v>164</v>
      </c>
      <c r="J266" s="327">
        <v>164</v>
      </c>
      <c r="K266" s="327">
        <v>164</v>
      </c>
      <c r="L266" s="327">
        <v>164</v>
      </c>
      <c r="M266" s="327">
        <v>164</v>
      </c>
      <c r="N266" s="327">
        <v>164</v>
      </c>
      <c r="O266" s="327">
        <v>164</v>
      </c>
      <c r="P266" s="327">
        <v>164163</v>
      </c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  <c r="AA266" s="133"/>
      <c r="AB266" s="133"/>
      <c r="AC266" s="133"/>
      <c r="AD266" s="133"/>
    </row>
    <row r="267" spans="1:30" x14ac:dyDescent="0.2">
      <c r="A267" s="326" t="s">
        <v>588</v>
      </c>
      <c r="B267" s="326" t="s">
        <v>194</v>
      </c>
      <c r="C267" s="327">
        <v>103</v>
      </c>
      <c r="D267" s="327">
        <v>103</v>
      </c>
      <c r="E267" s="327">
        <v>103</v>
      </c>
      <c r="F267" s="327">
        <v>103</v>
      </c>
      <c r="G267" s="327">
        <v>103</v>
      </c>
      <c r="H267" s="327">
        <v>103</v>
      </c>
      <c r="I267" s="327">
        <v>103</v>
      </c>
      <c r="J267" s="327">
        <v>103</v>
      </c>
      <c r="K267" s="327">
        <v>103</v>
      </c>
      <c r="L267" s="327">
        <v>103</v>
      </c>
      <c r="M267" s="327">
        <v>103</v>
      </c>
      <c r="N267" s="327">
        <v>103</v>
      </c>
      <c r="O267" s="327">
        <v>103</v>
      </c>
      <c r="P267" s="327">
        <v>103401</v>
      </c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133"/>
      <c r="AB267" s="133"/>
      <c r="AC267" s="133"/>
      <c r="AD267" s="133"/>
    </row>
    <row r="268" spans="1:30" x14ac:dyDescent="0.2">
      <c r="A268" s="326" t="s">
        <v>589</v>
      </c>
      <c r="B268" s="326" t="s">
        <v>194</v>
      </c>
      <c r="C268" s="327">
        <v>63</v>
      </c>
      <c r="D268" s="327">
        <v>63</v>
      </c>
      <c r="E268" s="327">
        <v>63</v>
      </c>
      <c r="F268" s="327">
        <v>63</v>
      </c>
      <c r="G268" s="327">
        <v>63</v>
      </c>
      <c r="H268" s="327">
        <v>63</v>
      </c>
      <c r="I268" s="327">
        <v>63</v>
      </c>
      <c r="J268" s="327">
        <v>63</v>
      </c>
      <c r="K268" s="327">
        <v>63</v>
      </c>
      <c r="L268" s="327">
        <v>63</v>
      </c>
      <c r="M268" s="327">
        <v>63</v>
      </c>
      <c r="N268" s="327">
        <v>63</v>
      </c>
      <c r="O268" s="327">
        <v>63</v>
      </c>
      <c r="P268" s="327">
        <v>62500</v>
      </c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  <c r="AA268" s="133"/>
      <c r="AB268" s="133"/>
      <c r="AC268" s="133"/>
      <c r="AD268" s="133"/>
    </row>
    <row r="269" spans="1:30" x14ac:dyDescent="0.2">
      <c r="A269" s="326" t="s">
        <v>773</v>
      </c>
      <c r="B269" s="326" t="s">
        <v>194</v>
      </c>
      <c r="C269" s="327">
        <v>28</v>
      </c>
      <c r="D269" s="327">
        <v>28</v>
      </c>
      <c r="E269" s="327">
        <v>28</v>
      </c>
      <c r="F269" s="327">
        <v>28</v>
      </c>
      <c r="G269" s="327">
        <v>28</v>
      </c>
      <c r="H269" s="327">
        <v>28</v>
      </c>
      <c r="I269" s="327">
        <v>28</v>
      </c>
      <c r="J269" s="327">
        <v>68</v>
      </c>
      <c r="K269" s="327">
        <v>68</v>
      </c>
      <c r="L269" s="327">
        <v>68</v>
      </c>
      <c r="M269" s="327">
        <v>68</v>
      </c>
      <c r="N269" s="327">
        <v>68</v>
      </c>
      <c r="O269" s="327">
        <v>68</v>
      </c>
      <c r="P269" s="327">
        <v>46104</v>
      </c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  <c r="AD269" s="133"/>
    </row>
    <row r="270" spans="1:30" x14ac:dyDescent="0.2">
      <c r="A270" s="326" t="s">
        <v>590</v>
      </c>
      <c r="B270" s="326" t="s">
        <v>194</v>
      </c>
      <c r="C270" s="327">
        <v>59</v>
      </c>
      <c r="D270" s="327">
        <v>59</v>
      </c>
      <c r="E270" s="327">
        <v>59</v>
      </c>
      <c r="F270" s="327">
        <v>59</v>
      </c>
      <c r="G270" s="327">
        <v>59</v>
      </c>
      <c r="H270" s="327">
        <v>59</v>
      </c>
      <c r="I270" s="327">
        <v>59</v>
      </c>
      <c r="J270" s="327">
        <v>59</v>
      </c>
      <c r="K270" s="327">
        <v>59</v>
      </c>
      <c r="L270" s="327">
        <v>59</v>
      </c>
      <c r="M270" s="327">
        <v>59</v>
      </c>
      <c r="N270" s="327">
        <v>59</v>
      </c>
      <c r="O270" s="327">
        <v>59</v>
      </c>
      <c r="P270" s="327">
        <v>59157</v>
      </c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33"/>
      <c r="AB270" s="133"/>
      <c r="AC270" s="133"/>
      <c r="AD270" s="133"/>
    </row>
    <row r="271" spans="1:30" x14ac:dyDescent="0.2">
      <c r="A271" s="326" t="s">
        <v>591</v>
      </c>
      <c r="B271" s="326" t="s">
        <v>194</v>
      </c>
      <c r="C271" s="327">
        <v>378</v>
      </c>
      <c r="D271" s="327">
        <v>378</v>
      </c>
      <c r="E271" s="327">
        <v>378</v>
      </c>
      <c r="F271" s="327">
        <v>378</v>
      </c>
      <c r="G271" s="327">
        <v>378</v>
      </c>
      <c r="H271" s="327">
        <v>378</v>
      </c>
      <c r="I271" s="327">
        <v>378</v>
      </c>
      <c r="J271" s="327">
        <v>378</v>
      </c>
      <c r="K271" s="327">
        <v>378</v>
      </c>
      <c r="L271" s="327">
        <v>378</v>
      </c>
      <c r="M271" s="327">
        <v>378</v>
      </c>
      <c r="N271" s="327">
        <v>378</v>
      </c>
      <c r="O271" s="327">
        <v>378</v>
      </c>
      <c r="P271" s="327">
        <v>377727</v>
      </c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133"/>
      <c r="AB271" s="133"/>
      <c r="AC271" s="133"/>
      <c r="AD271" s="133"/>
    </row>
    <row r="272" spans="1:30" x14ac:dyDescent="0.2">
      <c r="A272" s="326" t="s">
        <v>774</v>
      </c>
      <c r="B272" s="326" t="s">
        <v>194</v>
      </c>
      <c r="C272" s="327">
        <v>3023</v>
      </c>
      <c r="D272" s="327">
        <v>3023</v>
      </c>
      <c r="E272" s="327">
        <v>3023</v>
      </c>
      <c r="F272" s="327">
        <v>3023</v>
      </c>
      <c r="G272" s="327">
        <v>3023</v>
      </c>
      <c r="H272" s="327">
        <v>3023</v>
      </c>
      <c r="I272" s="327">
        <v>3023</v>
      </c>
      <c r="J272" s="327">
        <v>3023</v>
      </c>
      <c r="K272" s="327">
        <v>3023</v>
      </c>
      <c r="L272" s="327">
        <v>3023</v>
      </c>
      <c r="M272" s="327">
        <v>3023</v>
      </c>
      <c r="N272" s="327">
        <v>3023</v>
      </c>
      <c r="O272" s="327">
        <v>3023</v>
      </c>
      <c r="P272" s="327">
        <v>3022875</v>
      </c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  <c r="AA272" s="133"/>
      <c r="AB272" s="133"/>
      <c r="AC272" s="133"/>
      <c r="AD272" s="133"/>
    </row>
    <row r="273" spans="1:30" x14ac:dyDescent="0.2">
      <c r="A273" s="326" t="s">
        <v>775</v>
      </c>
      <c r="B273" s="326" t="s">
        <v>194</v>
      </c>
      <c r="C273" s="327">
        <v>0</v>
      </c>
      <c r="D273" s="327">
        <v>0</v>
      </c>
      <c r="E273" s="327">
        <v>0</v>
      </c>
      <c r="F273" s="327">
        <v>0</v>
      </c>
      <c r="G273" s="327">
        <v>0</v>
      </c>
      <c r="H273" s="327">
        <v>0</v>
      </c>
      <c r="I273" s="327">
        <v>0</v>
      </c>
      <c r="J273" s="327">
        <v>0</v>
      </c>
      <c r="K273" s="327">
        <v>0</v>
      </c>
      <c r="L273" s="327">
        <v>0</v>
      </c>
      <c r="M273" s="327">
        <v>0</v>
      </c>
      <c r="N273" s="327">
        <v>0</v>
      </c>
      <c r="O273" s="327">
        <v>0</v>
      </c>
      <c r="P273" s="327">
        <v>0</v>
      </c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  <c r="AA273" s="133"/>
      <c r="AB273" s="133"/>
      <c r="AC273" s="133"/>
      <c r="AD273" s="133"/>
    </row>
    <row r="274" spans="1:30" x14ac:dyDescent="0.2">
      <c r="A274" s="326" t="s">
        <v>1071</v>
      </c>
      <c r="B274" s="326" t="s">
        <v>194</v>
      </c>
      <c r="C274" s="327">
        <v>0</v>
      </c>
      <c r="D274" s="327">
        <v>0</v>
      </c>
      <c r="E274" s="327">
        <v>0</v>
      </c>
      <c r="F274" s="327">
        <v>0</v>
      </c>
      <c r="G274" s="327">
        <v>0</v>
      </c>
      <c r="H274" s="327">
        <v>0</v>
      </c>
      <c r="I274" s="327">
        <v>0</v>
      </c>
      <c r="J274" s="327">
        <v>0</v>
      </c>
      <c r="K274" s="327">
        <v>0</v>
      </c>
      <c r="L274" s="327">
        <v>0</v>
      </c>
      <c r="M274" s="327">
        <v>0</v>
      </c>
      <c r="N274" s="327">
        <v>0</v>
      </c>
      <c r="O274" s="327">
        <v>0</v>
      </c>
      <c r="P274" s="327">
        <v>0</v>
      </c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  <c r="AA274" s="133"/>
      <c r="AB274" s="133"/>
      <c r="AC274" s="133"/>
      <c r="AD274" s="133"/>
    </row>
    <row r="275" spans="1:30" x14ac:dyDescent="0.2">
      <c r="A275" s="326" t="s">
        <v>1072</v>
      </c>
      <c r="B275" s="326" t="s">
        <v>194</v>
      </c>
      <c r="C275" s="327">
        <v>0</v>
      </c>
      <c r="D275" s="327">
        <v>0</v>
      </c>
      <c r="E275" s="327">
        <v>0</v>
      </c>
      <c r="F275" s="327">
        <v>0</v>
      </c>
      <c r="G275" s="327">
        <v>0</v>
      </c>
      <c r="H275" s="327">
        <v>0</v>
      </c>
      <c r="I275" s="327">
        <v>0</v>
      </c>
      <c r="J275" s="327">
        <v>0</v>
      </c>
      <c r="K275" s="327">
        <v>0</v>
      </c>
      <c r="L275" s="327">
        <v>0</v>
      </c>
      <c r="M275" s="327">
        <v>0</v>
      </c>
      <c r="N275" s="327">
        <v>0</v>
      </c>
      <c r="O275" s="327">
        <v>0</v>
      </c>
      <c r="P275" s="327">
        <v>0</v>
      </c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1:30" x14ac:dyDescent="0.2">
      <c r="A276" s="326" t="s">
        <v>592</v>
      </c>
      <c r="B276" s="326" t="s">
        <v>194</v>
      </c>
      <c r="C276" s="327">
        <v>701</v>
      </c>
      <c r="D276" s="327">
        <v>701</v>
      </c>
      <c r="E276" s="327">
        <v>701</v>
      </c>
      <c r="F276" s="327">
        <v>701</v>
      </c>
      <c r="G276" s="327">
        <v>701</v>
      </c>
      <c r="H276" s="327">
        <v>701</v>
      </c>
      <c r="I276" s="327">
        <v>701</v>
      </c>
      <c r="J276" s="327">
        <v>701</v>
      </c>
      <c r="K276" s="327">
        <v>701</v>
      </c>
      <c r="L276" s="327">
        <v>701</v>
      </c>
      <c r="M276" s="327">
        <v>701</v>
      </c>
      <c r="N276" s="327">
        <v>701</v>
      </c>
      <c r="O276" s="327">
        <v>701</v>
      </c>
      <c r="P276" s="327">
        <v>700575</v>
      </c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1:30" x14ac:dyDescent="0.2">
      <c r="A277" s="326" t="s">
        <v>713</v>
      </c>
      <c r="B277" s="326" t="s">
        <v>194</v>
      </c>
      <c r="C277" s="327">
        <v>0</v>
      </c>
      <c r="D277" s="327">
        <v>0</v>
      </c>
      <c r="E277" s="327">
        <v>0</v>
      </c>
      <c r="F277" s="327">
        <v>0</v>
      </c>
      <c r="G277" s="327">
        <v>0</v>
      </c>
      <c r="H277" s="327">
        <v>0</v>
      </c>
      <c r="I277" s="327">
        <v>0</v>
      </c>
      <c r="J277" s="327">
        <v>0</v>
      </c>
      <c r="K277" s="327">
        <v>0</v>
      </c>
      <c r="L277" s="327">
        <v>0</v>
      </c>
      <c r="M277" s="327">
        <v>0</v>
      </c>
      <c r="N277" s="327">
        <v>0</v>
      </c>
      <c r="O277" s="327">
        <v>0</v>
      </c>
      <c r="P277" s="327">
        <v>0</v>
      </c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1:30" x14ac:dyDescent="0.2">
      <c r="A278" s="326" t="s">
        <v>776</v>
      </c>
      <c r="B278" s="326" t="s">
        <v>194</v>
      </c>
      <c r="C278" s="327">
        <v>0</v>
      </c>
      <c r="D278" s="327">
        <v>0</v>
      </c>
      <c r="E278" s="327">
        <v>0</v>
      </c>
      <c r="F278" s="327">
        <v>0</v>
      </c>
      <c r="G278" s="327">
        <v>0</v>
      </c>
      <c r="H278" s="327">
        <v>0</v>
      </c>
      <c r="I278" s="327">
        <v>0</v>
      </c>
      <c r="J278" s="327">
        <v>0</v>
      </c>
      <c r="K278" s="327">
        <v>0</v>
      </c>
      <c r="L278" s="327">
        <v>0</v>
      </c>
      <c r="M278" s="327">
        <v>0</v>
      </c>
      <c r="N278" s="327">
        <v>0</v>
      </c>
      <c r="O278" s="327">
        <v>0</v>
      </c>
      <c r="P278" s="327">
        <v>0</v>
      </c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1:30" x14ac:dyDescent="0.2">
      <c r="A279" s="326" t="s">
        <v>777</v>
      </c>
      <c r="B279" s="326" t="s">
        <v>194</v>
      </c>
      <c r="C279" s="327">
        <v>510</v>
      </c>
      <c r="D279" s="327">
        <v>510</v>
      </c>
      <c r="E279" s="327">
        <v>510</v>
      </c>
      <c r="F279" s="327">
        <v>510</v>
      </c>
      <c r="G279" s="327">
        <v>510</v>
      </c>
      <c r="H279" s="327">
        <v>510</v>
      </c>
      <c r="I279" s="327">
        <v>510</v>
      </c>
      <c r="J279" s="327">
        <v>510</v>
      </c>
      <c r="K279" s="327">
        <v>510</v>
      </c>
      <c r="L279" s="327">
        <v>510</v>
      </c>
      <c r="M279" s="327">
        <v>510</v>
      </c>
      <c r="N279" s="327">
        <v>510</v>
      </c>
      <c r="O279" s="327">
        <v>510</v>
      </c>
      <c r="P279" s="327">
        <v>510284</v>
      </c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1:30" x14ac:dyDescent="0.2">
      <c r="A280" s="326" t="s">
        <v>1073</v>
      </c>
      <c r="B280" s="326" t="s">
        <v>194</v>
      </c>
      <c r="C280" s="327">
        <v>0</v>
      </c>
      <c r="D280" s="327">
        <v>0</v>
      </c>
      <c r="E280" s="327">
        <v>0</v>
      </c>
      <c r="F280" s="327">
        <v>0</v>
      </c>
      <c r="G280" s="327">
        <v>0</v>
      </c>
      <c r="H280" s="327">
        <v>0</v>
      </c>
      <c r="I280" s="327">
        <v>0</v>
      </c>
      <c r="J280" s="327">
        <v>0</v>
      </c>
      <c r="K280" s="327">
        <v>0</v>
      </c>
      <c r="L280" s="327">
        <v>0</v>
      </c>
      <c r="M280" s="327">
        <v>0</v>
      </c>
      <c r="N280" s="327">
        <v>0</v>
      </c>
      <c r="O280" s="327">
        <v>0</v>
      </c>
      <c r="P280" s="327">
        <v>0</v>
      </c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1:30" x14ac:dyDescent="0.2">
      <c r="A281" s="326" t="s">
        <v>1074</v>
      </c>
      <c r="B281" s="326" t="s">
        <v>194</v>
      </c>
      <c r="C281" s="327">
        <v>0</v>
      </c>
      <c r="D281" s="327">
        <v>0</v>
      </c>
      <c r="E281" s="327">
        <v>0</v>
      </c>
      <c r="F281" s="327">
        <v>0</v>
      </c>
      <c r="G281" s="327">
        <v>0</v>
      </c>
      <c r="H281" s="327">
        <v>0</v>
      </c>
      <c r="I281" s="327">
        <v>0</v>
      </c>
      <c r="J281" s="327">
        <v>0</v>
      </c>
      <c r="K281" s="327">
        <v>0</v>
      </c>
      <c r="L281" s="327">
        <v>0</v>
      </c>
      <c r="M281" s="327">
        <v>0</v>
      </c>
      <c r="N281" s="327">
        <v>0</v>
      </c>
      <c r="O281" s="327">
        <v>0</v>
      </c>
      <c r="P281" s="327">
        <v>0</v>
      </c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1:30" x14ac:dyDescent="0.2">
      <c r="A282" s="326" t="s">
        <v>1075</v>
      </c>
      <c r="B282" s="326" t="s">
        <v>194</v>
      </c>
      <c r="C282" s="327">
        <v>0</v>
      </c>
      <c r="D282" s="327">
        <v>0</v>
      </c>
      <c r="E282" s="327">
        <v>0</v>
      </c>
      <c r="F282" s="327">
        <v>0</v>
      </c>
      <c r="G282" s="327">
        <v>0</v>
      </c>
      <c r="H282" s="327">
        <v>0</v>
      </c>
      <c r="I282" s="327">
        <v>0</v>
      </c>
      <c r="J282" s="327">
        <v>0</v>
      </c>
      <c r="K282" s="327">
        <v>0</v>
      </c>
      <c r="L282" s="327">
        <v>0</v>
      </c>
      <c r="M282" s="327">
        <v>0</v>
      </c>
      <c r="N282" s="327">
        <v>0</v>
      </c>
      <c r="O282" s="327">
        <v>0</v>
      </c>
      <c r="P282" s="327">
        <v>0</v>
      </c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1:30" x14ac:dyDescent="0.2">
      <c r="A283" s="326" t="s">
        <v>1076</v>
      </c>
      <c r="B283" s="326" t="s">
        <v>194</v>
      </c>
      <c r="C283" s="327">
        <v>0</v>
      </c>
      <c r="D283" s="327">
        <v>0</v>
      </c>
      <c r="E283" s="327">
        <v>0</v>
      </c>
      <c r="F283" s="327">
        <v>0</v>
      </c>
      <c r="G283" s="327">
        <v>0</v>
      </c>
      <c r="H283" s="327">
        <v>0</v>
      </c>
      <c r="I283" s="327">
        <v>0</v>
      </c>
      <c r="J283" s="327">
        <v>0</v>
      </c>
      <c r="K283" s="327">
        <v>0</v>
      </c>
      <c r="L283" s="327">
        <v>0</v>
      </c>
      <c r="M283" s="327">
        <v>0</v>
      </c>
      <c r="N283" s="327">
        <v>0</v>
      </c>
      <c r="O283" s="327">
        <v>0</v>
      </c>
      <c r="P283" s="327">
        <v>0</v>
      </c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1:30" x14ac:dyDescent="0.2">
      <c r="A284" s="326" t="s">
        <v>633</v>
      </c>
      <c r="B284" s="326" t="s">
        <v>194</v>
      </c>
      <c r="C284" s="327">
        <v>0</v>
      </c>
      <c r="D284" s="327">
        <v>0</v>
      </c>
      <c r="E284" s="327">
        <v>0</v>
      </c>
      <c r="F284" s="327">
        <v>0</v>
      </c>
      <c r="G284" s="327">
        <v>0</v>
      </c>
      <c r="H284" s="327">
        <v>0</v>
      </c>
      <c r="I284" s="327">
        <v>0</v>
      </c>
      <c r="J284" s="327">
        <v>0</v>
      </c>
      <c r="K284" s="327">
        <v>0</v>
      </c>
      <c r="L284" s="327">
        <v>0</v>
      </c>
      <c r="M284" s="327">
        <v>0</v>
      </c>
      <c r="N284" s="327">
        <v>0</v>
      </c>
      <c r="O284" s="327">
        <v>0</v>
      </c>
      <c r="P284" s="327">
        <v>0</v>
      </c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1:30" x14ac:dyDescent="0.2">
      <c r="A285" s="326" t="s">
        <v>593</v>
      </c>
      <c r="B285" s="326" t="s">
        <v>194</v>
      </c>
      <c r="C285" s="327">
        <v>2933</v>
      </c>
      <c r="D285" s="327">
        <v>2933</v>
      </c>
      <c r="E285" s="327">
        <v>2933</v>
      </c>
      <c r="F285" s="327">
        <v>2933</v>
      </c>
      <c r="G285" s="327">
        <v>2933</v>
      </c>
      <c r="H285" s="327">
        <v>2933</v>
      </c>
      <c r="I285" s="327">
        <v>2933</v>
      </c>
      <c r="J285" s="327">
        <v>2933</v>
      </c>
      <c r="K285" s="327">
        <v>2933</v>
      </c>
      <c r="L285" s="327">
        <v>2933</v>
      </c>
      <c r="M285" s="327">
        <v>2933</v>
      </c>
      <c r="N285" s="327">
        <v>2933</v>
      </c>
      <c r="O285" s="327">
        <v>2933</v>
      </c>
      <c r="P285" s="327">
        <v>2932873</v>
      </c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1:30" x14ac:dyDescent="0.2">
      <c r="A286" s="326" t="s">
        <v>966</v>
      </c>
      <c r="B286" s="326" t="s">
        <v>194</v>
      </c>
      <c r="C286" s="327">
        <v>3475</v>
      </c>
      <c r="D286" s="327">
        <v>3475</v>
      </c>
      <c r="E286" s="327">
        <v>3475</v>
      </c>
      <c r="F286" s="327">
        <v>3475</v>
      </c>
      <c r="G286" s="327">
        <v>3475</v>
      </c>
      <c r="H286" s="327">
        <v>3475</v>
      </c>
      <c r="I286" s="327">
        <v>3475</v>
      </c>
      <c r="J286" s="327">
        <v>3475</v>
      </c>
      <c r="K286" s="327">
        <v>3475</v>
      </c>
      <c r="L286" s="327">
        <v>3475</v>
      </c>
      <c r="M286" s="327">
        <v>3475</v>
      </c>
      <c r="N286" s="327">
        <v>3475</v>
      </c>
      <c r="O286" s="327">
        <v>3475</v>
      </c>
      <c r="P286" s="327">
        <v>3475101</v>
      </c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1:30" x14ac:dyDescent="0.2">
      <c r="A287" s="326" t="s">
        <v>778</v>
      </c>
      <c r="B287" s="326" t="s">
        <v>194</v>
      </c>
      <c r="C287" s="327">
        <v>22546</v>
      </c>
      <c r="D287" s="327">
        <v>22546</v>
      </c>
      <c r="E287" s="327">
        <v>22546</v>
      </c>
      <c r="F287" s="327">
        <v>22546</v>
      </c>
      <c r="G287" s="327">
        <v>22546</v>
      </c>
      <c r="H287" s="327">
        <v>22546</v>
      </c>
      <c r="I287" s="327">
        <v>22546</v>
      </c>
      <c r="J287" s="327">
        <v>22546</v>
      </c>
      <c r="K287" s="327">
        <v>22546</v>
      </c>
      <c r="L287" s="327">
        <v>22546</v>
      </c>
      <c r="M287" s="327">
        <v>22546</v>
      </c>
      <c r="N287" s="327">
        <v>22546</v>
      </c>
      <c r="O287" s="327">
        <v>22546</v>
      </c>
      <c r="P287" s="327">
        <v>22545729</v>
      </c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1:30" x14ac:dyDescent="0.2">
      <c r="A288" s="326" t="s">
        <v>779</v>
      </c>
      <c r="B288" s="326" t="s">
        <v>194</v>
      </c>
      <c r="C288" s="327">
        <v>3837</v>
      </c>
      <c r="D288" s="327">
        <v>3837</v>
      </c>
      <c r="E288" s="327">
        <v>3837</v>
      </c>
      <c r="F288" s="327">
        <v>3837</v>
      </c>
      <c r="G288" s="327">
        <v>3837</v>
      </c>
      <c r="H288" s="327">
        <v>3837</v>
      </c>
      <c r="I288" s="327">
        <v>3837</v>
      </c>
      <c r="J288" s="327">
        <v>3837</v>
      </c>
      <c r="K288" s="327">
        <v>3837</v>
      </c>
      <c r="L288" s="327">
        <v>3837</v>
      </c>
      <c r="M288" s="327">
        <v>3837</v>
      </c>
      <c r="N288" s="327">
        <v>3837</v>
      </c>
      <c r="O288" s="327">
        <v>3837</v>
      </c>
      <c r="P288" s="327">
        <v>3836676</v>
      </c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1:30" x14ac:dyDescent="0.2">
      <c r="A289" s="326" t="s">
        <v>780</v>
      </c>
      <c r="B289" s="326" t="s">
        <v>194</v>
      </c>
      <c r="C289" s="327">
        <v>1080</v>
      </c>
      <c r="D289" s="327">
        <v>1080</v>
      </c>
      <c r="E289" s="327">
        <v>1080</v>
      </c>
      <c r="F289" s="327">
        <v>1080</v>
      </c>
      <c r="G289" s="327">
        <v>1080</v>
      </c>
      <c r="H289" s="327">
        <v>1080</v>
      </c>
      <c r="I289" s="327">
        <v>1080</v>
      </c>
      <c r="J289" s="327">
        <v>1080</v>
      </c>
      <c r="K289" s="327">
        <v>1080</v>
      </c>
      <c r="L289" s="327">
        <v>1080</v>
      </c>
      <c r="M289" s="327">
        <v>1080</v>
      </c>
      <c r="N289" s="327">
        <v>1080</v>
      </c>
      <c r="O289" s="327">
        <v>1080</v>
      </c>
      <c r="P289" s="327">
        <v>1080001</v>
      </c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1:30" x14ac:dyDescent="0.2">
      <c r="A290" s="326" t="s">
        <v>781</v>
      </c>
      <c r="B290" s="326" t="s">
        <v>194</v>
      </c>
      <c r="C290" s="327">
        <v>3086</v>
      </c>
      <c r="D290" s="327">
        <v>3086</v>
      </c>
      <c r="E290" s="327">
        <v>3086</v>
      </c>
      <c r="F290" s="327">
        <v>3086</v>
      </c>
      <c r="G290" s="327">
        <v>3086</v>
      </c>
      <c r="H290" s="327">
        <v>3086</v>
      </c>
      <c r="I290" s="327">
        <v>3086</v>
      </c>
      <c r="J290" s="327">
        <v>3086</v>
      </c>
      <c r="K290" s="327">
        <v>3086</v>
      </c>
      <c r="L290" s="327">
        <v>3086</v>
      </c>
      <c r="M290" s="327">
        <v>3086</v>
      </c>
      <c r="N290" s="327">
        <v>3086</v>
      </c>
      <c r="O290" s="327">
        <v>3086</v>
      </c>
      <c r="P290" s="327">
        <v>3086351</v>
      </c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1:30" x14ac:dyDescent="0.2">
      <c r="A291" s="326" t="s">
        <v>286</v>
      </c>
      <c r="B291" s="326" t="s">
        <v>194</v>
      </c>
      <c r="C291" s="327">
        <v>859</v>
      </c>
      <c r="D291" s="327">
        <v>859</v>
      </c>
      <c r="E291" s="327">
        <v>859</v>
      </c>
      <c r="F291" s="327">
        <v>855</v>
      </c>
      <c r="G291" s="327">
        <v>855</v>
      </c>
      <c r="H291" s="327">
        <v>854</v>
      </c>
      <c r="I291" s="327">
        <v>820</v>
      </c>
      <c r="J291" s="327">
        <v>820</v>
      </c>
      <c r="K291" s="327">
        <v>820</v>
      </c>
      <c r="L291" s="327">
        <v>820</v>
      </c>
      <c r="M291" s="327">
        <v>820</v>
      </c>
      <c r="N291" s="327">
        <v>820</v>
      </c>
      <c r="O291" s="327">
        <v>820</v>
      </c>
      <c r="P291" s="327">
        <v>836703</v>
      </c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1:30" x14ac:dyDescent="0.2">
      <c r="A292" s="326" t="s">
        <v>594</v>
      </c>
      <c r="B292" s="326" t="s">
        <v>194</v>
      </c>
      <c r="C292" s="327">
        <v>75</v>
      </c>
      <c r="D292" s="327">
        <v>75</v>
      </c>
      <c r="E292" s="327">
        <v>75</v>
      </c>
      <c r="F292" s="327">
        <v>75</v>
      </c>
      <c r="G292" s="327">
        <v>75</v>
      </c>
      <c r="H292" s="327">
        <v>75</v>
      </c>
      <c r="I292" s="327">
        <v>75</v>
      </c>
      <c r="J292" s="327">
        <v>75</v>
      </c>
      <c r="K292" s="327">
        <v>75</v>
      </c>
      <c r="L292" s="327">
        <v>75</v>
      </c>
      <c r="M292" s="327">
        <v>75</v>
      </c>
      <c r="N292" s="327">
        <v>75</v>
      </c>
      <c r="O292" s="327">
        <v>75</v>
      </c>
      <c r="P292" s="327">
        <v>74854</v>
      </c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1:30" x14ac:dyDescent="0.2">
      <c r="A293" s="326" t="s">
        <v>1077</v>
      </c>
      <c r="B293" s="326" t="s">
        <v>194</v>
      </c>
      <c r="C293" s="327">
        <v>0</v>
      </c>
      <c r="D293" s="327">
        <v>0</v>
      </c>
      <c r="E293" s="327">
        <v>0</v>
      </c>
      <c r="F293" s="327">
        <v>0</v>
      </c>
      <c r="G293" s="327">
        <v>0</v>
      </c>
      <c r="H293" s="327">
        <v>0</v>
      </c>
      <c r="I293" s="327">
        <v>0</v>
      </c>
      <c r="J293" s="327">
        <v>0</v>
      </c>
      <c r="K293" s="327">
        <v>0</v>
      </c>
      <c r="L293" s="327">
        <v>0</v>
      </c>
      <c r="M293" s="327">
        <v>0</v>
      </c>
      <c r="N293" s="327">
        <v>0</v>
      </c>
      <c r="O293" s="327">
        <v>0</v>
      </c>
      <c r="P293" s="327">
        <v>0</v>
      </c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1:30" x14ac:dyDescent="0.2">
      <c r="A294" s="326" t="s">
        <v>287</v>
      </c>
      <c r="B294" s="326" t="s">
        <v>194</v>
      </c>
      <c r="C294" s="327">
        <v>114</v>
      </c>
      <c r="D294" s="327">
        <v>114</v>
      </c>
      <c r="E294" s="327">
        <v>114</v>
      </c>
      <c r="F294" s="327">
        <v>114</v>
      </c>
      <c r="G294" s="327">
        <v>114</v>
      </c>
      <c r="H294" s="327">
        <v>114</v>
      </c>
      <c r="I294" s="327">
        <v>114</v>
      </c>
      <c r="J294" s="327">
        <v>114</v>
      </c>
      <c r="K294" s="327">
        <v>114</v>
      </c>
      <c r="L294" s="327">
        <v>114</v>
      </c>
      <c r="M294" s="327">
        <v>114</v>
      </c>
      <c r="N294" s="327">
        <v>114</v>
      </c>
      <c r="O294" s="327">
        <v>114</v>
      </c>
      <c r="P294" s="327">
        <v>113968</v>
      </c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1:30" x14ac:dyDescent="0.2">
      <c r="A295" s="326" t="s">
        <v>288</v>
      </c>
      <c r="B295" s="326" t="s">
        <v>194</v>
      </c>
      <c r="C295" s="327">
        <v>331</v>
      </c>
      <c r="D295" s="327">
        <v>331</v>
      </c>
      <c r="E295" s="327">
        <v>331</v>
      </c>
      <c r="F295" s="327">
        <v>331</v>
      </c>
      <c r="G295" s="327">
        <v>331</v>
      </c>
      <c r="H295" s="327">
        <v>331</v>
      </c>
      <c r="I295" s="327">
        <v>331</v>
      </c>
      <c r="J295" s="327">
        <v>331</v>
      </c>
      <c r="K295" s="327">
        <v>331</v>
      </c>
      <c r="L295" s="327">
        <v>331</v>
      </c>
      <c r="M295" s="327">
        <v>331</v>
      </c>
      <c r="N295" s="327">
        <v>331</v>
      </c>
      <c r="O295" s="327">
        <v>331</v>
      </c>
      <c r="P295" s="327">
        <v>331427</v>
      </c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1:30" x14ac:dyDescent="0.2">
      <c r="A296" s="326" t="s">
        <v>1078</v>
      </c>
      <c r="B296" s="326" t="s">
        <v>194</v>
      </c>
      <c r="C296" s="327">
        <v>0</v>
      </c>
      <c r="D296" s="327">
        <v>0</v>
      </c>
      <c r="E296" s="327">
        <v>0</v>
      </c>
      <c r="F296" s="327">
        <v>0</v>
      </c>
      <c r="G296" s="327">
        <v>0</v>
      </c>
      <c r="H296" s="327">
        <v>0</v>
      </c>
      <c r="I296" s="327">
        <v>0</v>
      </c>
      <c r="J296" s="327">
        <v>0</v>
      </c>
      <c r="K296" s="327">
        <v>0</v>
      </c>
      <c r="L296" s="327">
        <v>0</v>
      </c>
      <c r="M296" s="327">
        <v>0</v>
      </c>
      <c r="N296" s="327">
        <v>0</v>
      </c>
      <c r="O296" s="327">
        <v>0</v>
      </c>
      <c r="P296" s="327">
        <v>0</v>
      </c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1:30" x14ac:dyDescent="0.2">
      <c r="A297" s="326" t="s">
        <v>1079</v>
      </c>
      <c r="B297" s="326" t="s">
        <v>194</v>
      </c>
      <c r="C297" s="327">
        <v>0</v>
      </c>
      <c r="D297" s="327">
        <v>0</v>
      </c>
      <c r="E297" s="327">
        <v>0</v>
      </c>
      <c r="F297" s="327">
        <v>0</v>
      </c>
      <c r="G297" s="327">
        <v>0</v>
      </c>
      <c r="H297" s="327">
        <v>0</v>
      </c>
      <c r="I297" s="327">
        <v>0</v>
      </c>
      <c r="J297" s="327">
        <v>0</v>
      </c>
      <c r="K297" s="327">
        <v>0</v>
      </c>
      <c r="L297" s="327">
        <v>0</v>
      </c>
      <c r="M297" s="327">
        <v>0</v>
      </c>
      <c r="N297" s="327">
        <v>0</v>
      </c>
      <c r="O297" s="327">
        <v>0</v>
      </c>
      <c r="P297" s="327">
        <v>0</v>
      </c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1:30" x14ac:dyDescent="0.2">
      <c r="A298" s="326" t="s">
        <v>595</v>
      </c>
      <c r="B298" s="326" t="s">
        <v>194</v>
      </c>
      <c r="C298" s="327">
        <v>568</v>
      </c>
      <c r="D298" s="327">
        <v>568</v>
      </c>
      <c r="E298" s="327">
        <v>568</v>
      </c>
      <c r="F298" s="327">
        <v>568</v>
      </c>
      <c r="G298" s="327">
        <v>568</v>
      </c>
      <c r="H298" s="327">
        <v>568</v>
      </c>
      <c r="I298" s="327">
        <v>568</v>
      </c>
      <c r="J298" s="327">
        <v>568</v>
      </c>
      <c r="K298" s="327">
        <v>568</v>
      </c>
      <c r="L298" s="327">
        <v>568</v>
      </c>
      <c r="M298" s="327">
        <v>568</v>
      </c>
      <c r="N298" s="327">
        <v>568</v>
      </c>
      <c r="O298" s="327">
        <v>568</v>
      </c>
      <c r="P298" s="327">
        <v>568185</v>
      </c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1:30" x14ac:dyDescent="0.2">
      <c r="A299" s="326" t="s">
        <v>596</v>
      </c>
      <c r="B299" s="326" t="s">
        <v>194</v>
      </c>
      <c r="C299" s="327">
        <v>0</v>
      </c>
      <c r="D299" s="327">
        <v>0</v>
      </c>
      <c r="E299" s="327">
        <v>0</v>
      </c>
      <c r="F299" s="327">
        <v>0</v>
      </c>
      <c r="G299" s="327">
        <v>0</v>
      </c>
      <c r="H299" s="327">
        <v>0</v>
      </c>
      <c r="I299" s="327">
        <v>0</v>
      </c>
      <c r="J299" s="327">
        <v>0</v>
      </c>
      <c r="K299" s="327">
        <v>0</v>
      </c>
      <c r="L299" s="327">
        <v>0</v>
      </c>
      <c r="M299" s="327">
        <v>0</v>
      </c>
      <c r="N299" s="327">
        <v>0</v>
      </c>
      <c r="O299" s="327">
        <v>0</v>
      </c>
      <c r="P299" s="327">
        <v>0</v>
      </c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1:30" x14ac:dyDescent="0.2">
      <c r="A300" s="326" t="s">
        <v>597</v>
      </c>
      <c r="B300" s="326" t="s">
        <v>194</v>
      </c>
      <c r="C300" s="327">
        <v>0</v>
      </c>
      <c r="D300" s="327">
        <v>0</v>
      </c>
      <c r="E300" s="327">
        <v>0</v>
      </c>
      <c r="F300" s="327">
        <v>0</v>
      </c>
      <c r="G300" s="327">
        <v>0</v>
      </c>
      <c r="H300" s="327">
        <v>0</v>
      </c>
      <c r="I300" s="327">
        <v>0</v>
      </c>
      <c r="J300" s="327">
        <v>0</v>
      </c>
      <c r="K300" s="327">
        <v>0</v>
      </c>
      <c r="L300" s="327">
        <v>0</v>
      </c>
      <c r="M300" s="327">
        <v>0</v>
      </c>
      <c r="N300" s="327">
        <v>0</v>
      </c>
      <c r="O300" s="327">
        <v>0</v>
      </c>
      <c r="P300" s="327">
        <v>0</v>
      </c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1:30" x14ac:dyDescent="0.2">
      <c r="A301" s="326" t="s">
        <v>289</v>
      </c>
      <c r="B301" s="326" t="s">
        <v>194</v>
      </c>
      <c r="C301" s="327">
        <v>5273</v>
      </c>
      <c r="D301" s="327">
        <v>5273</v>
      </c>
      <c r="E301" s="327">
        <v>5273</v>
      </c>
      <c r="F301" s="327">
        <v>5273</v>
      </c>
      <c r="G301" s="327">
        <v>5273</v>
      </c>
      <c r="H301" s="327">
        <v>5273</v>
      </c>
      <c r="I301" s="327">
        <v>3787</v>
      </c>
      <c r="J301" s="327">
        <v>3787</v>
      </c>
      <c r="K301" s="327">
        <v>3787</v>
      </c>
      <c r="L301" s="327">
        <v>3787</v>
      </c>
      <c r="M301" s="327">
        <v>3787</v>
      </c>
      <c r="N301" s="327">
        <v>3787</v>
      </c>
      <c r="O301" s="327">
        <v>3787</v>
      </c>
      <c r="P301" s="327">
        <v>4467889</v>
      </c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1:30" x14ac:dyDescent="0.2">
      <c r="A302" s="326" t="s">
        <v>598</v>
      </c>
      <c r="B302" s="326" t="s">
        <v>194</v>
      </c>
      <c r="C302" s="327">
        <v>8</v>
      </c>
      <c r="D302" s="327">
        <v>8</v>
      </c>
      <c r="E302" s="327">
        <v>8</v>
      </c>
      <c r="F302" s="327">
        <v>8</v>
      </c>
      <c r="G302" s="327">
        <v>8</v>
      </c>
      <c r="H302" s="327">
        <v>8</v>
      </c>
      <c r="I302" s="327">
        <v>8</v>
      </c>
      <c r="J302" s="327">
        <v>8</v>
      </c>
      <c r="K302" s="327">
        <v>8</v>
      </c>
      <c r="L302" s="327">
        <v>8</v>
      </c>
      <c r="M302" s="327">
        <v>8</v>
      </c>
      <c r="N302" s="327">
        <v>8</v>
      </c>
      <c r="O302" s="327">
        <v>8</v>
      </c>
      <c r="P302" s="327">
        <v>8021</v>
      </c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1:30" x14ac:dyDescent="0.2">
      <c r="A303" s="326" t="s">
        <v>782</v>
      </c>
      <c r="B303" s="326" t="s">
        <v>194</v>
      </c>
      <c r="C303" s="327">
        <v>0</v>
      </c>
      <c r="D303" s="327">
        <v>0</v>
      </c>
      <c r="E303" s="327">
        <v>0</v>
      </c>
      <c r="F303" s="327">
        <v>0</v>
      </c>
      <c r="G303" s="327">
        <v>0</v>
      </c>
      <c r="H303" s="327">
        <v>0</v>
      </c>
      <c r="I303" s="327">
        <v>0</v>
      </c>
      <c r="J303" s="327">
        <v>0</v>
      </c>
      <c r="K303" s="327">
        <v>0</v>
      </c>
      <c r="L303" s="327">
        <v>0</v>
      </c>
      <c r="M303" s="327">
        <v>0</v>
      </c>
      <c r="N303" s="327">
        <v>0</v>
      </c>
      <c r="O303" s="327">
        <v>0</v>
      </c>
      <c r="P303" s="327">
        <v>0</v>
      </c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1:30" x14ac:dyDescent="0.2">
      <c r="A304" s="326" t="s">
        <v>290</v>
      </c>
      <c r="B304" s="326" t="s">
        <v>194</v>
      </c>
      <c r="C304" s="327">
        <v>0</v>
      </c>
      <c r="D304" s="327">
        <v>0</v>
      </c>
      <c r="E304" s="327">
        <v>0</v>
      </c>
      <c r="F304" s="327">
        <v>0</v>
      </c>
      <c r="G304" s="327">
        <v>0</v>
      </c>
      <c r="H304" s="327">
        <v>0</v>
      </c>
      <c r="I304" s="327">
        <v>0</v>
      </c>
      <c r="J304" s="327">
        <v>0</v>
      </c>
      <c r="K304" s="327">
        <v>0</v>
      </c>
      <c r="L304" s="327">
        <v>0</v>
      </c>
      <c r="M304" s="327">
        <v>0</v>
      </c>
      <c r="N304" s="327">
        <v>0</v>
      </c>
      <c r="O304" s="327">
        <v>0</v>
      </c>
      <c r="P304" s="327">
        <v>0</v>
      </c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1:30" ht="12.6" x14ac:dyDescent="0.25">
      <c r="A305" s="326"/>
      <c r="B305" s="363" t="s">
        <v>1083</v>
      </c>
      <c r="C305" s="364">
        <f>SUM(C4:C304)</f>
        <v>1484206</v>
      </c>
      <c r="D305" s="364">
        <f t="shared" ref="D305:O305" si="0">SUM(D4:D304)</f>
        <v>1487511</v>
      </c>
      <c r="E305" s="364">
        <f t="shared" si="0"/>
        <v>1487987</v>
      </c>
      <c r="F305" s="364">
        <f t="shared" si="0"/>
        <v>1495219</v>
      </c>
      <c r="G305" s="364">
        <f t="shared" si="0"/>
        <v>1501700</v>
      </c>
      <c r="H305" s="364">
        <f t="shared" si="0"/>
        <v>1522605</v>
      </c>
      <c r="I305" s="364">
        <f t="shared" si="0"/>
        <v>1555681</v>
      </c>
      <c r="J305" s="364">
        <f t="shared" si="0"/>
        <v>1557409</v>
      </c>
      <c r="K305" s="364">
        <f t="shared" si="0"/>
        <v>1560353</v>
      </c>
      <c r="L305" s="364">
        <f t="shared" si="0"/>
        <v>1560428</v>
      </c>
      <c r="M305" s="364">
        <f t="shared" si="0"/>
        <v>1562705</v>
      </c>
      <c r="N305" s="364">
        <f t="shared" si="0"/>
        <v>1557612</v>
      </c>
      <c r="O305" s="364">
        <f t="shared" si="0"/>
        <v>1560536</v>
      </c>
      <c r="P305" s="364">
        <f>SUM(P4:P304)</f>
        <v>1530959866</v>
      </c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1:30" x14ac:dyDescent="0.2">
      <c r="A306" s="326" t="s">
        <v>291</v>
      </c>
      <c r="B306" s="326" t="s">
        <v>836</v>
      </c>
      <c r="C306" s="327">
        <v>11338</v>
      </c>
      <c r="D306" s="327">
        <v>11338</v>
      </c>
      <c r="E306" s="327">
        <v>11338</v>
      </c>
      <c r="F306" s="327">
        <v>11338</v>
      </c>
      <c r="G306" s="327">
        <v>11344</v>
      </c>
      <c r="H306" s="327">
        <v>11344</v>
      </c>
      <c r="I306" s="327">
        <v>11505</v>
      </c>
      <c r="J306" s="327">
        <v>8684</v>
      </c>
      <c r="K306" s="327">
        <v>8684</v>
      </c>
      <c r="L306" s="327">
        <v>8684</v>
      </c>
      <c r="M306" s="327">
        <v>8695</v>
      </c>
      <c r="N306" s="327">
        <v>8695</v>
      </c>
      <c r="O306" s="327">
        <v>8695</v>
      </c>
      <c r="P306" s="327">
        <v>10138876</v>
      </c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1:30" x14ac:dyDescent="0.2">
      <c r="A307" s="326" t="s">
        <v>292</v>
      </c>
      <c r="B307" s="326" t="s">
        <v>836</v>
      </c>
      <c r="C307" s="327">
        <v>30479</v>
      </c>
      <c r="D307" s="327">
        <v>30479</v>
      </c>
      <c r="E307" s="327">
        <v>30479</v>
      </c>
      <c r="F307" s="327">
        <v>30480</v>
      </c>
      <c r="G307" s="327">
        <v>30480</v>
      </c>
      <c r="H307" s="327">
        <v>30482</v>
      </c>
      <c r="I307" s="327">
        <v>30575</v>
      </c>
      <c r="J307" s="327">
        <v>33403</v>
      </c>
      <c r="K307" s="327">
        <v>33403</v>
      </c>
      <c r="L307" s="327">
        <v>33403</v>
      </c>
      <c r="M307" s="327">
        <v>33404</v>
      </c>
      <c r="N307" s="327">
        <v>33404</v>
      </c>
      <c r="O307" s="327">
        <v>33404</v>
      </c>
      <c r="P307" s="327">
        <v>31827730</v>
      </c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1:30" x14ac:dyDescent="0.2">
      <c r="A308" s="326" t="s">
        <v>293</v>
      </c>
      <c r="B308" s="326" t="s">
        <v>836</v>
      </c>
      <c r="C308" s="327">
        <v>256</v>
      </c>
      <c r="D308" s="327">
        <v>256</v>
      </c>
      <c r="E308" s="327">
        <v>256</v>
      </c>
      <c r="F308" s="327">
        <v>256</v>
      </c>
      <c r="G308" s="327">
        <v>256</v>
      </c>
      <c r="H308" s="327">
        <v>256</v>
      </c>
      <c r="I308" s="327">
        <v>256</v>
      </c>
      <c r="J308" s="327">
        <v>256</v>
      </c>
      <c r="K308" s="327">
        <v>256</v>
      </c>
      <c r="L308" s="327">
        <v>256</v>
      </c>
      <c r="M308" s="327">
        <v>256</v>
      </c>
      <c r="N308" s="327">
        <v>256</v>
      </c>
      <c r="O308" s="327">
        <v>256</v>
      </c>
      <c r="P308" s="327">
        <v>255812</v>
      </c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1:30" x14ac:dyDescent="0.2">
      <c r="A309" s="326" t="s">
        <v>294</v>
      </c>
      <c r="B309" s="326" t="s">
        <v>836</v>
      </c>
      <c r="C309" s="327">
        <v>31</v>
      </c>
      <c r="D309" s="327">
        <v>31</v>
      </c>
      <c r="E309" s="327">
        <v>31</v>
      </c>
      <c r="F309" s="327">
        <v>31</v>
      </c>
      <c r="G309" s="327">
        <v>31</v>
      </c>
      <c r="H309" s="327">
        <v>31</v>
      </c>
      <c r="I309" s="327">
        <v>31</v>
      </c>
      <c r="J309" s="327">
        <v>31</v>
      </c>
      <c r="K309" s="327">
        <v>31</v>
      </c>
      <c r="L309" s="327">
        <v>31</v>
      </c>
      <c r="M309" s="327">
        <v>31</v>
      </c>
      <c r="N309" s="327">
        <v>31</v>
      </c>
      <c r="O309" s="327">
        <v>31</v>
      </c>
      <c r="P309" s="327">
        <v>31040</v>
      </c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1:30" x14ac:dyDescent="0.2">
      <c r="A310" s="326" t="s">
        <v>295</v>
      </c>
      <c r="B310" s="326" t="s">
        <v>836</v>
      </c>
      <c r="C310" s="327">
        <v>5</v>
      </c>
      <c r="D310" s="327">
        <v>5</v>
      </c>
      <c r="E310" s="327">
        <v>5</v>
      </c>
      <c r="F310" s="327">
        <v>5</v>
      </c>
      <c r="G310" s="327">
        <v>5</v>
      </c>
      <c r="H310" s="327">
        <v>5</v>
      </c>
      <c r="I310" s="327">
        <v>5</v>
      </c>
      <c r="J310" s="327">
        <v>5</v>
      </c>
      <c r="K310" s="327">
        <v>5</v>
      </c>
      <c r="L310" s="327">
        <v>5</v>
      </c>
      <c r="M310" s="327">
        <v>5</v>
      </c>
      <c r="N310" s="327">
        <v>5</v>
      </c>
      <c r="O310" s="327">
        <v>5</v>
      </c>
      <c r="P310" s="327">
        <v>4766</v>
      </c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1:30" x14ac:dyDescent="0.2">
      <c r="A311" s="326" t="s">
        <v>296</v>
      </c>
      <c r="B311" s="326" t="s">
        <v>836</v>
      </c>
      <c r="C311" s="327">
        <v>12</v>
      </c>
      <c r="D311" s="327">
        <v>12</v>
      </c>
      <c r="E311" s="327">
        <v>12</v>
      </c>
      <c r="F311" s="327">
        <v>12</v>
      </c>
      <c r="G311" s="327">
        <v>12</v>
      </c>
      <c r="H311" s="327">
        <v>12</v>
      </c>
      <c r="I311" s="327">
        <v>12</v>
      </c>
      <c r="J311" s="327">
        <v>12</v>
      </c>
      <c r="K311" s="327">
        <v>12</v>
      </c>
      <c r="L311" s="327">
        <v>12</v>
      </c>
      <c r="M311" s="327">
        <v>12</v>
      </c>
      <c r="N311" s="327">
        <v>12</v>
      </c>
      <c r="O311" s="327">
        <v>12</v>
      </c>
      <c r="P311" s="327">
        <v>12337</v>
      </c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1:30" x14ac:dyDescent="0.2">
      <c r="A312" s="326" t="s">
        <v>297</v>
      </c>
      <c r="B312" s="326" t="s">
        <v>836</v>
      </c>
      <c r="C312" s="327">
        <v>204</v>
      </c>
      <c r="D312" s="327">
        <v>204</v>
      </c>
      <c r="E312" s="327">
        <v>204</v>
      </c>
      <c r="F312" s="327">
        <v>204</v>
      </c>
      <c r="G312" s="327">
        <v>204</v>
      </c>
      <c r="H312" s="327">
        <v>204</v>
      </c>
      <c r="I312" s="327">
        <v>204</v>
      </c>
      <c r="J312" s="327">
        <v>204</v>
      </c>
      <c r="K312" s="327">
        <v>204</v>
      </c>
      <c r="L312" s="327">
        <v>204</v>
      </c>
      <c r="M312" s="327">
        <v>204</v>
      </c>
      <c r="N312" s="327">
        <v>204</v>
      </c>
      <c r="O312" s="327">
        <v>204</v>
      </c>
      <c r="P312" s="327">
        <v>204314</v>
      </c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1:30" x14ac:dyDescent="0.2">
      <c r="A313" s="326" t="s">
        <v>298</v>
      </c>
      <c r="B313" s="326" t="s">
        <v>836</v>
      </c>
      <c r="C313" s="327">
        <v>4</v>
      </c>
      <c r="D313" s="327">
        <v>4</v>
      </c>
      <c r="E313" s="327">
        <v>4</v>
      </c>
      <c r="F313" s="327">
        <v>4</v>
      </c>
      <c r="G313" s="327">
        <v>4</v>
      </c>
      <c r="H313" s="327">
        <v>4</v>
      </c>
      <c r="I313" s="327">
        <v>4</v>
      </c>
      <c r="J313" s="327">
        <v>4</v>
      </c>
      <c r="K313" s="327">
        <v>4</v>
      </c>
      <c r="L313" s="327">
        <v>4</v>
      </c>
      <c r="M313" s="327">
        <v>4</v>
      </c>
      <c r="N313" s="327">
        <v>4</v>
      </c>
      <c r="O313" s="327">
        <v>4</v>
      </c>
      <c r="P313" s="327">
        <v>4494</v>
      </c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1:30" x14ac:dyDescent="0.2">
      <c r="A314" s="326" t="s">
        <v>299</v>
      </c>
      <c r="B314" s="326" t="s">
        <v>836</v>
      </c>
      <c r="C314" s="327">
        <v>0</v>
      </c>
      <c r="D314" s="327">
        <v>0</v>
      </c>
      <c r="E314" s="327">
        <v>0</v>
      </c>
      <c r="F314" s="327">
        <v>0</v>
      </c>
      <c r="G314" s="327">
        <v>0</v>
      </c>
      <c r="H314" s="327">
        <v>0</v>
      </c>
      <c r="I314" s="327">
        <v>0</v>
      </c>
      <c r="J314" s="327">
        <v>0</v>
      </c>
      <c r="K314" s="327">
        <v>0</v>
      </c>
      <c r="L314" s="327">
        <v>0</v>
      </c>
      <c r="M314" s="327">
        <v>0</v>
      </c>
      <c r="N314" s="327">
        <v>0</v>
      </c>
      <c r="O314" s="327">
        <v>0</v>
      </c>
      <c r="P314" s="327">
        <v>0</v>
      </c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1:30" x14ac:dyDescent="0.2">
      <c r="A315" s="326" t="s">
        <v>300</v>
      </c>
      <c r="B315" s="326" t="s">
        <v>836</v>
      </c>
      <c r="C315" s="327">
        <v>5</v>
      </c>
      <c r="D315" s="327">
        <v>5</v>
      </c>
      <c r="E315" s="327">
        <v>5</v>
      </c>
      <c r="F315" s="327">
        <v>5</v>
      </c>
      <c r="G315" s="327">
        <v>5</v>
      </c>
      <c r="H315" s="327">
        <v>5</v>
      </c>
      <c r="I315" s="327">
        <v>5</v>
      </c>
      <c r="J315" s="327">
        <v>5</v>
      </c>
      <c r="K315" s="327">
        <v>5</v>
      </c>
      <c r="L315" s="327">
        <v>5</v>
      </c>
      <c r="M315" s="327">
        <v>5</v>
      </c>
      <c r="N315" s="327">
        <v>5</v>
      </c>
      <c r="O315" s="327">
        <v>5</v>
      </c>
      <c r="P315" s="327">
        <v>4635</v>
      </c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1:30" x14ac:dyDescent="0.2">
      <c r="A316" s="326" t="s">
        <v>301</v>
      </c>
      <c r="B316" s="326" t="s">
        <v>836</v>
      </c>
      <c r="C316" s="327">
        <v>381</v>
      </c>
      <c r="D316" s="327">
        <v>381</v>
      </c>
      <c r="E316" s="327">
        <v>381</v>
      </c>
      <c r="F316" s="327">
        <v>381</v>
      </c>
      <c r="G316" s="327">
        <v>381</v>
      </c>
      <c r="H316" s="327">
        <v>381</v>
      </c>
      <c r="I316" s="327">
        <v>381</v>
      </c>
      <c r="J316" s="327">
        <v>381</v>
      </c>
      <c r="K316" s="327">
        <v>381</v>
      </c>
      <c r="L316" s="327">
        <v>381</v>
      </c>
      <c r="M316" s="327">
        <v>381</v>
      </c>
      <c r="N316" s="327">
        <v>381</v>
      </c>
      <c r="O316" s="327">
        <v>381</v>
      </c>
      <c r="P316" s="327">
        <v>381411</v>
      </c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1:30" x14ac:dyDescent="0.2">
      <c r="A317" s="326" t="s">
        <v>302</v>
      </c>
      <c r="B317" s="326" t="s">
        <v>836</v>
      </c>
      <c r="C317" s="327">
        <v>54</v>
      </c>
      <c r="D317" s="327">
        <v>54</v>
      </c>
      <c r="E317" s="327">
        <v>54</v>
      </c>
      <c r="F317" s="327">
        <v>54</v>
      </c>
      <c r="G317" s="327">
        <v>54</v>
      </c>
      <c r="H317" s="327">
        <v>54</v>
      </c>
      <c r="I317" s="327">
        <v>54</v>
      </c>
      <c r="J317" s="327">
        <v>54</v>
      </c>
      <c r="K317" s="327">
        <v>54</v>
      </c>
      <c r="L317" s="327">
        <v>54</v>
      </c>
      <c r="M317" s="327">
        <v>54</v>
      </c>
      <c r="N317" s="327">
        <v>54</v>
      </c>
      <c r="O317" s="327">
        <v>54</v>
      </c>
      <c r="P317" s="327">
        <v>54386</v>
      </c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1:30" x14ac:dyDescent="0.2">
      <c r="A318" s="326" t="s">
        <v>714</v>
      </c>
      <c r="B318" s="326" t="s">
        <v>836</v>
      </c>
      <c r="C318" s="327">
        <v>0</v>
      </c>
      <c r="D318" s="327">
        <v>0</v>
      </c>
      <c r="E318" s="327">
        <v>0</v>
      </c>
      <c r="F318" s="327">
        <v>0</v>
      </c>
      <c r="G318" s="327">
        <v>0</v>
      </c>
      <c r="H318" s="327">
        <v>0</v>
      </c>
      <c r="I318" s="327">
        <v>0</v>
      </c>
      <c r="J318" s="327">
        <v>0</v>
      </c>
      <c r="K318" s="327">
        <v>0</v>
      </c>
      <c r="L318" s="327">
        <v>0</v>
      </c>
      <c r="M318" s="327">
        <v>0</v>
      </c>
      <c r="N318" s="327">
        <v>0</v>
      </c>
      <c r="O318" s="327">
        <v>0</v>
      </c>
      <c r="P318" s="327">
        <v>0</v>
      </c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1:30" x14ac:dyDescent="0.2">
      <c r="A319" s="326" t="s">
        <v>1032</v>
      </c>
      <c r="B319" s="326" t="s">
        <v>836</v>
      </c>
      <c r="C319" s="327">
        <v>6236</v>
      </c>
      <c r="D319" s="327">
        <v>6237</v>
      </c>
      <c r="E319" s="327">
        <v>6237</v>
      </c>
      <c r="F319" s="327">
        <v>6333</v>
      </c>
      <c r="G319" s="327">
        <v>6333</v>
      </c>
      <c r="H319" s="327">
        <v>6334</v>
      </c>
      <c r="I319" s="327">
        <v>6334</v>
      </c>
      <c r="J319" s="327">
        <v>6335</v>
      </c>
      <c r="K319" s="327">
        <v>6335</v>
      </c>
      <c r="L319" s="327">
        <v>6335</v>
      </c>
      <c r="M319" s="327">
        <v>6335</v>
      </c>
      <c r="N319" s="327">
        <v>6335</v>
      </c>
      <c r="O319" s="327">
        <v>6335</v>
      </c>
      <c r="P319" s="327">
        <v>6314016</v>
      </c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1:30" x14ac:dyDescent="0.2">
      <c r="A320" s="326" t="s">
        <v>1033</v>
      </c>
      <c r="B320" s="326" t="s">
        <v>836</v>
      </c>
      <c r="C320" s="327">
        <v>0</v>
      </c>
      <c r="D320" s="327">
        <v>0</v>
      </c>
      <c r="E320" s="327">
        <v>0</v>
      </c>
      <c r="F320" s="327">
        <v>0</v>
      </c>
      <c r="G320" s="327">
        <v>0</v>
      </c>
      <c r="H320" s="327">
        <v>0</v>
      </c>
      <c r="I320" s="327">
        <v>0</v>
      </c>
      <c r="J320" s="327">
        <v>0</v>
      </c>
      <c r="K320" s="327">
        <v>0</v>
      </c>
      <c r="L320" s="327">
        <v>0</v>
      </c>
      <c r="M320" s="327">
        <v>0</v>
      </c>
      <c r="N320" s="327">
        <v>0</v>
      </c>
      <c r="O320" s="327">
        <v>0</v>
      </c>
      <c r="P320" s="327">
        <v>0</v>
      </c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1:30" x14ac:dyDescent="0.2">
      <c r="A321" s="326" t="s">
        <v>798</v>
      </c>
      <c r="B321" s="326" t="s">
        <v>836</v>
      </c>
      <c r="C321" s="327">
        <v>0</v>
      </c>
      <c r="D321" s="327">
        <v>0</v>
      </c>
      <c r="E321" s="327">
        <v>0</v>
      </c>
      <c r="F321" s="327">
        <v>0</v>
      </c>
      <c r="G321" s="327">
        <v>0</v>
      </c>
      <c r="H321" s="327">
        <v>0</v>
      </c>
      <c r="I321" s="327">
        <v>0</v>
      </c>
      <c r="J321" s="327">
        <v>0</v>
      </c>
      <c r="K321" s="327">
        <v>0</v>
      </c>
      <c r="L321" s="327">
        <v>0</v>
      </c>
      <c r="M321" s="327">
        <v>0</v>
      </c>
      <c r="N321" s="327">
        <v>0</v>
      </c>
      <c r="O321" s="327">
        <v>0</v>
      </c>
      <c r="P321" s="327">
        <v>0</v>
      </c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2" spans="1:30" x14ac:dyDescent="0.2">
      <c r="A322" s="326" t="s">
        <v>799</v>
      </c>
      <c r="B322" s="326" t="s">
        <v>836</v>
      </c>
      <c r="C322" s="327">
        <v>0</v>
      </c>
      <c r="D322" s="327">
        <v>0</v>
      </c>
      <c r="E322" s="327">
        <v>0</v>
      </c>
      <c r="F322" s="327">
        <v>0</v>
      </c>
      <c r="G322" s="327">
        <v>0</v>
      </c>
      <c r="H322" s="327">
        <v>0</v>
      </c>
      <c r="I322" s="327">
        <v>0</v>
      </c>
      <c r="J322" s="327">
        <v>0</v>
      </c>
      <c r="K322" s="327">
        <v>0</v>
      </c>
      <c r="L322" s="327">
        <v>0</v>
      </c>
      <c r="M322" s="327">
        <v>0</v>
      </c>
      <c r="N322" s="327">
        <v>0</v>
      </c>
      <c r="O322" s="327">
        <v>0</v>
      </c>
      <c r="P322" s="327">
        <v>0</v>
      </c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3"/>
      <c r="AB322" s="133"/>
      <c r="AC322" s="133"/>
      <c r="AD322" s="133"/>
    </row>
    <row r="323" spans="1:30" x14ac:dyDescent="0.2">
      <c r="A323" s="326" t="s">
        <v>800</v>
      </c>
      <c r="B323" s="326" t="s">
        <v>836</v>
      </c>
      <c r="C323" s="327">
        <v>0</v>
      </c>
      <c r="D323" s="327">
        <v>0</v>
      </c>
      <c r="E323" s="327">
        <v>0</v>
      </c>
      <c r="F323" s="327">
        <v>0</v>
      </c>
      <c r="G323" s="327">
        <v>0</v>
      </c>
      <c r="H323" s="327">
        <v>0</v>
      </c>
      <c r="I323" s="327">
        <v>0</v>
      </c>
      <c r="J323" s="327">
        <v>0</v>
      </c>
      <c r="K323" s="327">
        <v>0</v>
      </c>
      <c r="L323" s="327">
        <v>0</v>
      </c>
      <c r="M323" s="327">
        <v>0</v>
      </c>
      <c r="N323" s="327">
        <v>0</v>
      </c>
      <c r="O323" s="327">
        <v>0</v>
      </c>
      <c r="P323" s="327">
        <v>0</v>
      </c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</row>
    <row r="324" spans="1:30" x14ac:dyDescent="0.2">
      <c r="A324" s="326" t="s">
        <v>801</v>
      </c>
      <c r="B324" s="326" t="s">
        <v>836</v>
      </c>
      <c r="C324" s="327">
        <v>0</v>
      </c>
      <c r="D324" s="327">
        <v>0</v>
      </c>
      <c r="E324" s="327">
        <v>0</v>
      </c>
      <c r="F324" s="327">
        <v>0</v>
      </c>
      <c r="G324" s="327">
        <v>0</v>
      </c>
      <c r="H324" s="327">
        <v>0</v>
      </c>
      <c r="I324" s="327">
        <v>0</v>
      </c>
      <c r="J324" s="327">
        <v>0</v>
      </c>
      <c r="K324" s="327">
        <v>0</v>
      </c>
      <c r="L324" s="327">
        <v>0</v>
      </c>
      <c r="M324" s="327">
        <v>0</v>
      </c>
      <c r="N324" s="327">
        <v>0</v>
      </c>
      <c r="O324" s="327">
        <v>0</v>
      </c>
      <c r="P324" s="327">
        <v>0</v>
      </c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</row>
    <row r="325" spans="1:30" x14ac:dyDescent="0.2">
      <c r="A325" s="326" t="s">
        <v>802</v>
      </c>
      <c r="B325" s="326" t="s">
        <v>836</v>
      </c>
      <c r="C325" s="327">
        <v>0</v>
      </c>
      <c r="D325" s="327">
        <v>0</v>
      </c>
      <c r="E325" s="327">
        <v>0</v>
      </c>
      <c r="F325" s="327">
        <v>0</v>
      </c>
      <c r="G325" s="327">
        <v>0</v>
      </c>
      <c r="H325" s="327">
        <v>0</v>
      </c>
      <c r="I325" s="327">
        <v>0</v>
      </c>
      <c r="J325" s="327">
        <v>0</v>
      </c>
      <c r="K325" s="327">
        <v>0</v>
      </c>
      <c r="L325" s="327">
        <v>0</v>
      </c>
      <c r="M325" s="327">
        <v>0</v>
      </c>
      <c r="N325" s="327">
        <v>0</v>
      </c>
      <c r="O325" s="327">
        <v>0</v>
      </c>
      <c r="P325" s="327">
        <v>0</v>
      </c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</row>
    <row r="326" spans="1:30" x14ac:dyDescent="0.2">
      <c r="A326" s="326" t="s">
        <v>803</v>
      </c>
      <c r="B326" s="326" t="s">
        <v>836</v>
      </c>
      <c r="C326" s="327">
        <v>0</v>
      </c>
      <c r="D326" s="327">
        <v>0</v>
      </c>
      <c r="E326" s="327">
        <v>0</v>
      </c>
      <c r="F326" s="327">
        <v>0</v>
      </c>
      <c r="G326" s="327">
        <v>0</v>
      </c>
      <c r="H326" s="327">
        <v>0</v>
      </c>
      <c r="I326" s="327">
        <v>0</v>
      </c>
      <c r="J326" s="327">
        <v>0</v>
      </c>
      <c r="K326" s="327">
        <v>0</v>
      </c>
      <c r="L326" s="327">
        <v>0</v>
      </c>
      <c r="M326" s="327">
        <v>0</v>
      </c>
      <c r="N326" s="327">
        <v>0</v>
      </c>
      <c r="O326" s="327">
        <v>0</v>
      </c>
      <c r="P326" s="327">
        <v>0</v>
      </c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</row>
    <row r="327" spans="1:30" x14ac:dyDescent="0.2">
      <c r="A327" s="326" t="s">
        <v>804</v>
      </c>
      <c r="B327" s="326" t="s">
        <v>836</v>
      </c>
      <c r="C327" s="327">
        <v>0</v>
      </c>
      <c r="D327" s="327">
        <v>0</v>
      </c>
      <c r="E327" s="327">
        <v>0</v>
      </c>
      <c r="F327" s="327">
        <v>0</v>
      </c>
      <c r="G327" s="327">
        <v>0</v>
      </c>
      <c r="H327" s="327">
        <v>0</v>
      </c>
      <c r="I327" s="327">
        <v>0</v>
      </c>
      <c r="J327" s="327">
        <v>0</v>
      </c>
      <c r="K327" s="327">
        <v>0</v>
      </c>
      <c r="L327" s="327">
        <v>0</v>
      </c>
      <c r="M327" s="327">
        <v>0</v>
      </c>
      <c r="N327" s="327">
        <v>0</v>
      </c>
      <c r="O327" s="327">
        <v>0</v>
      </c>
      <c r="P327" s="327">
        <v>0</v>
      </c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</row>
    <row r="328" spans="1:30" x14ac:dyDescent="0.2">
      <c r="A328" s="326" t="s">
        <v>805</v>
      </c>
      <c r="B328" s="326" t="s">
        <v>836</v>
      </c>
      <c r="C328" s="327">
        <v>0</v>
      </c>
      <c r="D328" s="327">
        <v>0</v>
      </c>
      <c r="E328" s="327">
        <v>0</v>
      </c>
      <c r="F328" s="327">
        <v>0</v>
      </c>
      <c r="G328" s="327">
        <v>0</v>
      </c>
      <c r="H328" s="327">
        <v>0</v>
      </c>
      <c r="I328" s="327">
        <v>0</v>
      </c>
      <c r="J328" s="327">
        <v>0</v>
      </c>
      <c r="K328" s="327">
        <v>0</v>
      </c>
      <c r="L328" s="327">
        <v>0</v>
      </c>
      <c r="M328" s="327">
        <v>0</v>
      </c>
      <c r="N328" s="327">
        <v>0</v>
      </c>
      <c r="O328" s="327">
        <v>0</v>
      </c>
      <c r="P328" s="327">
        <v>0</v>
      </c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</row>
    <row r="329" spans="1:30" x14ac:dyDescent="0.2">
      <c r="A329" s="326" t="s">
        <v>806</v>
      </c>
      <c r="B329" s="326" t="s">
        <v>836</v>
      </c>
      <c r="C329" s="327">
        <v>0</v>
      </c>
      <c r="D329" s="327">
        <v>0</v>
      </c>
      <c r="E329" s="327">
        <v>0</v>
      </c>
      <c r="F329" s="327">
        <v>0</v>
      </c>
      <c r="G329" s="327">
        <v>0</v>
      </c>
      <c r="H329" s="327">
        <v>0</v>
      </c>
      <c r="I329" s="327">
        <v>0</v>
      </c>
      <c r="J329" s="327">
        <v>0</v>
      </c>
      <c r="K329" s="327">
        <v>0</v>
      </c>
      <c r="L329" s="327">
        <v>0</v>
      </c>
      <c r="M329" s="327">
        <v>0</v>
      </c>
      <c r="N329" s="327">
        <v>0</v>
      </c>
      <c r="O329" s="327">
        <v>0</v>
      </c>
      <c r="P329" s="327">
        <v>0</v>
      </c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</row>
    <row r="330" spans="1:30" x14ac:dyDescent="0.2">
      <c r="A330" s="326" t="s">
        <v>807</v>
      </c>
      <c r="B330" s="326" t="s">
        <v>836</v>
      </c>
      <c r="C330" s="327">
        <v>0</v>
      </c>
      <c r="D330" s="327">
        <v>0</v>
      </c>
      <c r="E330" s="327">
        <v>0</v>
      </c>
      <c r="F330" s="327">
        <v>0</v>
      </c>
      <c r="G330" s="327">
        <v>0</v>
      </c>
      <c r="H330" s="327">
        <v>0</v>
      </c>
      <c r="I330" s="327">
        <v>0</v>
      </c>
      <c r="J330" s="327">
        <v>0</v>
      </c>
      <c r="K330" s="327">
        <v>0</v>
      </c>
      <c r="L330" s="327">
        <v>0</v>
      </c>
      <c r="M330" s="327">
        <v>0</v>
      </c>
      <c r="N330" s="327">
        <v>0</v>
      </c>
      <c r="O330" s="327">
        <v>0</v>
      </c>
      <c r="P330" s="327">
        <v>0</v>
      </c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</row>
    <row r="331" spans="1:30" x14ac:dyDescent="0.2">
      <c r="A331" s="326" t="s">
        <v>808</v>
      </c>
      <c r="B331" s="326" t="s">
        <v>836</v>
      </c>
      <c r="C331" s="327">
        <v>0</v>
      </c>
      <c r="D331" s="327">
        <v>0</v>
      </c>
      <c r="E331" s="327">
        <v>0</v>
      </c>
      <c r="F331" s="327">
        <v>0</v>
      </c>
      <c r="G331" s="327">
        <v>0</v>
      </c>
      <c r="H331" s="327">
        <v>0</v>
      </c>
      <c r="I331" s="327">
        <v>0</v>
      </c>
      <c r="J331" s="327">
        <v>0</v>
      </c>
      <c r="K331" s="327">
        <v>0</v>
      </c>
      <c r="L331" s="327">
        <v>0</v>
      </c>
      <c r="M331" s="327">
        <v>0</v>
      </c>
      <c r="N331" s="327">
        <v>0</v>
      </c>
      <c r="O331" s="327">
        <v>0</v>
      </c>
      <c r="P331" s="327">
        <v>0</v>
      </c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</row>
    <row r="332" spans="1:30" x14ac:dyDescent="0.2">
      <c r="A332" s="326" t="s">
        <v>809</v>
      </c>
      <c r="B332" s="326" t="s">
        <v>836</v>
      </c>
      <c r="C332" s="327">
        <v>0</v>
      </c>
      <c r="D332" s="327">
        <v>0</v>
      </c>
      <c r="E332" s="327">
        <v>0</v>
      </c>
      <c r="F332" s="327">
        <v>0</v>
      </c>
      <c r="G332" s="327">
        <v>0</v>
      </c>
      <c r="H332" s="327">
        <v>0</v>
      </c>
      <c r="I332" s="327">
        <v>0</v>
      </c>
      <c r="J332" s="327">
        <v>0</v>
      </c>
      <c r="K332" s="327">
        <v>0</v>
      </c>
      <c r="L332" s="327">
        <v>0</v>
      </c>
      <c r="M332" s="327">
        <v>0</v>
      </c>
      <c r="N332" s="327">
        <v>0</v>
      </c>
      <c r="O332" s="327">
        <v>0</v>
      </c>
      <c r="P332" s="327">
        <v>0</v>
      </c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</row>
    <row r="333" spans="1:30" x14ac:dyDescent="0.2">
      <c r="A333" s="326" t="s">
        <v>810</v>
      </c>
      <c r="B333" s="326" t="s">
        <v>836</v>
      </c>
      <c r="C333" s="327">
        <v>0</v>
      </c>
      <c r="D333" s="327">
        <v>0</v>
      </c>
      <c r="E333" s="327">
        <v>0</v>
      </c>
      <c r="F333" s="327">
        <v>0</v>
      </c>
      <c r="G333" s="327">
        <v>0</v>
      </c>
      <c r="H333" s="327">
        <v>0</v>
      </c>
      <c r="I333" s="327">
        <v>0</v>
      </c>
      <c r="J333" s="327">
        <v>0</v>
      </c>
      <c r="K333" s="327">
        <v>0</v>
      </c>
      <c r="L333" s="327">
        <v>0</v>
      </c>
      <c r="M333" s="327">
        <v>0</v>
      </c>
      <c r="N333" s="327">
        <v>0</v>
      </c>
      <c r="O333" s="327">
        <v>0</v>
      </c>
      <c r="P333" s="327">
        <v>0</v>
      </c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</row>
    <row r="334" spans="1:30" x14ac:dyDescent="0.2">
      <c r="A334" s="326" t="s">
        <v>811</v>
      </c>
      <c r="B334" s="326" t="s">
        <v>836</v>
      </c>
      <c r="C334" s="327">
        <v>0</v>
      </c>
      <c r="D334" s="327">
        <v>0</v>
      </c>
      <c r="E334" s="327">
        <v>0</v>
      </c>
      <c r="F334" s="327">
        <v>0</v>
      </c>
      <c r="G334" s="327">
        <v>0</v>
      </c>
      <c r="H334" s="327">
        <v>0</v>
      </c>
      <c r="I334" s="327">
        <v>0</v>
      </c>
      <c r="J334" s="327">
        <v>0</v>
      </c>
      <c r="K334" s="327">
        <v>0</v>
      </c>
      <c r="L334" s="327">
        <v>0</v>
      </c>
      <c r="M334" s="327">
        <v>0</v>
      </c>
      <c r="N334" s="327">
        <v>0</v>
      </c>
      <c r="O334" s="327">
        <v>0</v>
      </c>
      <c r="P334" s="327">
        <v>0</v>
      </c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</row>
    <row r="335" spans="1:30" x14ac:dyDescent="0.2">
      <c r="A335" s="326" t="s">
        <v>303</v>
      </c>
      <c r="B335" s="326" t="s">
        <v>836</v>
      </c>
      <c r="C335" s="327">
        <v>7997</v>
      </c>
      <c r="D335" s="327">
        <v>7997</v>
      </c>
      <c r="E335" s="327">
        <v>7997</v>
      </c>
      <c r="F335" s="327">
        <v>8019</v>
      </c>
      <c r="G335" s="327">
        <v>8019</v>
      </c>
      <c r="H335" s="327">
        <v>8019</v>
      </c>
      <c r="I335" s="327">
        <v>8019</v>
      </c>
      <c r="J335" s="327">
        <v>8019</v>
      </c>
      <c r="K335" s="327">
        <v>8019</v>
      </c>
      <c r="L335" s="327">
        <v>8103</v>
      </c>
      <c r="M335" s="327">
        <v>8103</v>
      </c>
      <c r="N335" s="327">
        <v>8103</v>
      </c>
      <c r="O335" s="327">
        <v>8103</v>
      </c>
      <c r="P335" s="327">
        <v>8038661</v>
      </c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</row>
    <row r="336" spans="1:30" x14ac:dyDescent="0.2">
      <c r="A336" s="326" t="s">
        <v>304</v>
      </c>
      <c r="B336" s="326" t="s">
        <v>836</v>
      </c>
      <c r="C336" s="327">
        <v>0</v>
      </c>
      <c r="D336" s="327">
        <v>0</v>
      </c>
      <c r="E336" s="327">
        <v>0</v>
      </c>
      <c r="F336" s="327">
        <v>0</v>
      </c>
      <c r="G336" s="327">
        <v>0</v>
      </c>
      <c r="H336" s="327">
        <v>0</v>
      </c>
      <c r="I336" s="327">
        <v>0</v>
      </c>
      <c r="J336" s="327">
        <v>0</v>
      </c>
      <c r="K336" s="327">
        <v>0</v>
      </c>
      <c r="L336" s="327">
        <v>0</v>
      </c>
      <c r="M336" s="327">
        <v>0</v>
      </c>
      <c r="N336" s="327">
        <v>0</v>
      </c>
      <c r="O336" s="327">
        <v>0</v>
      </c>
      <c r="P336" s="327">
        <v>0</v>
      </c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</row>
    <row r="337" spans="1:30" x14ac:dyDescent="0.2">
      <c r="A337" s="326" t="s">
        <v>812</v>
      </c>
      <c r="B337" s="326" t="s">
        <v>836</v>
      </c>
      <c r="C337" s="327">
        <v>0</v>
      </c>
      <c r="D337" s="327">
        <v>0</v>
      </c>
      <c r="E337" s="327">
        <v>0</v>
      </c>
      <c r="F337" s="327">
        <v>0</v>
      </c>
      <c r="G337" s="327">
        <v>0</v>
      </c>
      <c r="H337" s="327">
        <v>0</v>
      </c>
      <c r="I337" s="327">
        <v>0</v>
      </c>
      <c r="J337" s="327">
        <v>0</v>
      </c>
      <c r="K337" s="327">
        <v>0</v>
      </c>
      <c r="L337" s="327">
        <v>0</v>
      </c>
      <c r="M337" s="327">
        <v>0</v>
      </c>
      <c r="N337" s="327">
        <v>0</v>
      </c>
      <c r="O337" s="327">
        <v>0</v>
      </c>
      <c r="P337" s="327">
        <v>0</v>
      </c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</row>
    <row r="338" spans="1:30" x14ac:dyDescent="0.2">
      <c r="A338" s="326" t="s">
        <v>813</v>
      </c>
      <c r="B338" s="326" t="s">
        <v>836</v>
      </c>
      <c r="C338" s="327">
        <v>0</v>
      </c>
      <c r="D338" s="327">
        <v>0</v>
      </c>
      <c r="E338" s="327">
        <v>0</v>
      </c>
      <c r="F338" s="327">
        <v>0</v>
      </c>
      <c r="G338" s="327">
        <v>0</v>
      </c>
      <c r="H338" s="327">
        <v>0</v>
      </c>
      <c r="I338" s="327">
        <v>0</v>
      </c>
      <c r="J338" s="327">
        <v>0</v>
      </c>
      <c r="K338" s="327">
        <v>0</v>
      </c>
      <c r="L338" s="327">
        <v>0</v>
      </c>
      <c r="M338" s="327">
        <v>0</v>
      </c>
      <c r="N338" s="327">
        <v>0</v>
      </c>
      <c r="O338" s="327">
        <v>0</v>
      </c>
      <c r="P338" s="327">
        <v>0</v>
      </c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</row>
    <row r="339" spans="1:30" x14ac:dyDescent="0.2">
      <c r="A339" s="326" t="s">
        <v>814</v>
      </c>
      <c r="B339" s="326" t="s">
        <v>836</v>
      </c>
      <c r="C339" s="327">
        <v>38</v>
      </c>
      <c r="D339" s="327">
        <v>0</v>
      </c>
      <c r="E339" s="327">
        <v>0</v>
      </c>
      <c r="F339" s="327">
        <v>0</v>
      </c>
      <c r="G339" s="327">
        <v>0</v>
      </c>
      <c r="H339" s="327">
        <v>0</v>
      </c>
      <c r="I339" s="327">
        <v>0</v>
      </c>
      <c r="J339" s="327">
        <v>0</v>
      </c>
      <c r="K339" s="327">
        <v>0</v>
      </c>
      <c r="L339" s="327">
        <v>0</v>
      </c>
      <c r="M339" s="327">
        <v>0</v>
      </c>
      <c r="N339" s="327">
        <v>0</v>
      </c>
      <c r="O339" s="327">
        <v>0</v>
      </c>
      <c r="P339" s="327">
        <v>1568</v>
      </c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</row>
    <row r="340" spans="1:30" x14ac:dyDescent="0.2">
      <c r="A340" s="326" t="s">
        <v>815</v>
      </c>
      <c r="B340" s="326" t="s">
        <v>836</v>
      </c>
      <c r="C340" s="327">
        <v>0</v>
      </c>
      <c r="D340" s="327">
        <v>0</v>
      </c>
      <c r="E340" s="327">
        <v>0</v>
      </c>
      <c r="F340" s="327">
        <v>0</v>
      </c>
      <c r="G340" s="327">
        <v>0</v>
      </c>
      <c r="H340" s="327">
        <v>0</v>
      </c>
      <c r="I340" s="327">
        <v>0</v>
      </c>
      <c r="J340" s="327">
        <v>0</v>
      </c>
      <c r="K340" s="327">
        <v>0</v>
      </c>
      <c r="L340" s="327">
        <v>0</v>
      </c>
      <c r="M340" s="327">
        <v>0</v>
      </c>
      <c r="N340" s="327">
        <v>0</v>
      </c>
      <c r="O340" s="327">
        <v>0</v>
      </c>
      <c r="P340" s="327">
        <v>0</v>
      </c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</row>
    <row r="341" spans="1:30" x14ac:dyDescent="0.2">
      <c r="A341" s="326" t="s">
        <v>816</v>
      </c>
      <c r="B341" s="326" t="s">
        <v>836</v>
      </c>
      <c r="C341" s="327">
        <v>0</v>
      </c>
      <c r="D341" s="327">
        <v>0</v>
      </c>
      <c r="E341" s="327">
        <v>0</v>
      </c>
      <c r="F341" s="327">
        <v>0</v>
      </c>
      <c r="G341" s="327">
        <v>0</v>
      </c>
      <c r="H341" s="327">
        <v>0</v>
      </c>
      <c r="I341" s="327">
        <v>0</v>
      </c>
      <c r="J341" s="327">
        <v>0</v>
      </c>
      <c r="K341" s="327">
        <v>0</v>
      </c>
      <c r="L341" s="327">
        <v>0</v>
      </c>
      <c r="M341" s="327">
        <v>0</v>
      </c>
      <c r="N341" s="327">
        <v>0</v>
      </c>
      <c r="O341" s="327">
        <v>0</v>
      </c>
      <c r="P341" s="327">
        <v>0</v>
      </c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</row>
    <row r="342" spans="1:30" x14ac:dyDescent="0.2">
      <c r="A342" s="326" t="s">
        <v>817</v>
      </c>
      <c r="B342" s="326" t="s">
        <v>836</v>
      </c>
      <c r="C342" s="327">
        <v>0</v>
      </c>
      <c r="D342" s="327">
        <v>0</v>
      </c>
      <c r="E342" s="327">
        <v>0</v>
      </c>
      <c r="F342" s="327">
        <v>0</v>
      </c>
      <c r="G342" s="327">
        <v>0</v>
      </c>
      <c r="H342" s="327">
        <v>0</v>
      </c>
      <c r="I342" s="327">
        <v>0</v>
      </c>
      <c r="J342" s="327">
        <v>0</v>
      </c>
      <c r="K342" s="327">
        <v>0</v>
      </c>
      <c r="L342" s="327">
        <v>0</v>
      </c>
      <c r="M342" s="327">
        <v>0</v>
      </c>
      <c r="N342" s="327">
        <v>0</v>
      </c>
      <c r="O342" s="327">
        <v>0</v>
      </c>
      <c r="P342" s="327">
        <v>0</v>
      </c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</row>
    <row r="343" spans="1:30" x14ac:dyDescent="0.2">
      <c r="A343" s="326" t="s">
        <v>715</v>
      </c>
      <c r="B343" s="326" t="s">
        <v>836</v>
      </c>
      <c r="C343" s="327">
        <v>0</v>
      </c>
      <c r="D343" s="327">
        <v>3</v>
      </c>
      <c r="E343" s="327">
        <v>0</v>
      </c>
      <c r="F343" s="327">
        <v>0</v>
      </c>
      <c r="G343" s="327">
        <v>0</v>
      </c>
      <c r="H343" s="327">
        <v>0</v>
      </c>
      <c r="I343" s="327">
        <v>0</v>
      </c>
      <c r="J343" s="327">
        <v>0</v>
      </c>
      <c r="K343" s="327">
        <v>0</v>
      </c>
      <c r="L343" s="327">
        <v>0</v>
      </c>
      <c r="M343" s="327">
        <v>0</v>
      </c>
      <c r="N343" s="327">
        <v>0</v>
      </c>
      <c r="O343" s="327">
        <v>0</v>
      </c>
      <c r="P343" s="327">
        <v>272</v>
      </c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</row>
    <row r="344" spans="1:30" x14ac:dyDescent="0.2">
      <c r="A344" s="326" t="s">
        <v>716</v>
      </c>
      <c r="B344" s="326" t="s">
        <v>836</v>
      </c>
      <c r="C344" s="327">
        <v>0</v>
      </c>
      <c r="D344" s="327">
        <v>0</v>
      </c>
      <c r="E344" s="327">
        <v>0</v>
      </c>
      <c r="F344" s="327">
        <v>248</v>
      </c>
      <c r="G344" s="327">
        <v>247</v>
      </c>
      <c r="H344" s="327">
        <v>264</v>
      </c>
      <c r="I344" s="327">
        <v>0</v>
      </c>
      <c r="J344" s="327">
        <v>0</v>
      </c>
      <c r="K344" s="327">
        <v>0</v>
      </c>
      <c r="L344" s="327">
        <v>0</v>
      </c>
      <c r="M344" s="327">
        <v>0</v>
      </c>
      <c r="N344" s="327">
        <v>0</v>
      </c>
      <c r="O344" s="327">
        <v>0</v>
      </c>
      <c r="P344" s="327">
        <v>63250</v>
      </c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</row>
    <row r="345" spans="1:30" x14ac:dyDescent="0.2">
      <c r="A345" s="326" t="s">
        <v>717</v>
      </c>
      <c r="B345" s="326" t="s">
        <v>836</v>
      </c>
      <c r="C345" s="327">
        <v>0</v>
      </c>
      <c r="D345" s="327">
        <v>0</v>
      </c>
      <c r="E345" s="327">
        <v>0</v>
      </c>
      <c r="F345" s="327">
        <v>0</v>
      </c>
      <c r="G345" s="327">
        <v>0</v>
      </c>
      <c r="H345" s="327">
        <v>0</v>
      </c>
      <c r="I345" s="327">
        <v>0</v>
      </c>
      <c r="J345" s="327">
        <v>0</v>
      </c>
      <c r="K345" s="327">
        <v>0</v>
      </c>
      <c r="L345" s="327">
        <v>0</v>
      </c>
      <c r="M345" s="327">
        <v>0</v>
      </c>
      <c r="N345" s="327">
        <v>0</v>
      </c>
      <c r="O345" s="327">
        <v>0</v>
      </c>
      <c r="P345" s="327">
        <v>0</v>
      </c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</row>
    <row r="346" spans="1:30" x14ac:dyDescent="0.2">
      <c r="A346" s="326" t="s">
        <v>818</v>
      </c>
      <c r="B346" s="326" t="s">
        <v>836</v>
      </c>
      <c r="C346" s="327">
        <v>0</v>
      </c>
      <c r="D346" s="327">
        <v>0</v>
      </c>
      <c r="E346" s="327">
        <v>0</v>
      </c>
      <c r="F346" s="327">
        <v>0</v>
      </c>
      <c r="G346" s="327">
        <v>0</v>
      </c>
      <c r="H346" s="327">
        <v>4</v>
      </c>
      <c r="I346" s="327">
        <v>0</v>
      </c>
      <c r="J346" s="327">
        <v>0</v>
      </c>
      <c r="K346" s="327">
        <v>0</v>
      </c>
      <c r="L346" s="327">
        <v>0</v>
      </c>
      <c r="M346" s="327">
        <v>0</v>
      </c>
      <c r="N346" s="327">
        <v>0</v>
      </c>
      <c r="O346" s="327">
        <v>0</v>
      </c>
      <c r="P346" s="327">
        <v>325</v>
      </c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</row>
    <row r="347" spans="1:30" x14ac:dyDescent="0.2">
      <c r="A347" s="326" t="s">
        <v>819</v>
      </c>
      <c r="B347" s="326" t="s">
        <v>836</v>
      </c>
      <c r="C347" s="327">
        <v>0</v>
      </c>
      <c r="D347" s="327">
        <v>0</v>
      </c>
      <c r="E347" s="327">
        <v>0</v>
      </c>
      <c r="F347" s="327">
        <v>0</v>
      </c>
      <c r="G347" s="327">
        <v>0</v>
      </c>
      <c r="H347" s="327">
        <v>0</v>
      </c>
      <c r="I347" s="327">
        <v>0</v>
      </c>
      <c r="J347" s="327">
        <v>0</v>
      </c>
      <c r="K347" s="327">
        <v>0</v>
      </c>
      <c r="L347" s="327">
        <v>0</v>
      </c>
      <c r="M347" s="327">
        <v>0</v>
      </c>
      <c r="N347" s="327">
        <v>0</v>
      </c>
      <c r="O347" s="327">
        <v>0</v>
      </c>
      <c r="P347" s="327">
        <v>0</v>
      </c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</row>
    <row r="348" spans="1:30" x14ac:dyDescent="0.2">
      <c r="A348" s="326" t="s">
        <v>820</v>
      </c>
      <c r="B348" s="326" t="s">
        <v>836</v>
      </c>
      <c r="C348" s="327">
        <v>0</v>
      </c>
      <c r="D348" s="327">
        <v>0</v>
      </c>
      <c r="E348" s="327">
        <v>0</v>
      </c>
      <c r="F348" s="327">
        <v>0</v>
      </c>
      <c r="G348" s="327">
        <v>0</v>
      </c>
      <c r="H348" s="327">
        <v>0</v>
      </c>
      <c r="I348" s="327">
        <v>0</v>
      </c>
      <c r="J348" s="327">
        <v>0</v>
      </c>
      <c r="K348" s="327">
        <v>0</v>
      </c>
      <c r="L348" s="327">
        <v>0</v>
      </c>
      <c r="M348" s="327">
        <v>0</v>
      </c>
      <c r="N348" s="327">
        <v>0</v>
      </c>
      <c r="O348" s="327">
        <v>0</v>
      </c>
      <c r="P348" s="327">
        <v>0</v>
      </c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</row>
    <row r="349" spans="1:30" x14ac:dyDescent="0.2">
      <c r="A349" s="326" t="s">
        <v>821</v>
      </c>
      <c r="B349" s="326" t="s">
        <v>836</v>
      </c>
      <c r="C349" s="327">
        <v>0</v>
      </c>
      <c r="D349" s="327">
        <v>0</v>
      </c>
      <c r="E349" s="327">
        <v>0</v>
      </c>
      <c r="F349" s="327">
        <v>0</v>
      </c>
      <c r="G349" s="327">
        <v>0</v>
      </c>
      <c r="H349" s="327">
        <v>0</v>
      </c>
      <c r="I349" s="327">
        <v>0</v>
      </c>
      <c r="J349" s="327">
        <v>0</v>
      </c>
      <c r="K349" s="327">
        <v>0</v>
      </c>
      <c r="L349" s="327">
        <v>0</v>
      </c>
      <c r="M349" s="327">
        <v>0</v>
      </c>
      <c r="N349" s="327">
        <v>0</v>
      </c>
      <c r="O349" s="327">
        <v>0</v>
      </c>
      <c r="P349" s="327">
        <v>0</v>
      </c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</row>
    <row r="350" spans="1:30" x14ac:dyDescent="0.2">
      <c r="A350" s="326" t="s">
        <v>822</v>
      </c>
      <c r="B350" s="326" t="s">
        <v>836</v>
      </c>
      <c r="C350" s="327">
        <v>0</v>
      </c>
      <c r="D350" s="327">
        <v>0</v>
      </c>
      <c r="E350" s="327">
        <v>0</v>
      </c>
      <c r="F350" s="327">
        <v>0</v>
      </c>
      <c r="G350" s="327">
        <v>0</v>
      </c>
      <c r="H350" s="327">
        <v>0</v>
      </c>
      <c r="I350" s="327">
        <v>0</v>
      </c>
      <c r="J350" s="327">
        <v>0</v>
      </c>
      <c r="K350" s="327">
        <v>0</v>
      </c>
      <c r="L350" s="327">
        <v>0</v>
      </c>
      <c r="M350" s="327">
        <v>0</v>
      </c>
      <c r="N350" s="327">
        <v>0</v>
      </c>
      <c r="O350" s="327">
        <v>0</v>
      </c>
      <c r="P350" s="327">
        <v>0</v>
      </c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</row>
    <row r="351" spans="1:30" x14ac:dyDescent="0.2">
      <c r="A351" s="326" t="s">
        <v>823</v>
      </c>
      <c r="B351" s="326" t="s">
        <v>836</v>
      </c>
      <c r="C351" s="327">
        <v>0</v>
      </c>
      <c r="D351" s="327">
        <v>0</v>
      </c>
      <c r="E351" s="327">
        <v>0</v>
      </c>
      <c r="F351" s="327">
        <v>0</v>
      </c>
      <c r="G351" s="327">
        <v>0</v>
      </c>
      <c r="H351" s="327">
        <v>0</v>
      </c>
      <c r="I351" s="327">
        <v>0</v>
      </c>
      <c r="J351" s="327">
        <v>0</v>
      </c>
      <c r="K351" s="327">
        <v>0</v>
      </c>
      <c r="L351" s="327">
        <v>0</v>
      </c>
      <c r="M351" s="327">
        <v>0</v>
      </c>
      <c r="N351" s="327">
        <v>0</v>
      </c>
      <c r="O351" s="327">
        <v>0</v>
      </c>
      <c r="P351" s="327">
        <v>0</v>
      </c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</row>
    <row r="352" spans="1:30" x14ac:dyDescent="0.2">
      <c r="A352" s="326" t="s">
        <v>824</v>
      </c>
      <c r="B352" s="326" t="s">
        <v>836</v>
      </c>
      <c r="C352" s="327">
        <v>0</v>
      </c>
      <c r="D352" s="327">
        <v>0</v>
      </c>
      <c r="E352" s="327">
        <v>0</v>
      </c>
      <c r="F352" s="327">
        <v>0</v>
      </c>
      <c r="G352" s="327">
        <v>0</v>
      </c>
      <c r="H352" s="327">
        <v>0</v>
      </c>
      <c r="I352" s="327">
        <v>0</v>
      </c>
      <c r="J352" s="327">
        <v>0</v>
      </c>
      <c r="K352" s="327">
        <v>0</v>
      </c>
      <c r="L352" s="327">
        <v>0</v>
      </c>
      <c r="M352" s="327">
        <v>0</v>
      </c>
      <c r="N352" s="327">
        <v>0</v>
      </c>
      <c r="O352" s="327">
        <v>0</v>
      </c>
      <c r="P352" s="327">
        <v>0</v>
      </c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</row>
    <row r="353" spans="1:30" x14ac:dyDescent="0.2">
      <c r="A353" s="326" t="s">
        <v>825</v>
      </c>
      <c r="B353" s="326" t="s">
        <v>836</v>
      </c>
      <c r="C353" s="327">
        <v>0</v>
      </c>
      <c r="D353" s="327">
        <v>0</v>
      </c>
      <c r="E353" s="327">
        <v>0</v>
      </c>
      <c r="F353" s="327">
        <v>0</v>
      </c>
      <c r="G353" s="327">
        <v>0</v>
      </c>
      <c r="H353" s="327">
        <v>0</v>
      </c>
      <c r="I353" s="327">
        <v>0</v>
      </c>
      <c r="J353" s="327">
        <v>0</v>
      </c>
      <c r="K353" s="327">
        <v>0</v>
      </c>
      <c r="L353" s="327">
        <v>0</v>
      </c>
      <c r="M353" s="327">
        <v>0</v>
      </c>
      <c r="N353" s="327">
        <v>0</v>
      </c>
      <c r="O353" s="327">
        <v>0</v>
      </c>
      <c r="P353" s="327">
        <v>0</v>
      </c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</row>
    <row r="354" spans="1:30" x14ac:dyDescent="0.2">
      <c r="A354" s="326" t="s">
        <v>826</v>
      </c>
      <c r="B354" s="326" t="s">
        <v>836</v>
      </c>
      <c r="C354" s="327">
        <v>0</v>
      </c>
      <c r="D354" s="327">
        <v>0</v>
      </c>
      <c r="E354" s="327">
        <v>0</v>
      </c>
      <c r="F354" s="327">
        <v>0</v>
      </c>
      <c r="G354" s="327">
        <v>0</v>
      </c>
      <c r="H354" s="327">
        <v>0</v>
      </c>
      <c r="I354" s="327">
        <v>0</v>
      </c>
      <c r="J354" s="327">
        <v>0</v>
      </c>
      <c r="K354" s="327">
        <v>0</v>
      </c>
      <c r="L354" s="327">
        <v>0</v>
      </c>
      <c r="M354" s="327">
        <v>0</v>
      </c>
      <c r="N354" s="327">
        <v>0</v>
      </c>
      <c r="O354" s="327">
        <v>0</v>
      </c>
      <c r="P354" s="327">
        <v>0</v>
      </c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</row>
    <row r="355" spans="1:30" x14ac:dyDescent="0.2">
      <c r="A355" s="326" t="s">
        <v>827</v>
      </c>
      <c r="B355" s="326" t="s">
        <v>836</v>
      </c>
      <c r="C355" s="327">
        <v>0</v>
      </c>
      <c r="D355" s="327">
        <v>0</v>
      </c>
      <c r="E355" s="327">
        <v>0</v>
      </c>
      <c r="F355" s="327">
        <v>0</v>
      </c>
      <c r="G355" s="327">
        <v>0</v>
      </c>
      <c r="H355" s="327">
        <v>0</v>
      </c>
      <c r="I355" s="327">
        <v>0</v>
      </c>
      <c r="J355" s="327">
        <v>0</v>
      </c>
      <c r="K355" s="327">
        <v>0</v>
      </c>
      <c r="L355" s="327">
        <v>0</v>
      </c>
      <c r="M355" s="327">
        <v>0</v>
      </c>
      <c r="N355" s="327">
        <v>0</v>
      </c>
      <c r="O355" s="327">
        <v>0</v>
      </c>
      <c r="P355" s="327">
        <v>0</v>
      </c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</row>
    <row r="356" spans="1:30" x14ac:dyDescent="0.2">
      <c r="A356" s="326" t="s">
        <v>828</v>
      </c>
      <c r="B356" s="326" t="s">
        <v>836</v>
      </c>
      <c r="C356" s="327">
        <v>0</v>
      </c>
      <c r="D356" s="327">
        <v>0</v>
      </c>
      <c r="E356" s="327">
        <v>0</v>
      </c>
      <c r="F356" s="327">
        <v>0</v>
      </c>
      <c r="G356" s="327">
        <v>0</v>
      </c>
      <c r="H356" s="327">
        <v>0</v>
      </c>
      <c r="I356" s="327">
        <v>0</v>
      </c>
      <c r="J356" s="327">
        <v>0</v>
      </c>
      <c r="K356" s="327">
        <v>0</v>
      </c>
      <c r="L356" s="327">
        <v>0</v>
      </c>
      <c r="M356" s="327">
        <v>0</v>
      </c>
      <c r="N356" s="327">
        <v>0</v>
      </c>
      <c r="O356" s="327">
        <v>0</v>
      </c>
      <c r="P356" s="327">
        <v>0</v>
      </c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</row>
    <row r="357" spans="1:30" x14ac:dyDescent="0.2">
      <c r="A357" s="326" t="s">
        <v>829</v>
      </c>
      <c r="B357" s="326" t="s">
        <v>836</v>
      </c>
      <c r="C357" s="327">
        <v>0</v>
      </c>
      <c r="D357" s="327">
        <v>0</v>
      </c>
      <c r="E357" s="327">
        <v>0</v>
      </c>
      <c r="F357" s="327">
        <v>0</v>
      </c>
      <c r="G357" s="327">
        <v>0</v>
      </c>
      <c r="H357" s="327">
        <v>0</v>
      </c>
      <c r="I357" s="327">
        <v>0</v>
      </c>
      <c r="J357" s="327">
        <v>0</v>
      </c>
      <c r="K357" s="327">
        <v>0</v>
      </c>
      <c r="L357" s="327">
        <v>0</v>
      </c>
      <c r="M357" s="327">
        <v>0</v>
      </c>
      <c r="N357" s="327">
        <v>0</v>
      </c>
      <c r="O357" s="327">
        <v>0</v>
      </c>
      <c r="P357" s="327">
        <v>0</v>
      </c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</row>
    <row r="358" spans="1:30" x14ac:dyDescent="0.2">
      <c r="A358" s="326" t="s">
        <v>830</v>
      </c>
      <c r="B358" s="326" t="s">
        <v>836</v>
      </c>
      <c r="C358" s="327">
        <v>0</v>
      </c>
      <c r="D358" s="327">
        <v>0</v>
      </c>
      <c r="E358" s="327">
        <v>0</v>
      </c>
      <c r="F358" s="327">
        <v>0</v>
      </c>
      <c r="G358" s="327">
        <v>0</v>
      </c>
      <c r="H358" s="327">
        <v>0</v>
      </c>
      <c r="I358" s="327">
        <v>0</v>
      </c>
      <c r="J358" s="327">
        <v>0</v>
      </c>
      <c r="K358" s="327">
        <v>0</v>
      </c>
      <c r="L358" s="327">
        <v>0</v>
      </c>
      <c r="M358" s="327">
        <v>0</v>
      </c>
      <c r="N358" s="327">
        <v>0</v>
      </c>
      <c r="O358" s="327">
        <v>0</v>
      </c>
      <c r="P358" s="327">
        <v>0</v>
      </c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</row>
    <row r="359" spans="1:30" x14ac:dyDescent="0.2">
      <c r="A359" s="326" t="s">
        <v>831</v>
      </c>
      <c r="B359" s="326" t="s">
        <v>836</v>
      </c>
      <c r="C359" s="327">
        <v>0</v>
      </c>
      <c r="D359" s="327">
        <v>0</v>
      </c>
      <c r="E359" s="327">
        <v>0</v>
      </c>
      <c r="F359" s="327">
        <v>0</v>
      </c>
      <c r="G359" s="327">
        <v>0</v>
      </c>
      <c r="H359" s="327">
        <v>0</v>
      </c>
      <c r="I359" s="327">
        <v>0</v>
      </c>
      <c r="J359" s="327">
        <v>0</v>
      </c>
      <c r="K359" s="327">
        <v>0</v>
      </c>
      <c r="L359" s="327">
        <v>0</v>
      </c>
      <c r="M359" s="327">
        <v>0</v>
      </c>
      <c r="N359" s="327">
        <v>0</v>
      </c>
      <c r="O359" s="327">
        <v>0</v>
      </c>
      <c r="P359" s="327">
        <v>0</v>
      </c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</row>
    <row r="360" spans="1:30" x14ac:dyDescent="0.2">
      <c r="A360" s="326" t="s">
        <v>832</v>
      </c>
      <c r="B360" s="326" t="s">
        <v>836</v>
      </c>
      <c r="C360" s="327">
        <v>0</v>
      </c>
      <c r="D360" s="327">
        <v>0</v>
      </c>
      <c r="E360" s="327">
        <v>0</v>
      </c>
      <c r="F360" s="327">
        <v>0</v>
      </c>
      <c r="G360" s="327">
        <v>0</v>
      </c>
      <c r="H360" s="327">
        <v>0</v>
      </c>
      <c r="I360" s="327">
        <v>0</v>
      </c>
      <c r="J360" s="327">
        <v>0</v>
      </c>
      <c r="K360" s="327">
        <v>0</v>
      </c>
      <c r="L360" s="327">
        <v>0</v>
      </c>
      <c r="M360" s="327">
        <v>0</v>
      </c>
      <c r="N360" s="327">
        <v>0</v>
      </c>
      <c r="O360" s="327">
        <v>0</v>
      </c>
      <c r="P360" s="327">
        <v>0</v>
      </c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</row>
    <row r="361" spans="1:30" x14ac:dyDescent="0.2">
      <c r="A361" s="326" t="s">
        <v>833</v>
      </c>
      <c r="B361" s="326" t="s">
        <v>836</v>
      </c>
      <c r="C361" s="327">
        <v>6</v>
      </c>
      <c r="D361" s="327">
        <v>0</v>
      </c>
      <c r="E361" s="327">
        <v>0</v>
      </c>
      <c r="F361" s="327">
        <v>0</v>
      </c>
      <c r="G361" s="327">
        <v>0</v>
      </c>
      <c r="H361" s="327">
        <v>0</v>
      </c>
      <c r="I361" s="327">
        <v>0</v>
      </c>
      <c r="J361" s="327">
        <v>0</v>
      </c>
      <c r="K361" s="327">
        <v>0</v>
      </c>
      <c r="L361" s="327">
        <v>0</v>
      </c>
      <c r="M361" s="327">
        <v>0</v>
      </c>
      <c r="N361" s="327">
        <v>0</v>
      </c>
      <c r="O361" s="327">
        <v>0</v>
      </c>
      <c r="P361" s="327">
        <v>267</v>
      </c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</row>
    <row r="362" spans="1:30" x14ac:dyDescent="0.2">
      <c r="A362" s="326" t="s">
        <v>1034</v>
      </c>
      <c r="B362" s="326" t="s">
        <v>836</v>
      </c>
      <c r="C362" s="327">
        <v>0</v>
      </c>
      <c r="D362" s="327">
        <v>0</v>
      </c>
      <c r="E362" s="327">
        <v>0</v>
      </c>
      <c r="F362" s="327">
        <v>0</v>
      </c>
      <c r="G362" s="327">
        <v>0</v>
      </c>
      <c r="H362" s="327">
        <v>0</v>
      </c>
      <c r="I362" s="327">
        <v>0</v>
      </c>
      <c r="J362" s="327">
        <v>0</v>
      </c>
      <c r="K362" s="327">
        <v>0</v>
      </c>
      <c r="L362" s="327">
        <v>0</v>
      </c>
      <c r="M362" s="327">
        <v>0</v>
      </c>
      <c r="N362" s="327">
        <v>0</v>
      </c>
      <c r="O362" s="327">
        <v>0</v>
      </c>
      <c r="P362" s="327">
        <v>0</v>
      </c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</row>
    <row r="363" spans="1:30" x14ac:dyDescent="0.2">
      <c r="A363" s="326" t="s">
        <v>278</v>
      </c>
      <c r="B363" s="326" t="s">
        <v>836</v>
      </c>
      <c r="C363" s="327">
        <v>0</v>
      </c>
      <c r="D363" s="327">
        <v>0</v>
      </c>
      <c r="E363" s="327">
        <v>0</v>
      </c>
      <c r="F363" s="327">
        <v>0</v>
      </c>
      <c r="G363" s="327">
        <v>0</v>
      </c>
      <c r="H363" s="327">
        <v>0</v>
      </c>
      <c r="I363" s="327">
        <v>0</v>
      </c>
      <c r="J363" s="327">
        <v>0</v>
      </c>
      <c r="K363" s="327">
        <v>0</v>
      </c>
      <c r="L363" s="327">
        <v>0</v>
      </c>
      <c r="M363" s="327">
        <v>0</v>
      </c>
      <c r="N363" s="327">
        <v>0</v>
      </c>
      <c r="O363" s="327">
        <v>0</v>
      </c>
      <c r="P363" s="327">
        <v>0</v>
      </c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</row>
    <row r="364" spans="1:30" x14ac:dyDescent="0.2">
      <c r="A364" s="326" t="s">
        <v>18</v>
      </c>
      <c r="B364" s="326" t="s">
        <v>836</v>
      </c>
      <c r="C364" s="327">
        <v>181</v>
      </c>
      <c r="D364" s="327">
        <v>181</v>
      </c>
      <c r="E364" s="327">
        <v>181</v>
      </c>
      <c r="F364" s="327">
        <v>181</v>
      </c>
      <c r="G364" s="327">
        <v>181</v>
      </c>
      <c r="H364" s="327">
        <v>181</v>
      </c>
      <c r="I364" s="327">
        <v>181</v>
      </c>
      <c r="J364" s="327">
        <v>181</v>
      </c>
      <c r="K364" s="327">
        <v>181</v>
      </c>
      <c r="L364" s="327">
        <v>181</v>
      </c>
      <c r="M364" s="327">
        <v>181</v>
      </c>
      <c r="N364" s="327">
        <v>181</v>
      </c>
      <c r="O364" s="327">
        <v>181</v>
      </c>
      <c r="P364" s="327">
        <v>180679</v>
      </c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</row>
    <row r="365" spans="1:30" x14ac:dyDescent="0.2">
      <c r="A365" s="326" t="s">
        <v>279</v>
      </c>
      <c r="B365" s="326" t="s">
        <v>836</v>
      </c>
      <c r="C365" s="327">
        <v>0</v>
      </c>
      <c r="D365" s="327">
        <v>0</v>
      </c>
      <c r="E365" s="327">
        <v>0</v>
      </c>
      <c r="F365" s="327">
        <v>0</v>
      </c>
      <c r="G365" s="327">
        <v>0</v>
      </c>
      <c r="H365" s="327">
        <v>0</v>
      </c>
      <c r="I365" s="327">
        <v>0</v>
      </c>
      <c r="J365" s="327">
        <v>0</v>
      </c>
      <c r="K365" s="327">
        <v>0</v>
      </c>
      <c r="L365" s="327">
        <v>0</v>
      </c>
      <c r="M365" s="327">
        <v>0</v>
      </c>
      <c r="N365" s="327">
        <v>0</v>
      </c>
      <c r="O365" s="327">
        <v>0</v>
      </c>
      <c r="P365" s="327">
        <v>0</v>
      </c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</row>
    <row r="366" spans="1:30" x14ac:dyDescent="0.2">
      <c r="A366" s="326" t="s">
        <v>309</v>
      </c>
      <c r="B366" s="326" t="s">
        <v>836</v>
      </c>
      <c r="C366" s="327">
        <v>450934</v>
      </c>
      <c r="D366" s="327">
        <v>450729</v>
      </c>
      <c r="E366" s="327">
        <v>452356</v>
      </c>
      <c r="F366" s="327">
        <v>454785</v>
      </c>
      <c r="G366" s="327">
        <v>454840</v>
      </c>
      <c r="H366" s="327">
        <v>449506</v>
      </c>
      <c r="I366" s="327">
        <v>450894</v>
      </c>
      <c r="J366" s="327">
        <v>450918</v>
      </c>
      <c r="K366" s="327">
        <v>454219</v>
      </c>
      <c r="L366" s="327">
        <v>453699</v>
      </c>
      <c r="M366" s="327">
        <v>453832</v>
      </c>
      <c r="N366" s="327">
        <v>457998</v>
      </c>
      <c r="O366" s="327">
        <v>455976</v>
      </c>
      <c r="P366" s="327">
        <v>453102580</v>
      </c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</row>
    <row r="367" spans="1:30" x14ac:dyDescent="0.2">
      <c r="A367" s="326" t="s">
        <v>1035</v>
      </c>
      <c r="B367" s="326" t="s">
        <v>836</v>
      </c>
      <c r="C367" s="327">
        <v>1048</v>
      </c>
      <c r="D367" s="327">
        <v>1048</v>
      </c>
      <c r="E367" s="327">
        <v>1048</v>
      </c>
      <c r="F367" s="327">
        <v>1048</v>
      </c>
      <c r="G367" s="327">
        <v>1048</v>
      </c>
      <c r="H367" s="327">
        <v>1048</v>
      </c>
      <c r="I367" s="327">
        <v>1048</v>
      </c>
      <c r="J367" s="327">
        <v>1048</v>
      </c>
      <c r="K367" s="327">
        <v>1048</v>
      </c>
      <c r="L367" s="327">
        <v>1101</v>
      </c>
      <c r="M367" s="327">
        <v>1101</v>
      </c>
      <c r="N367" s="327">
        <v>1101</v>
      </c>
      <c r="O367" s="327">
        <v>1101</v>
      </c>
      <c r="P367" s="327">
        <v>1063716</v>
      </c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</row>
    <row r="368" spans="1:30" x14ac:dyDescent="0.2">
      <c r="A368" s="326" t="s">
        <v>310</v>
      </c>
      <c r="B368" s="326" t="s">
        <v>836</v>
      </c>
      <c r="C368" s="327">
        <v>0</v>
      </c>
      <c r="D368" s="327">
        <v>0</v>
      </c>
      <c r="E368" s="327">
        <v>0</v>
      </c>
      <c r="F368" s="327">
        <v>0</v>
      </c>
      <c r="G368" s="327">
        <v>0</v>
      </c>
      <c r="H368" s="327">
        <v>0</v>
      </c>
      <c r="I368" s="327">
        <v>0</v>
      </c>
      <c r="J368" s="327">
        <v>0</v>
      </c>
      <c r="K368" s="327">
        <v>0</v>
      </c>
      <c r="L368" s="327">
        <v>0</v>
      </c>
      <c r="M368" s="327">
        <v>0</v>
      </c>
      <c r="N368" s="327">
        <v>0</v>
      </c>
      <c r="O368" s="327">
        <v>0</v>
      </c>
      <c r="P368" s="327">
        <v>0</v>
      </c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</row>
    <row r="369" spans="1:30" x14ac:dyDescent="0.2">
      <c r="A369" s="326" t="s">
        <v>619</v>
      </c>
      <c r="B369" s="326" t="s">
        <v>836</v>
      </c>
      <c r="C369" s="327">
        <v>0</v>
      </c>
      <c r="D369" s="327">
        <v>0</v>
      </c>
      <c r="E369" s="327">
        <v>0</v>
      </c>
      <c r="F369" s="327">
        <v>0</v>
      </c>
      <c r="G369" s="327">
        <v>0</v>
      </c>
      <c r="H369" s="327">
        <v>0</v>
      </c>
      <c r="I369" s="327">
        <v>0</v>
      </c>
      <c r="J369" s="327">
        <v>0</v>
      </c>
      <c r="K369" s="327">
        <v>0</v>
      </c>
      <c r="L369" s="327">
        <v>0</v>
      </c>
      <c r="M369" s="327">
        <v>0</v>
      </c>
      <c r="N369" s="327">
        <v>0</v>
      </c>
      <c r="O369" s="327">
        <v>0</v>
      </c>
      <c r="P369" s="327">
        <v>0</v>
      </c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</row>
    <row r="370" spans="1:30" x14ac:dyDescent="0.2">
      <c r="A370" s="326" t="s">
        <v>718</v>
      </c>
      <c r="B370" s="326" t="s">
        <v>836</v>
      </c>
      <c r="C370" s="327">
        <v>0</v>
      </c>
      <c r="D370" s="327">
        <v>0</v>
      </c>
      <c r="E370" s="327">
        <v>0</v>
      </c>
      <c r="F370" s="327">
        <v>0</v>
      </c>
      <c r="G370" s="327">
        <v>0</v>
      </c>
      <c r="H370" s="327">
        <v>0</v>
      </c>
      <c r="I370" s="327">
        <v>0</v>
      </c>
      <c r="J370" s="327">
        <v>0</v>
      </c>
      <c r="K370" s="327">
        <v>0</v>
      </c>
      <c r="L370" s="327">
        <v>0</v>
      </c>
      <c r="M370" s="327">
        <v>0</v>
      </c>
      <c r="N370" s="327">
        <v>0</v>
      </c>
      <c r="O370" s="327">
        <v>0</v>
      </c>
      <c r="P370" s="327">
        <v>0</v>
      </c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</row>
    <row r="371" spans="1:30" x14ac:dyDescent="0.2">
      <c r="A371" s="326" t="s">
        <v>719</v>
      </c>
      <c r="B371" s="326" t="s">
        <v>836</v>
      </c>
      <c r="C371" s="327">
        <v>0</v>
      </c>
      <c r="D371" s="327">
        <v>0</v>
      </c>
      <c r="E371" s="327">
        <v>0</v>
      </c>
      <c r="F371" s="327">
        <v>0</v>
      </c>
      <c r="G371" s="327">
        <v>0</v>
      </c>
      <c r="H371" s="327">
        <v>0</v>
      </c>
      <c r="I371" s="327">
        <v>0</v>
      </c>
      <c r="J371" s="327">
        <v>0</v>
      </c>
      <c r="K371" s="327">
        <v>0</v>
      </c>
      <c r="L371" s="327">
        <v>0</v>
      </c>
      <c r="M371" s="327">
        <v>0</v>
      </c>
      <c r="N371" s="327">
        <v>0</v>
      </c>
      <c r="O371" s="327">
        <v>0</v>
      </c>
      <c r="P371" s="327">
        <v>0</v>
      </c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</row>
    <row r="372" spans="1:30" x14ac:dyDescent="0.2">
      <c r="A372" s="326" t="s">
        <v>233</v>
      </c>
      <c r="B372" s="326" t="s">
        <v>836</v>
      </c>
      <c r="C372" s="327">
        <v>71</v>
      </c>
      <c r="D372" s="327">
        <v>71</v>
      </c>
      <c r="E372" s="327">
        <v>71</v>
      </c>
      <c r="F372" s="327">
        <v>71</v>
      </c>
      <c r="G372" s="327">
        <v>71</v>
      </c>
      <c r="H372" s="327">
        <v>71</v>
      </c>
      <c r="I372" s="327">
        <v>71</v>
      </c>
      <c r="J372" s="327">
        <v>71</v>
      </c>
      <c r="K372" s="327">
        <v>71</v>
      </c>
      <c r="L372" s="327">
        <v>71</v>
      </c>
      <c r="M372" s="327">
        <v>71</v>
      </c>
      <c r="N372" s="327">
        <v>71</v>
      </c>
      <c r="O372" s="327">
        <v>71</v>
      </c>
      <c r="P372" s="327">
        <v>71312</v>
      </c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</row>
    <row r="373" spans="1:30" x14ac:dyDescent="0.2">
      <c r="A373" s="326" t="s">
        <v>311</v>
      </c>
      <c r="B373" s="326" t="s">
        <v>836</v>
      </c>
      <c r="C373" s="327">
        <v>354910</v>
      </c>
      <c r="D373" s="327">
        <v>356205</v>
      </c>
      <c r="E373" s="327">
        <v>357292</v>
      </c>
      <c r="F373" s="327">
        <v>357165</v>
      </c>
      <c r="G373" s="327">
        <v>360125</v>
      </c>
      <c r="H373" s="327">
        <v>360693</v>
      </c>
      <c r="I373" s="327">
        <v>366549</v>
      </c>
      <c r="J373" s="327">
        <v>369714</v>
      </c>
      <c r="K373" s="327">
        <v>370334</v>
      </c>
      <c r="L373" s="327">
        <v>369302</v>
      </c>
      <c r="M373" s="327">
        <v>368747</v>
      </c>
      <c r="N373" s="327">
        <v>370358</v>
      </c>
      <c r="O373" s="327">
        <v>370996</v>
      </c>
      <c r="P373" s="327">
        <v>364119849</v>
      </c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</row>
    <row r="374" spans="1:30" x14ac:dyDescent="0.2">
      <c r="A374" s="326" t="s">
        <v>312</v>
      </c>
      <c r="B374" s="326" t="s">
        <v>836</v>
      </c>
      <c r="C374" s="327">
        <v>0</v>
      </c>
      <c r="D374" s="327">
        <v>0</v>
      </c>
      <c r="E374" s="327">
        <v>0</v>
      </c>
      <c r="F374" s="327">
        <v>0</v>
      </c>
      <c r="G374" s="327">
        <v>0</v>
      </c>
      <c r="H374" s="327">
        <v>0</v>
      </c>
      <c r="I374" s="327">
        <v>0</v>
      </c>
      <c r="J374" s="327">
        <v>0</v>
      </c>
      <c r="K374" s="327">
        <v>0</v>
      </c>
      <c r="L374" s="327">
        <v>0</v>
      </c>
      <c r="M374" s="327">
        <v>0</v>
      </c>
      <c r="N374" s="327">
        <v>0</v>
      </c>
      <c r="O374" s="327">
        <v>0</v>
      </c>
      <c r="P374" s="327">
        <v>0</v>
      </c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</row>
    <row r="375" spans="1:30" x14ac:dyDescent="0.2">
      <c r="A375" s="326" t="s">
        <v>313</v>
      </c>
      <c r="B375" s="326" t="s">
        <v>836</v>
      </c>
      <c r="C375" s="327">
        <v>0</v>
      </c>
      <c r="D375" s="327">
        <v>0</v>
      </c>
      <c r="E375" s="327">
        <v>0</v>
      </c>
      <c r="F375" s="327">
        <v>0</v>
      </c>
      <c r="G375" s="327">
        <v>0</v>
      </c>
      <c r="H375" s="327">
        <v>0</v>
      </c>
      <c r="I375" s="327">
        <v>0</v>
      </c>
      <c r="J375" s="327">
        <v>0</v>
      </c>
      <c r="K375" s="327">
        <v>0</v>
      </c>
      <c r="L375" s="327">
        <v>0</v>
      </c>
      <c r="M375" s="327">
        <v>0</v>
      </c>
      <c r="N375" s="327">
        <v>0</v>
      </c>
      <c r="O375" s="327">
        <v>0</v>
      </c>
      <c r="P375" s="327">
        <v>0</v>
      </c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</row>
    <row r="376" spans="1:30" x14ac:dyDescent="0.2">
      <c r="A376" s="326" t="s">
        <v>793</v>
      </c>
      <c r="B376" s="326" t="s">
        <v>836</v>
      </c>
      <c r="C376" s="327">
        <v>0</v>
      </c>
      <c r="D376" s="327">
        <v>0</v>
      </c>
      <c r="E376" s="327">
        <v>0</v>
      </c>
      <c r="F376" s="327">
        <v>0</v>
      </c>
      <c r="G376" s="327">
        <v>0</v>
      </c>
      <c r="H376" s="327">
        <v>0</v>
      </c>
      <c r="I376" s="327">
        <v>0</v>
      </c>
      <c r="J376" s="327">
        <v>0</v>
      </c>
      <c r="K376" s="327">
        <v>0</v>
      </c>
      <c r="L376" s="327">
        <v>0</v>
      </c>
      <c r="M376" s="327">
        <v>0</v>
      </c>
      <c r="N376" s="327">
        <v>0</v>
      </c>
      <c r="O376" s="327">
        <v>0</v>
      </c>
      <c r="P376" s="327">
        <v>0</v>
      </c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</row>
    <row r="377" spans="1:30" x14ac:dyDescent="0.2">
      <c r="A377" s="326" t="s">
        <v>720</v>
      </c>
      <c r="B377" s="326" t="s">
        <v>836</v>
      </c>
      <c r="C377" s="327">
        <v>0</v>
      </c>
      <c r="D377" s="327">
        <v>0</v>
      </c>
      <c r="E377" s="327">
        <v>0</v>
      </c>
      <c r="F377" s="327">
        <v>0</v>
      </c>
      <c r="G377" s="327">
        <v>0</v>
      </c>
      <c r="H377" s="327">
        <v>0</v>
      </c>
      <c r="I377" s="327">
        <v>0</v>
      </c>
      <c r="J377" s="327">
        <v>0</v>
      </c>
      <c r="K377" s="327">
        <v>0</v>
      </c>
      <c r="L377" s="327">
        <v>0</v>
      </c>
      <c r="M377" s="327">
        <v>0</v>
      </c>
      <c r="N377" s="327">
        <v>0</v>
      </c>
      <c r="O377" s="327">
        <v>0</v>
      </c>
      <c r="P377" s="327">
        <v>0</v>
      </c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</row>
    <row r="378" spans="1:30" x14ac:dyDescent="0.2">
      <c r="A378" s="326" t="s">
        <v>721</v>
      </c>
      <c r="B378" s="326" t="s">
        <v>836</v>
      </c>
      <c r="C378" s="327">
        <v>0</v>
      </c>
      <c r="D378" s="327">
        <v>0</v>
      </c>
      <c r="E378" s="327">
        <v>0</v>
      </c>
      <c r="F378" s="327">
        <v>0</v>
      </c>
      <c r="G378" s="327">
        <v>0</v>
      </c>
      <c r="H378" s="327">
        <v>0</v>
      </c>
      <c r="I378" s="327">
        <v>0</v>
      </c>
      <c r="J378" s="327">
        <v>0</v>
      </c>
      <c r="K378" s="327">
        <v>0</v>
      </c>
      <c r="L378" s="327">
        <v>0</v>
      </c>
      <c r="M378" s="327">
        <v>0</v>
      </c>
      <c r="N378" s="327">
        <v>0</v>
      </c>
      <c r="O378" s="327">
        <v>0</v>
      </c>
      <c r="P378" s="327">
        <v>0</v>
      </c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</row>
    <row r="379" spans="1:30" x14ac:dyDescent="0.2">
      <c r="A379" s="326" t="s">
        <v>314</v>
      </c>
      <c r="B379" s="326" t="s">
        <v>836</v>
      </c>
      <c r="C379" s="327">
        <v>75</v>
      </c>
      <c r="D379" s="327">
        <v>75</v>
      </c>
      <c r="E379" s="327">
        <v>75</v>
      </c>
      <c r="F379" s="327">
        <v>75</v>
      </c>
      <c r="G379" s="327">
        <v>75</v>
      </c>
      <c r="H379" s="327">
        <v>75</v>
      </c>
      <c r="I379" s="327">
        <v>75</v>
      </c>
      <c r="J379" s="327">
        <v>75</v>
      </c>
      <c r="K379" s="327">
        <v>75</v>
      </c>
      <c r="L379" s="327">
        <v>75</v>
      </c>
      <c r="M379" s="327">
        <v>75</v>
      </c>
      <c r="N379" s="327">
        <v>75</v>
      </c>
      <c r="O379" s="327">
        <v>75</v>
      </c>
      <c r="P379" s="327">
        <v>75387</v>
      </c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</row>
    <row r="380" spans="1:30" x14ac:dyDescent="0.2">
      <c r="A380" s="326" t="s">
        <v>315</v>
      </c>
      <c r="B380" s="326" t="s">
        <v>836</v>
      </c>
      <c r="C380" s="327">
        <v>424667</v>
      </c>
      <c r="D380" s="327">
        <v>426033</v>
      </c>
      <c r="E380" s="327">
        <v>427826</v>
      </c>
      <c r="F380" s="327">
        <v>429493</v>
      </c>
      <c r="G380" s="327">
        <v>432442</v>
      </c>
      <c r="H380" s="327">
        <v>437845</v>
      </c>
      <c r="I380" s="327">
        <v>445929</v>
      </c>
      <c r="J380" s="327">
        <v>448292</v>
      </c>
      <c r="K380" s="327">
        <v>448095</v>
      </c>
      <c r="L380" s="327">
        <v>449624</v>
      </c>
      <c r="M380" s="327">
        <v>451390</v>
      </c>
      <c r="N380" s="327">
        <v>452540</v>
      </c>
      <c r="O380" s="327">
        <v>453065</v>
      </c>
      <c r="P380" s="327">
        <v>440697819</v>
      </c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</row>
    <row r="381" spans="1:30" x14ac:dyDescent="0.2">
      <c r="A381" s="326" t="s">
        <v>280</v>
      </c>
      <c r="B381" s="326" t="s">
        <v>836</v>
      </c>
      <c r="C381" s="327">
        <v>0</v>
      </c>
      <c r="D381" s="327">
        <v>0</v>
      </c>
      <c r="E381" s="327">
        <v>0</v>
      </c>
      <c r="F381" s="327">
        <v>0</v>
      </c>
      <c r="G381" s="327">
        <v>0</v>
      </c>
      <c r="H381" s="327">
        <v>0</v>
      </c>
      <c r="I381" s="327">
        <v>0</v>
      </c>
      <c r="J381" s="327">
        <v>0</v>
      </c>
      <c r="K381" s="327">
        <v>0</v>
      </c>
      <c r="L381" s="327">
        <v>0</v>
      </c>
      <c r="M381" s="327">
        <v>0</v>
      </c>
      <c r="N381" s="327">
        <v>0</v>
      </c>
      <c r="O381" s="327">
        <v>0</v>
      </c>
      <c r="P381" s="327">
        <v>0</v>
      </c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</row>
    <row r="382" spans="1:30" x14ac:dyDescent="0.2">
      <c r="A382" s="326" t="s">
        <v>234</v>
      </c>
      <c r="B382" s="326" t="s">
        <v>836</v>
      </c>
      <c r="C382" s="327">
        <v>0</v>
      </c>
      <c r="D382" s="327">
        <v>0</v>
      </c>
      <c r="E382" s="327">
        <v>0</v>
      </c>
      <c r="F382" s="327">
        <v>0</v>
      </c>
      <c r="G382" s="327">
        <v>0</v>
      </c>
      <c r="H382" s="327">
        <v>0</v>
      </c>
      <c r="I382" s="327">
        <v>0</v>
      </c>
      <c r="J382" s="327">
        <v>0</v>
      </c>
      <c r="K382" s="327">
        <v>0</v>
      </c>
      <c r="L382" s="327">
        <v>0</v>
      </c>
      <c r="M382" s="327">
        <v>0</v>
      </c>
      <c r="N382" s="327">
        <v>0</v>
      </c>
      <c r="O382" s="327">
        <v>0</v>
      </c>
      <c r="P382" s="327">
        <v>0</v>
      </c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</row>
    <row r="383" spans="1:30" x14ac:dyDescent="0.2">
      <c r="A383" s="326" t="s">
        <v>235</v>
      </c>
      <c r="B383" s="326" t="s">
        <v>836</v>
      </c>
      <c r="C383" s="327">
        <v>0</v>
      </c>
      <c r="D383" s="327">
        <v>0</v>
      </c>
      <c r="E383" s="327">
        <v>0</v>
      </c>
      <c r="F383" s="327">
        <v>0</v>
      </c>
      <c r="G383" s="327">
        <v>0</v>
      </c>
      <c r="H383" s="327">
        <v>0</v>
      </c>
      <c r="I383" s="327">
        <v>0</v>
      </c>
      <c r="J383" s="327">
        <v>0</v>
      </c>
      <c r="K383" s="327">
        <v>0</v>
      </c>
      <c r="L383" s="327">
        <v>0</v>
      </c>
      <c r="M383" s="327">
        <v>0</v>
      </c>
      <c r="N383" s="327">
        <v>0</v>
      </c>
      <c r="O383" s="327">
        <v>0</v>
      </c>
      <c r="P383" s="327">
        <v>0</v>
      </c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1:30" x14ac:dyDescent="0.2">
      <c r="A384" s="326" t="s">
        <v>316</v>
      </c>
      <c r="B384" s="326" t="s">
        <v>836</v>
      </c>
      <c r="C384" s="327">
        <v>693824</v>
      </c>
      <c r="D384" s="327">
        <v>696578</v>
      </c>
      <c r="E384" s="327">
        <v>698016</v>
      </c>
      <c r="F384" s="327">
        <v>699039</v>
      </c>
      <c r="G384" s="327">
        <v>700066</v>
      </c>
      <c r="H384" s="327">
        <v>700077</v>
      </c>
      <c r="I384" s="327">
        <v>708531</v>
      </c>
      <c r="J384" s="327">
        <v>709377</v>
      </c>
      <c r="K384" s="327">
        <v>711146</v>
      </c>
      <c r="L384" s="327">
        <v>710827</v>
      </c>
      <c r="M384" s="327">
        <v>713402</v>
      </c>
      <c r="N384" s="327">
        <v>716968</v>
      </c>
      <c r="O384" s="327">
        <v>718473</v>
      </c>
      <c r="P384" s="327">
        <v>705848095</v>
      </c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1:30" x14ac:dyDescent="0.2">
      <c r="A385" s="326" t="s">
        <v>317</v>
      </c>
      <c r="B385" s="326" t="s">
        <v>836</v>
      </c>
      <c r="C385" s="327">
        <v>0</v>
      </c>
      <c r="D385" s="327">
        <v>0</v>
      </c>
      <c r="E385" s="327">
        <v>0</v>
      </c>
      <c r="F385" s="327">
        <v>0</v>
      </c>
      <c r="G385" s="327">
        <v>0</v>
      </c>
      <c r="H385" s="327">
        <v>0</v>
      </c>
      <c r="I385" s="327">
        <v>0</v>
      </c>
      <c r="J385" s="327">
        <v>0</v>
      </c>
      <c r="K385" s="327">
        <v>0</v>
      </c>
      <c r="L385" s="327">
        <v>0</v>
      </c>
      <c r="M385" s="327">
        <v>0</v>
      </c>
      <c r="N385" s="327">
        <v>0</v>
      </c>
      <c r="O385" s="327">
        <v>0</v>
      </c>
      <c r="P385" s="327">
        <v>0</v>
      </c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1:30" x14ac:dyDescent="0.2">
      <c r="A386" s="326" t="s">
        <v>620</v>
      </c>
      <c r="B386" s="326" t="s">
        <v>836</v>
      </c>
      <c r="C386" s="327">
        <v>0</v>
      </c>
      <c r="D386" s="327">
        <v>0</v>
      </c>
      <c r="E386" s="327">
        <v>0</v>
      </c>
      <c r="F386" s="327">
        <v>0</v>
      </c>
      <c r="G386" s="327">
        <v>0</v>
      </c>
      <c r="H386" s="327">
        <v>0</v>
      </c>
      <c r="I386" s="327">
        <v>0</v>
      </c>
      <c r="J386" s="327">
        <v>0</v>
      </c>
      <c r="K386" s="327">
        <v>0</v>
      </c>
      <c r="L386" s="327">
        <v>0</v>
      </c>
      <c r="M386" s="327">
        <v>0</v>
      </c>
      <c r="N386" s="327">
        <v>0</v>
      </c>
      <c r="O386" s="327">
        <v>0</v>
      </c>
      <c r="P386" s="327">
        <v>0</v>
      </c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1:30" x14ac:dyDescent="0.2">
      <c r="A387" s="326" t="s">
        <v>318</v>
      </c>
      <c r="B387" s="326" t="s">
        <v>836</v>
      </c>
      <c r="C387" s="327">
        <v>0</v>
      </c>
      <c r="D387" s="327">
        <v>0</v>
      </c>
      <c r="E387" s="327">
        <v>0</v>
      </c>
      <c r="F387" s="327">
        <v>0</v>
      </c>
      <c r="G387" s="327">
        <v>0</v>
      </c>
      <c r="H387" s="327">
        <v>0</v>
      </c>
      <c r="I387" s="327">
        <v>0</v>
      </c>
      <c r="J387" s="327">
        <v>0</v>
      </c>
      <c r="K387" s="327">
        <v>0</v>
      </c>
      <c r="L387" s="327">
        <v>0</v>
      </c>
      <c r="M387" s="327">
        <v>0</v>
      </c>
      <c r="N387" s="327">
        <v>0</v>
      </c>
      <c r="O387" s="327">
        <v>0</v>
      </c>
      <c r="P387" s="327">
        <v>0</v>
      </c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1:30" x14ac:dyDescent="0.2">
      <c r="A388" s="326" t="s">
        <v>621</v>
      </c>
      <c r="B388" s="326" t="s">
        <v>836</v>
      </c>
      <c r="C388" s="327">
        <v>0</v>
      </c>
      <c r="D388" s="327">
        <v>0</v>
      </c>
      <c r="E388" s="327">
        <v>0</v>
      </c>
      <c r="F388" s="327">
        <v>0</v>
      </c>
      <c r="G388" s="327">
        <v>0</v>
      </c>
      <c r="H388" s="327">
        <v>0</v>
      </c>
      <c r="I388" s="327">
        <v>0</v>
      </c>
      <c r="J388" s="327">
        <v>0</v>
      </c>
      <c r="K388" s="327">
        <v>0</v>
      </c>
      <c r="L388" s="327">
        <v>0</v>
      </c>
      <c r="M388" s="327">
        <v>0</v>
      </c>
      <c r="N388" s="327">
        <v>0</v>
      </c>
      <c r="O388" s="327">
        <v>0</v>
      </c>
      <c r="P388" s="327">
        <v>0</v>
      </c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1:30" x14ac:dyDescent="0.2">
      <c r="A389" s="326" t="s">
        <v>319</v>
      </c>
      <c r="B389" s="326" t="s">
        <v>836</v>
      </c>
      <c r="C389" s="327">
        <v>0</v>
      </c>
      <c r="D389" s="327">
        <v>0</v>
      </c>
      <c r="E389" s="327">
        <v>0</v>
      </c>
      <c r="F389" s="327">
        <v>0</v>
      </c>
      <c r="G389" s="327">
        <v>0</v>
      </c>
      <c r="H389" s="327">
        <v>0</v>
      </c>
      <c r="I389" s="327">
        <v>0</v>
      </c>
      <c r="J389" s="327">
        <v>0</v>
      </c>
      <c r="K389" s="327">
        <v>0</v>
      </c>
      <c r="L389" s="327">
        <v>0</v>
      </c>
      <c r="M389" s="327">
        <v>0</v>
      </c>
      <c r="N389" s="327">
        <v>0</v>
      </c>
      <c r="O389" s="327">
        <v>0</v>
      </c>
      <c r="P389" s="327">
        <v>0</v>
      </c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1:30" x14ac:dyDescent="0.2">
      <c r="A390" s="326" t="s">
        <v>281</v>
      </c>
      <c r="B390" s="326" t="s">
        <v>836</v>
      </c>
      <c r="C390" s="327">
        <v>0</v>
      </c>
      <c r="D390" s="327">
        <v>0</v>
      </c>
      <c r="E390" s="327">
        <v>0</v>
      </c>
      <c r="F390" s="327">
        <v>0</v>
      </c>
      <c r="G390" s="327">
        <v>0</v>
      </c>
      <c r="H390" s="327">
        <v>0</v>
      </c>
      <c r="I390" s="327">
        <v>0</v>
      </c>
      <c r="J390" s="327">
        <v>0</v>
      </c>
      <c r="K390" s="327">
        <v>0</v>
      </c>
      <c r="L390" s="327">
        <v>0</v>
      </c>
      <c r="M390" s="327">
        <v>0</v>
      </c>
      <c r="N390" s="327">
        <v>0</v>
      </c>
      <c r="O390" s="327">
        <v>0</v>
      </c>
      <c r="P390" s="327">
        <v>0</v>
      </c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1:30" x14ac:dyDescent="0.2">
      <c r="A391" s="326" t="s">
        <v>320</v>
      </c>
      <c r="B391" s="326" t="s">
        <v>836</v>
      </c>
      <c r="C391" s="327">
        <v>886086</v>
      </c>
      <c r="D391" s="327">
        <v>891680</v>
      </c>
      <c r="E391" s="327">
        <v>896824</v>
      </c>
      <c r="F391" s="327">
        <v>902513</v>
      </c>
      <c r="G391" s="327">
        <v>907726</v>
      </c>
      <c r="H391" s="327">
        <v>912260</v>
      </c>
      <c r="I391" s="327">
        <v>918878</v>
      </c>
      <c r="J391" s="327">
        <v>922313</v>
      </c>
      <c r="K391" s="327">
        <v>926816</v>
      </c>
      <c r="L391" s="327">
        <v>930804</v>
      </c>
      <c r="M391" s="327">
        <v>933367</v>
      </c>
      <c r="N391" s="327">
        <v>938918</v>
      </c>
      <c r="O391" s="327">
        <v>942290</v>
      </c>
      <c r="P391" s="327">
        <v>916357062</v>
      </c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1:30" x14ac:dyDescent="0.2">
      <c r="A392" s="326" t="s">
        <v>321</v>
      </c>
      <c r="B392" s="326" t="s">
        <v>836</v>
      </c>
      <c r="C392" s="327">
        <v>473196</v>
      </c>
      <c r="D392" s="327">
        <v>474681</v>
      </c>
      <c r="E392" s="327">
        <v>476014</v>
      </c>
      <c r="F392" s="327">
        <v>476851</v>
      </c>
      <c r="G392" s="327">
        <v>478074</v>
      </c>
      <c r="H392" s="327">
        <v>480562</v>
      </c>
      <c r="I392" s="327">
        <v>481753</v>
      </c>
      <c r="J392" s="327">
        <v>483491</v>
      </c>
      <c r="K392" s="327">
        <v>485387</v>
      </c>
      <c r="L392" s="327">
        <v>489155</v>
      </c>
      <c r="M392" s="327">
        <v>489491</v>
      </c>
      <c r="N392" s="327">
        <v>489738</v>
      </c>
      <c r="O392" s="327">
        <v>491301</v>
      </c>
      <c r="P392" s="327">
        <v>482287011</v>
      </c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1:30" x14ac:dyDescent="0.2">
      <c r="A393" s="326" t="s">
        <v>322</v>
      </c>
      <c r="B393" s="326" t="s">
        <v>836</v>
      </c>
      <c r="C393" s="327">
        <v>184045</v>
      </c>
      <c r="D393" s="327">
        <v>184145</v>
      </c>
      <c r="E393" s="327">
        <v>184578</v>
      </c>
      <c r="F393" s="327">
        <v>184782</v>
      </c>
      <c r="G393" s="327">
        <v>185024</v>
      </c>
      <c r="H393" s="327">
        <v>185330</v>
      </c>
      <c r="I393" s="327">
        <v>185266</v>
      </c>
      <c r="J393" s="327">
        <v>185913</v>
      </c>
      <c r="K393" s="327">
        <v>186124</v>
      </c>
      <c r="L393" s="327">
        <v>186413</v>
      </c>
      <c r="M393" s="327">
        <v>186634</v>
      </c>
      <c r="N393" s="327">
        <v>186806</v>
      </c>
      <c r="O393" s="327">
        <v>186935</v>
      </c>
      <c r="P393" s="327">
        <v>185542004</v>
      </c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1:30" x14ac:dyDescent="0.2">
      <c r="A394" s="326" t="s">
        <v>967</v>
      </c>
      <c r="B394" s="326" t="s">
        <v>836</v>
      </c>
      <c r="C394" s="327">
        <v>0</v>
      </c>
      <c r="D394" s="327">
        <v>0</v>
      </c>
      <c r="E394" s="327">
        <v>0</v>
      </c>
      <c r="F394" s="327">
        <v>0</v>
      </c>
      <c r="G394" s="327">
        <v>0</v>
      </c>
      <c r="H394" s="327">
        <v>0</v>
      </c>
      <c r="I394" s="327">
        <v>0</v>
      </c>
      <c r="J394" s="327">
        <v>0</v>
      </c>
      <c r="K394" s="327">
        <v>0</v>
      </c>
      <c r="L394" s="327">
        <v>0</v>
      </c>
      <c r="M394" s="327">
        <v>0</v>
      </c>
      <c r="N394" s="327">
        <v>0</v>
      </c>
      <c r="O394" s="327">
        <v>0</v>
      </c>
      <c r="P394" s="327">
        <v>0</v>
      </c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1:30" x14ac:dyDescent="0.2">
      <c r="A395" s="326" t="s">
        <v>1000</v>
      </c>
      <c r="B395" s="326" t="s">
        <v>836</v>
      </c>
      <c r="C395" s="327">
        <v>147828</v>
      </c>
      <c r="D395" s="327">
        <v>148406</v>
      </c>
      <c r="E395" s="327">
        <v>148923</v>
      </c>
      <c r="F395" s="327">
        <v>151350</v>
      </c>
      <c r="G395" s="327">
        <v>151622</v>
      </c>
      <c r="H395" s="327">
        <v>151788</v>
      </c>
      <c r="I395" s="327">
        <v>153129</v>
      </c>
      <c r="J395" s="327">
        <v>153269</v>
      </c>
      <c r="K395" s="327">
        <v>153444</v>
      </c>
      <c r="L395" s="327">
        <v>153667</v>
      </c>
      <c r="M395" s="327">
        <v>154311</v>
      </c>
      <c r="N395" s="327">
        <v>153814</v>
      </c>
      <c r="O395" s="327">
        <v>153370</v>
      </c>
      <c r="P395" s="327">
        <v>152026710</v>
      </c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1:30" x14ac:dyDescent="0.2">
      <c r="A396" s="326" t="s">
        <v>1001</v>
      </c>
      <c r="B396" s="326" t="s">
        <v>836</v>
      </c>
      <c r="C396" s="327">
        <v>0</v>
      </c>
      <c r="D396" s="327">
        <v>0</v>
      </c>
      <c r="E396" s="327">
        <v>0</v>
      </c>
      <c r="F396" s="327">
        <v>0</v>
      </c>
      <c r="G396" s="327">
        <v>0</v>
      </c>
      <c r="H396" s="327">
        <v>0</v>
      </c>
      <c r="I396" s="327">
        <v>38</v>
      </c>
      <c r="J396" s="327">
        <v>38</v>
      </c>
      <c r="K396" s="327">
        <v>38</v>
      </c>
      <c r="L396" s="327">
        <v>15653</v>
      </c>
      <c r="M396" s="327">
        <v>15653</v>
      </c>
      <c r="N396" s="327">
        <v>15653</v>
      </c>
      <c r="O396" s="327">
        <v>15651</v>
      </c>
      <c r="P396" s="327">
        <v>4574823</v>
      </c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1:30" x14ac:dyDescent="0.2">
      <c r="A397" s="326" t="s">
        <v>1080</v>
      </c>
      <c r="B397" s="326" t="s">
        <v>836</v>
      </c>
      <c r="C397" s="327">
        <v>0</v>
      </c>
      <c r="D397" s="327">
        <v>0</v>
      </c>
      <c r="E397" s="327">
        <v>0</v>
      </c>
      <c r="F397" s="327">
        <v>0</v>
      </c>
      <c r="G397" s="327">
        <v>0</v>
      </c>
      <c r="H397" s="327">
        <v>0</v>
      </c>
      <c r="I397" s="327">
        <v>0</v>
      </c>
      <c r="J397" s="327">
        <v>0</v>
      </c>
      <c r="K397" s="327">
        <v>0</v>
      </c>
      <c r="L397" s="327">
        <v>0</v>
      </c>
      <c r="M397" s="327">
        <v>0</v>
      </c>
      <c r="N397" s="327">
        <v>0</v>
      </c>
      <c r="O397" s="327">
        <v>0</v>
      </c>
      <c r="P397" s="327">
        <v>0</v>
      </c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1:30" x14ac:dyDescent="0.2">
      <c r="A398" s="326" t="s">
        <v>1081</v>
      </c>
      <c r="B398" s="326" t="s">
        <v>836</v>
      </c>
      <c r="C398" s="327">
        <v>0</v>
      </c>
      <c r="D398" s="327">
        <v>0</v>
      </c>
      <c r="E398" s="327">
        <v>0</v>
      </c>
      <c r="F398" s="327">
        <v>0</v>
      </c>
      <c r="G398" s="327">
        <v>0</v>
      </c>
      <c r="H398" s="327">
        <v>0</v>
      </c>
      <c r="I398" s="327">
        <v>0</v>
      </c>
      <c r="J398" s="327">
        <v>0</v>
      </c>
      <c r="K398" s="327">
        <v>0</v>
      </c>
      <c r="L398" s="327">
        <v>0</v>
      </c>
      <c r="M398" s="327">
        <v>0</v>
      </c>
      <c r="N398" s="327">
        <v>0</v>
      </c>
      <c r="O398" s="327">
        <v>0</v>
      </c>
      <c r="P398" s="327">
        <v>0</v>
      </c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1:30" x14ac:dyDescent="0.2">
      <c r="A399" s="326" t="s">
        <v>834</v>
      </c>
      <c r="B399" s="326" t="s">
        <v>836</v>
      </c>
      <c r="C399" s="327">
        <v>0</v>
      </c>
      <c r="D399" s="327">
        <v>0</v>
      </c>
      <c r="E399" s="327">
        <v>0</v>
      </c>
      <c r="F399" s="327">
        <v>0</v>
      </c>
      <c r="G399" s="327">
        <v>0</v>
      </c>
      <c r="H399" s="327">
        <v>0</v>
      </c>
      <c r="I399" s="327">
        <v>0</v>
      </c>
      <c r="J399" s="327">
        <v>0</v>
      </c>
      <c r="K399" s="327">
        <v>0</v>
      </c>
      <c r="L399" s="327">
        <v>0</v>
      </c>
      <c r="M399" s="327">
        <v>0</v>
      </c>
      <c r="N399" s="327">
        <v>0</v>
      </c>
      <c r="O399" s="327">
        <v>0</v>
      </c>
      <c r="P399" s="327">
        <v>0</v>
      </c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1:30" x14ac:dyDescent="0.2">
      <c r="A400" s="326" t="s">
        <v>835</v>
      </c>
      <c r="B400" s="326" t="s">
        <v>836</v>
      </c>
      <c r="C400" s="327">
        <v>0</v>
      </c>
      <c r="D400" s="327">
        <v>0</v>
      </c>
      <c r="E400" s="327">
        <v>0</v>
      </c>
      <c r="F400" s="327">
        <v>0</v>
      </c>
      <c r="G400" s="327">
        <v>0</v>
      </c>
      <c r="H400" s="327">
        <v>0</v>
      </c>
      <c r="I400" s="327">
        <v>0</v>
      </c>
      <c r="J400" s="327">
        <v>0</v>
      </c>
      <c r="K400" s="327">
        <v>0</v>
      </c>
      <c r="L400" s="327">
        <v>0</v>
      </c>
      <c r="M400" s="327">
        <v>0</v>
      </c>
      <c r="N400" s="327">
        <v>0</v>
      </c>
      <c r="O400" s="327">
        <v>0</v>
      </c>
      <c r="P400" s="327">
        <v>0</v>
      </c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1:30" x14ac:dyDescent="0.2">
      <c r="A401" s="326" t="s">
        <v>323</v>
      </c>
      <c r="B401" s="326" t="s">
        <v>836</v>
      </c>
      <c r="C401" s="327">
        <v>54183</v>
      </c>
      <c r="D401" s="327">
        <v>54560</v>
      </c>
      <c r="E401" s="327">
        <v>54687</v>
      </c>
      <c r="F401" s="327">
        <v>54659</v>
      </c>
      <c r="G401" s="327">
        <v>54856</v>
      </c>
      <c r="H401" s="327">
        <v>55037</v>
      </c>
      <c r="I401" s="327">
        <v>55229</v>
      </c>
      <c r="J401" s="327">
        <v>55547</v>
      </c>
      <c r="K401" s="327">
        <v>55575</v>
      </c>
      <c r="L401" s="327">
        <v>55422</v>
      </c>
      <c r="M401" s="327">
        <v>55383</v>
      </c>
      <c r="N401" s="327">
        <v>55221</v>
      </c>
      <c r="O401" s="327">
        <v>55285</v>
      </c>
      <c r="P401" s="327">
        <v>55075835</v>
      </c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1:30" x14ac:dyDescent="0.2">
      <c r="A402" s="326" t="s">
        <v>324</v>
      </c>
      <c r="B402" s="326" t="s">
        <v>836</v>
      </c>
      <c r="C402" s="327">
        <v>3060</v>
      </c>
      <c r="D402" s="327">
        <v>3060</v>
      </c>
      <c r="E402" s="327">
        <v>3060</v>
      </c>
      <c r="F402" s="327">
        <v>3060</v>
      </c>
      <c r="G402" s="327">
        <v>3060</v>
      </c>
      <c r="H402" s="327">
        <v>3060</v>
      </c>
      <c r="I402" s="327">
        <v>3412</v>
      </c>
      <c r="J402" s="327">
        <v>3412</v>
      </c>
      <c r="K402" s="327">
        <v>3412</v>
      </c>
      <c r="L402" s="327">
        <v>3412</v>
      </c>
      <c r="M402" s="327">
        <v>3412</v>
      </c>
      <c r="N402" s="327">
        <v>3412</v>
      </c>
      <c r="O402" s="327">
        <v>3412</v>
      </c>
      <c r="P402" s="327">
        <v>3250817</v>
      </c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1:30" x14ac:dyDescent="0.2">
      <c r="A403" s="326" t="s">
        <v>325</v>
      </c>
      <c r="B403" s="326" t="s">
        <v>836</v>
      </c>
      <c r="C403" s="327">
        <v>0</v>
      </c>
      <c r="D403" s="327">
        <v>0</v>
      </c>
      <c r="E403" s="327">
        <v>0</v>
      </c>
      <c r="F403" s="327">
        <v>0</v>
      </c>
      <c r="G403" s="327">
        <v>0</v>
      </c>
      <c r="H403" s="327">
        <v>0</v>
      </c>
      <c r="I403" s="327">
        <v>0</v>
      </c>
      <c r="J403" s="327">
        <v>0</v>
      </c>
      <c r="K403" s="327">
        <v>0</v>
      </c>
      <c r="L403" s="327">
        <v>0</v>
      </c>
      <c r="M403" s="327">
        <v>0</v>
      </c>
      <c r="N403" s="327">
        <v>0</v>
      </c>
      <c r="O403" s="327">
        <v>0</v>
      </c>
      <c r="P403" s="327">
        <v>0</v>
      </c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1:30" ht="12.6" x14ac:dyDescent="0.25">
      <c r="A404" s="326"/>
      <c r="B404" s="166" t="s">
        <v>1084</v>
      </c>
      <c r="C404" s="364">
        <f>SUM(C306:C403)</f>
        <v>3731154</v>
      </c>
      <c r="D404" s="364">
        <f t="shared" ref="D404:O404" si="1">SUM(D306:D403)</f>
        <v>3744458</v>
      </c>
      <c r="E404" s="364">
        <f t="shared" si="1"/>
        <v>3757954</v>
      </c>
      <c r="F404" s="364">
        <f t="shared" si="1"/>
        <v>3772442</v>
      </c>
      <c r="G404" s="364">
        <f t="shared" si="1"/>
        <v>3786585</v>
      </c>
      <c r="H404" s="364">
        <f t="shared" si="1"/>
        <v>3794932</v>
      </c>
      <c r="I404" s="364">
        <f t="shared" si="1"/>
        <v>3828368</v>
      </c>
      <c r="J404" s="364">
        <f t="shared" si="1"/>
        <v>3841052</v>
      </c>
      <c r="K404" s="364">
        <f t="shared" si="1"/>
        <v>3853358</v>
      </c>
      <c r="L404" s="364">
        <f t="shared" si="1"/>
        <v>3876883</v>
      </c>
      <c r="M404" s="364">
        <f t="shared" si="1"/>
        <v>3884539</v>
      </c>
      <c r="N404" s="364">
        <f t="shared" si="1"/>
        <v>3900343</v>
      </c>
      <c r="O404" s="364">
        <f t="shared" si="1"/>
        <v>3905671</v>
      </c>
      <c r="P404" s="364">
        <f>SUM(P306:P403)</f>
        <v>3821611859</v>
      </c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1:30" x14ac:dyDescent="0.2">
      <c r="A405" s="326" t="s">
        <v>326</v>
      </c>
      <c r="B405" s="326" t="s">
        <v>327</v>
      </c>
      <c r="C405" s="327">
        <v>404</v>
      </c>
      <c r="D405" s="327">
        <v>404</v>
      </c>
      <c r="E405" s="327">
        <v>404</v>
      </c>
      <c r="F405" s="327">
        <v>404</v>
      </c>
      <c r="G405" s="327">
        <v>404</v>
      </c>
      <c r="H405" s="327">
        <v>404</v>
      </c>
      <c r="I405" s="327">
        <v>404</v>
      </c>
      <c r="J405" s="327">
        <v>404</v>
      </c>
      <c r="K405" s="327">
        <v>404</v>
      </c>
      <c r="L405" s="327">
        <v>404</v>
      </c>
      <c r="M405" s="327">
        <v>404</v>
      </c>
      <c r="N405" s="327">
        <v>404</v>
      </c>
      <c r="O405" s="327">
        <v>404</v>
      </c>
      <c r="P405" s="327">
        <v>404023</v>
      </c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1:30" x14ac:dyDescent="0.2">
      <c r="A406" s="326" t="s">
        <v>328</v>
      </c>
      <c r="B406" s="326" t="s">
        <v>327</v>
      </c>
      <c r="C406" s="327">
        <v>5316</v>
      </c>
      <c r="D406" s="327">
        <v>5316</v>
      </c>
      <c r="E406" s="327">
        <v>5316</v>
      </c>
      <c r="F406" s="327">
        <v>5117</v>
      </c>
      <c r="G406" s="327">
        <v>5117</v>
      </c>
      <c r="H406" s="327">
        <v>5117</v>
      </c>
      <c r="I406" s="327">
        <v>5117</v>
      </c>
      <c r="J406" s="327">
        <v>5117</v>
      </c>
      <c r="K406" s="327">
        <v>5117</v>
      </c>
      <c r="L406" s="327">
        <v>5117</v>
      </c>
      <c r="M406" s="327">
        <v>5117</v>
      </c>
      <c r="N406" s="327">
        <v>5117</v>
      </c>
      <c r="O406" s="327">
        <v>5117</v>
      </c>
      <c r="P406" s="327">
        <v>5158437</v>
      </c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1:30" x14ac:dyDescent="0.2">
      <c r="A407" s="326" t="s">
        <v>837</v>
      </c>
      <c r="B407" s="326" t="s">
        <v>327</v>
      </c>
      <c r="C407" s="327">
        <v>0</v>
      </c>
      <c r="D407" s="327">
        <v>0</v>
      </c>
      <c r="E407" s="327">
        <v>0</v>
      </c>
      <c r="F407" s="327">
        <v>0</v>
      </c>
      <c r="G407" s="327">
        <v>0</v>
      </c>
      <c r="H407" s="327">
        <v>0</v>
      </c>
      <c r="I407" s="327">
        <v>0</v>
      </c>
      <c r="J407" s="327">
        <v>0</v>
      </c>
      <c r="K407" s="327">
        <v>0</v>
      </c>
      <c r="L407" s="327">
        <v>0</v>
      </c>
      <c r="M407" s="327">
        <v>0</v>
      </c>
      <c r="N407" s="327">
        <v>0</v>
      </c>
      <c r="O407" s="327">
        <v>0</v>
      </c>
      <c r="P407" s="327">
        <v>0</v>
      </c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1:30" x14ac:dyDescent="0.2">
      <c r="A408" s="326" t="s">
        <v>886</v>
      </c>
      <c r="B408" s="326" t="s">
        <v>327</v>
      </c>
      <c r="C408" s="327">
        <v>0</v>
      </c>
      <c r="D408" s="327">
        <v>0</v>
      </c>
      <c r="E408" s="327">
        <v>0</v>
      </c>
      <c r="F408" s="327">
        <v>0</v>
      </c>
      <c r="G408" s="327">
        <v>0</v>
      </c>
      <c r="H408" s="327">
        <v>0</v>
      </c>
      <c r="I408" s="327">
        <v>0</v>
      </c>
      <c r="J408" s="327">
        <v>0</v>
      </c>
      <c r="K408" s="327">
        <v>0</v>
      </c>
      <c r="L408" s="327">
        <v>0</v>
      </c>
      <c r="M408" s="327">
        <v>0</v>
      </c>
      <c r="N408" s="327">
        <v>0</v>
      </c>
      <c r="O408" s="327">
        <v>0</v>
      </c>
      <c r="P408" s="327">
        <v>0</v>
      </c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1:30" x14ac:dyDescent="0.2">
      <c r="A409" s="326" t="s">
        <v>914</v>
      </c>
      <c r="B409" s="326" t="s">
        <v>327</v>
      </c>
      <c r="C409" s="327">
        <v>0</v>
      </c>
      <c r="D409" s="327">
        <v>0</v>
      </c>
      <c r="E409" s="327">
        <v>0</v>
      </c>
      <c r="F409" s="327">
        <v>0</v>
      </c>
      <c r="G409" s="327">
        <v>0</v>
      </c>
      <c r="H409" s="327">
        <v>0</v>
      </c>
      <c r="I409" s="327">
        <v>0</v>
      </c>
      <c r="J409" s="327">
        <v>0</v>
      </c>
      <c r="K409" s="327">
        <v>0</v>
      </c>
      <c r="L409" s="327">
        <v>0</v>
      </c>
      <c r="M409" s="327">
        <v>0</v>
      </c>
      <c r="N409" s="327">
        <v>0</v>
      </c>
      <c r="O409" s="327">
        <v>0</v>
      </c>
      <c r="P409" s="327">
        <v>0</v>
      </c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1:30" x14ac:dyDescent="0.2">
      <c r="A410" s="326" t="s">
        <v>915</v>
      </c>
      <c r="B410" s="326" t="s">
        <v>327</v>
      </c>
      <c r="C410" s="327">
        <v>0</v>
      </c>
      <c r="D410" s="327">
        <v>0</v>
      </c>
      <c r="E410" s="327">
        <v>0</v>
      </c>
      <c r="F410" s="327">
        <v>0</v>
      </c>
      <c r="G410" s="327">
        <v>0</v>
      </c>
      <c r="H410" s="327">
        <v>0</v>
      </c>
      <c r="I410" s="327">
        <v>0</v>
      </c>
      <c r="J410" s="327">
        <v>0</v>
      </c>
      <c r="K410" s="327">
        <v>0</v>
      </c>
      <c r="L410" s="327">
        <v>0</v>
      </c>
      <c r="M410" s="327">
        <v>0</v>
      </c>
      <c r="N410" s="327">
        <v>0</v>
      </c>
      <c r="O410" s="327">
        <v>0</v>
      </c>
      <c r="P410" s="327">
        <v>0</v>
      </c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1:30" x14ac:dyDescent="0.2">
      <c r="A411" s="326" t="s">
        <v>916</v>
      </c>
      <c r="B411" s="326" t="s">
        <v>327</v>
      </c>
      <c r="C411" s="327">
        <v>0</v>
      </c>
      <c r="D411" s="327">
        <v>0</v>
      </c>
      <c r="E411" s="327">
        <v>0</v>
      </c>
      <c r="F411" s="327">
        <v>0</v>
      </c>
      <c r="G411" s="327">
        <v>0</v>
      </c>
      <c r="H411" s="327">
        <v>0</v>
      </c>
      <c r="I411" s="327">
        <v>0</v>
      </c>
      <c r="J411" s="327">
        <v>0</v>
      </c>
      <c r="K411" s="327">
        <v>0</v>
      </c>
      <c r="L411" s="327">
        <v>0</v>
      </c>
      <c r="M411" s="327">
        <v>0</v>
      </c>
      <c r="N411" s="327">
        <v>0</v>
      </c>
      <c r="O411" s="327">
        <v>0</v>
      </c>
      <c r="P411" s="327">
        <v>0</v>
      </c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1:30" x14ac:dyDescent="0.2">
      <c r="A412" s="326" t="s">
        <v>917</v>
      </c>
      <c r="B412" s="326" t="s">
        <v>327</v>
      </c>
      <c r="C412" s="327">
        <v>0</v>
      </c>
      <c r="D412" s="327">
        <v>0</v>
      </c>
      <c r="E412" s="327">
        <v>0</v>
      </c>
      <c r="F412" s="327">
        <v>0</v>
      </c>
      <c r="G412" s="327">
        <v>0</v>
      </c>
      <c r="H412" s="327">
        <v>0</v>
      </c>
      <c r="I412" s="327">
        <v>0</v>
      </c>
      <c r="J412" s="327">
        <v>0</v>
      </c>
      <c r="K412" s="327">
        <v>0</v>
      </c>
      <c r="L412" s="327">
        <v>0</v>
      </c>
      <c r="M412" s="327">
        <v>0</v>
      </c>
      <c r="N412" s="327">
        <v>0</v>
      </c>
      <c r="O412" s="327">
        <v>0</v>
      </c>
      <c r="P412" s="327">
        <v>0</v>
      </c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1:30" x14ac:dyDescent="0.2">
      <c r="A413" s="326" t="s">
        <v>918</v>
      </c>
      <c r="B413" s="326" t="s">
        <v>327</v>
      </c>
      <c r="C413" s="327">
        <v>0</v>
      </c>
      <c r="D413" s="327">
        <v>0</v>
      </c>
      <c r="E413" s="327">
        <v>0</v>
      </c>
      <c r="F413" s="327">
        <v>0</v>
      </c>
      <c r="G413" s="327">
        <v>0</v>
      </c>
      <c r="H413" s="327">
        <v>0</v>
      </c>
      <c r="I413" s="327">
        <v>0</v>
      </c>
      <c r="J413" s="327">
        <v>0</v>
      </c>
      <c r="K413" s="327">
        <v>0</v>
      </c>
      <c r="L413" s="327">
        <v>0</v>
      </c>
      <c r="M413" s="327">
        <v>0</v>
      </c>
      <c r="N413" s="327">
        <v>0</v>
      </c>
      <c r="O413" s="327">
        <v>0</v>
      </c>
      <c r="P413" s="327">
        <v>0</v>
      </c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1:30" x14ac:dyDescent="0.2">
      <c r="A414" s="326" t="s">
        <v>919</v>
      </c>
      <c r="B414" s="326" t="s">
        <v>327</v>
      </c>
      <c r="C414" s="327">
        <v>0</v>
      </c>
      <c r="D414" s="327">
        <v>0</v>
      </c>
      <c r="E414" s="327">
        <v>0</v>
      </c>
      <c r="F414" s="327">
        <v>0</v>
      </c>
      <c r="G414" s="327">
        <v>0</v>
      </c>
      <c r="H414" s="327">
        <v>0</v>
      </c>
      <c r="I414" s="327">
        <v>0</v>
      </c>
      <c r="J414" s="327">
        <v>0</v>
      </c>
      <c r="K414" s="327">
        <v>0</v>
      </c>
      <c r="L414" s="327">
        <v>0</v>
      </c>
      <c r="M414" s="327">
        <v>0</v>
      </c>
      <c r="N414" s="327">
        <v>0</v>
      </c>
      <c r="O414" s="327">
        <v>0</v>
      </c>
      <c r="P414" s="327">
        <v>0</v>
      </c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1:30" x14ac:dyDescent="0.2">
      <c r="A415" s="326" t="s">
        <v>920</v>
      </c>
      <c r="B415" s="326" t="s">
        <v>327</v>
      </c>
      <c r="C415" s="327">
        <v>0</v>
      </c>
      <c r="D415" s="327">
        <v>0</v>
      </c>
      <c r="E415" s="327">
        <v>0</v>
      </c>
      <c r="F415" s="327">
        <v>0</v>
      </c>
      <c r="G415" s="327">
        <v>0</v>
      </c>
      <c r="H415" s="327">
        <v>0</v>
      </c>
      <c r="I415" s="327">
        <v>0</v>
      </c>
      <c r="J415" s="327">
        <v>0</v>
      </c>
      <c r="K415" s="327">
        <v>0</v>
      </c>
      <c r="L415" s="327">
        <v>0</v>
      </c>
      <c r="M415" s="327">
        <v>0</v>
      </c>
      <c r="N415" s="327">
        <v>0</v>
      </c>
      <c r="O415" s="327">
        <v>0</v>
      </c>
      <c r="P415" s="327">
        <v>0</v>
      </c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1:30" x14ac:dyDescent="0.2">
      <c r="A416" s="326" t="s">
        <v>921</v>
      </c>
      <c r="B416" s="326" t="s">
        <v>327</v>
      </c>
      <c r="C416" s="327">
        <v>0</v>
      </c>
      <c r="D416" s="327">
        <v>0</v>
      </c>
      <c r="E416" s="327">
        <v>0</v>
      </c>
      <c r="F416" s="327">
        <v>0</v>
      </c>
      <c r="G416" s="327">
        <v>0</v>
      </c>
      <c r="H416" s="327">
        <v>0</v>
      </c>
      <c r="I416" s="327">
        <v>0</v>
      </c>
      <c r="J416" s="327">
        <v>0</v>
      </c>
      <c r="K416" s="327">
        <v>0</v>
      </c>
      <c r="L416" s="327">
        <v>0</v>
      </c>
      <c r="M416" s="327">
        <v>0</v>
      </c>
      <c r="N416" s="327">
        <v>0</v>
      </c>
      <c r="O416" s="327">
        <v>0</v>
      </c>
      <c r="P416" s="327">
        <v>0</v>
      </c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1:30" x14ac:dyDescent="0.2">
      <c r="A417" s="326" t="s">
        <v>922</v>
      </c>
      <c r="B417" s="326" t="s">
        <v>327</v>
      </c>
      <c r="C417" s="327">
        <v>0</v>
      </c>
      <c r="D417" s="327">
        <v>0</v>
      </c>
      <c r="E417" s="327">
        <v>0</v>
      </c>
      <c r="F417" s="327">
        <v>0</v>
      </c>
      <c r="G417" s="327">
        <v>0</v>
      </c>
      <c r="H417" s="327">
        <v>0</v>
      </c>
      <c r="I417" s="327">
        <v>0</v>
      </c>
      <c r="J417" s="327">
        <v>0</v>
      </c>
      <c r="K417" s="327">
        <v>0</v>
      </c>
      <c r="L417" s="327">
        <v>0</v>
      </c>
      <c r="M417" s="327">
        <v>0</v>
      </c>
      <c r="N417" s="327">
        <v>0</v>
      </c>
      <c r="O417" s="327">
        <v>0</v>
      </c>
      <c r="P417" s="327">
        <v>0</v>
      </c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1:30" x14ac:dyDescent="0.2">
      <c r="A418" s="326" t="s">
        <v>923</v>
      </c>
      <c r="B418" s="326" t="s">
        <v>327</v>
      </c>
      <c r="C418" s="327">
        <v>0</v>
      </c>
      <c r="D418" s="327">
        <v>0</v>
      </c>
      <c r="E418" s="327">
        <v>0</v>
      </c>
      <c r="F418" s="327">
        <v>0</v>
      </c>
      <c r="G418" s="327">
        <v>0</v>
      </c>
      <c r="H418" s="327">
        <v>0</v>
      </c>
      <c r="I418" s="327">
        <v>0</v>
      </c>
      <c r="J418" s="327">
        <v>0</v>
      </c>
      <c r="K418" s="327">
        <v>0</v>
      </c>
      <c r="L418" s="327">
        <v>0</v>
      </c>
      <c r="M418" s="327">
        <v>0</v>
      </c>
      <c r="N418" s="327">
        <v>0</v>
      </c>
      <c r="O418" s="327">
        <v>0</v>
      </c>
      <c r="P418" s="327">
        <v>0</v>
      </c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1:30" x14ac:dyDescent="0.2">
      <c r="A419" s="326" t="s">
        <v>838</v>
      </c>
      <c r="B419" s="326" t="s">
        <v>327</v>
      </c>
      <c r="C419" s="327">
        <v>0</v>
      </c>
      <c r="D419" s="327">
        <v>0</v>
      </c>
      <c r="E419" s="327">
        <v>0</v>
      </c>
      <c r="F419" s="327">
        <v>0</v>
      </c>
      <c r="G419" s="327">
        <v>0</v>
      </c>
      <c r="H419" s="327">
        <v>0</v>
      </c>
      <c r="I419" s="327">
        <v>0</v>
      </c>
      <c r="J419" s="327">
        <v>0</v>
      </c>
      <c r="K419" s="327">
        <v>0</v>
      </c>
      <c r="L419" s="327">
        <v>0</v>
      </c>
      <c r="M419" s="327">
        <v>0</v>
      </c>
      <c r="N419" s="327">
        <v>0</v>
      </c>
      <c r="O419" s="327">
        <v>0</v>
      </c>
      <c r="P419" s="327">
        <v>0</v>
      </c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1:30" x14ac:dyDescent="0.2">
      <c r="A420" s="326" t="s">
        <v>1036</v>
      </c>
      <c r="B420" s="326" t="s">
        <v>327</v>
      </c>
      <c r="C420" s="327">
        <v>0</v>
      </c>
      <c r="D420" s="327">
        <v>0</v>
      </c>
      <c r="E420" s="327">
        <v>0</v>
      </c>
      <c r="F420" s="327">
        <v>0</v>
      </c>
      <c r="G420" s="327">
        <v>0</v>
      </c>
      <c r="H420" s="327">
        <v>0</v>
      </c>
      <c r="I420" s="327">
        <v>20918</v>
      </c>
      <c r="J420" s="327">
        <v>20918</v>
      </c>
      <c r="K420" s="327">
        <v>20918</v>
      </c>
      <c r="L420" s="327">
        <v>20918</v>
      </c>
      <c r="M420" s="327">
        <v>20918</v>
      </c>
      <c r="N420" s="327">
        <v>20918</v>
      </c>
      <c r="O420" s="327">
        <v>20918</v>
      </c>
      <c r="P420" s="327">
        <v>11330366</v>
      </c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1:30" x14ac:dyDescent="0.2">
      <c r="A421" s="326" t="s">
        <v>329</v>
      </c>
      <c r="B421" s="326" t="s">
        <v>327</v>
      </c>
      <c r="C421" s="327">
        <v>539</v>
      </c>
      <c r="D421" s="327">
        <v>539</v>
      </c>
      <c r="E421" s="327">
        <v>539</v>
      </c>
      <c r="F421" s="327">
        <v>539</v>
      </c>
      <c r="G421" s="327">
        <v>539</v>
      </c>
      <c r="H421" s="327">
        <v>539</v>
      </c>
      <c r="I421" s="327">
        <v>539</v>
      </c>
      <c r="J421" s="327">
        <v>539</v>
      </c>
      <c r="K421" s="327">
        <v>539</v>
      </c>
      <c r="L421" s="327">
        <v>539</v>
      </c>
      <c r="M421" s="327">
        <v>539</v>
      </c>
      <c r="N421" s="327">
        <v>539</v>
      </c>
      <c r="O421" s="327">
        <v>539</v>
      </c>
      <c r="P421" s="327">
        <v>539295</v>
      </c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1:30" x14ac:dyDescent="0.2">
      <c r="A422" s="326" t="s">
        <v>330</v>
      </c>
      <c r="B422" s="326" t="s">
        <v>327</v>
      </c>
      <c r="C422" s="327">
        <v>735</v>
      </c>
      <c r="D422" s="327">
        <v>735</v>
      </c>
      <c r="E422" s="327">
        <v>735</v>
      </c>
      <c r="F422" s="327">
        <v>735</v>
      </c>
      <c r="G422" s="327">
        <v>735</v>
      </c>
      <c r="H422" s="327">
        <v>735</v>
      </c>
      <c r="I422" s="327">
        <v>735</v>
      </c>
      <c r="J422" s="327">
        <v>735</v>
      </c>
      <c r="K422" s="327">
        <v>735</v>
      </c>
      <c r="L422" s="327">
        <v>735</v>
      </c>
      <c r="M422" s="327">
        <v>735</v>
      </c>
      <c r="N422" s="327">
        <v>735</v>
      </c>
      <c r="O422" s="327">
        <v>735</v>
      </c>
      <c r="P422" s="327">
        <v>735273</v>
      </c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1:30" x14ac:dyDescent="0.2">
      <c r="A423" s="326" t="s">
        <v>331</v>
      </c>
      <c r="B423" s="326" t="s">
        <v>327</v>
      </c>
      <c r="C423" s="327">
        <v>47286</v>
      </c>
      <c r="D423" s="327">
        <v>47261</v>
      </c>
      <c r="E423" s="327">
        <v>47261</v>
      </c>
      <c r="F423" s="327">
        <v>47261</v>
      </c>
      <c r="G423" s="327">
        <v>47261</v>
      </c>
      <c r="H423" s="327">
        <v>47261</v>
      </c>
      <c r="I423" s="327">
        <v>44528</v>
      </c>
      <c r="J423" s="327">
        <v>44108</v>
      </c>
      <c r="K423" s="327">
        <v>44466</v>
      </c>
      <c r="L423" s="327">
        <v>44620</v>
      </c>
      <c r="M423" s="327">
        <v>44629</v>
      </c>
      <c r="N423" s="327">
        <v>46375</v>
      </c>
      <c r="O423" s="327">
        <v>47124</v>
      </c>
      <c r="P423" s="327">
        <v>46019931</v>
      </c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1:30" x14ac:dyDescent="0.2">
      <c r="A424" s="326" t="s">
        <v>332</v>
      </c>
      <c r="B424" s="326" t="s">
        <v>327</v>
      </c>
      <c r="C424" s="327">
        <v>170</v>
      </c>
      <c r="D424" s="327">
        <v>170</v>
      </c>
      <c r="E424" s="327">
        <v>170</v>
      </c>
      <c r="F424" s="327">
        <v>170</v>
      </c>
      <c r="G424" s="327">
        <v>170</v>
      </c>
      <c r="H424" s="327">
        <v>170</v>
      </c>
      <c r="I424" s="327">
        <v>170</v>
      </c>
      <c r="J424" s="327">
        <v>170</v>
      </c>
      <c r="K424" s="327">
        <v>170</v>
      </c>
      <c r="L424" s="327">
        <v>170</v>
      </c>
      <c r="M424" s="327">
        <v>170</v>
      </c>
      <c r="N424" s="327">
        <v>170</v>
      </c>
      <c r="O424" s="327">
        <v>170</v>
      </c>
      <c r="P424" s="327">
        <v>170443</v>
      </c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1:30" x14ac:dyDescent="0.2">
      <c r="A425" s="326" t="s">
        <v>249</v>
      </c>
      <c r="B425" s="326" t="s">
        <v>327</v>
      </c>
      <c r="C425" s="327">
        <v>14</v>
      </c>
      <c r="D425" s="327">
        <v>14</v>
      </c>
      <c r="E425" s="327">
        <v>14</v>
      </c>
      <c r="F425" s="327">
        <v>14</v>
      </c>
      <c r="G425" s="327">
        <v>14</v>
      </c>
      <c r="H425" s="327">
        <v>14</v>
      </c>
      <c r="I425" s="327">
        <v>14</v>
      </c>
      <c r="J425" s="327">
        <v>14</v>
      </c>
      <c r="K425" s="327">
        <v>14</v>
      </c>
      <c r="L425" s="327">
        <v>14</v>
      </c>
      <c r="M425" s="327">
        <v>14</v>
      </c>
      <c r="N425" s="327">
        <v>14</v>
      </c>
      <c r="O425" s="327">
        <v>14</v>
      </c>
      <c r="P425" s="327">
        <v>14333</v>
      </c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1:30" x14ac:dyDescent="0.2">
      <c r="A426" s="326" t="s">
        <v>333</v>
      </c>
      <c r="B426" s="326" t="s">
        <v>327</v>
      </c>
      <c r="C426" s="327">
        <v>0</v>
      </c>
      <c r="D426" s="327">
        <v>0</v>
      </c>
      <c r="E426" s="327">
        <v>0</v>
      </c>
      <c r="F426" s="327">
        <v>0</v>
      </c>
      <c r="G426" s="327">
        <v>0</v>
      </c>
      <c r="H426" s="327">
        <v>0</v>
      </c>
      <c r="I426" s="327">
        <v>0</v>
      </c>
      <c r="J426" s="327">
        <v>0</v>
      </c>
      <c r="K426" s="327">
        <v>0</v>
      </c>
      <c r="L426" s="327">
        <v>0</v>
      </c>
      <c r="M426" s="327">
        <v>0</v>
      </c>
      <c r="N426" s="327">
        <v>0</v>
      </c>
      <c r="O426" s="327">
        <v>0</v>
      </c>
      <c r="P426" s="327">
        <v>0</v>
      </c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1:30" x14ac:dyDescent="0.2">
      <c r="A427" s="326" t="s">
        <v>924</v>
      </c>
      <c r="B427" s="326" t="s">
        <v>327</v>
      </c>
      <c r="C427" s="327">
        <v>0</v>
      </c>
      <c r="D427" s="327">
        <v>0</v>
      </c>
      <c r="E427" s="327">
        <v>0</v>
      </c>
      <c r="F427" s="327">
        <v>0</v>
      </c>
      <c r="G427" s="327">
        <v>0</v>
      </c>
      <c r="H427" s="327">
        <v>0</v>
      </c>
      <c r="I427" s="327">
        <v>0</v>
      </c>
      <c r="J427" s="327">
        <v>0</v>
      </c>
      <c r="K427" s="327">
        <v>0</v>
      </c>
      <c r="L427" s="327">
        <v>0</v>
      </c>
      <c r="M427" s="327">
        <v>0</v>
      </c>
      <c r="N427" s="327">
        <v>0</v>
      </c>
      <c r="O427" s="327">
        <v>0</v>
      </c>
      <c r="P427" s="327">
        <v>0</v>
      </c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1:30" x14ac:dyDescent="0.2">
      <c r="A428" s="326" t="s">
        <v>925</v>
      </c>
      <c r="B428" s="326" t="s">
        <v>327</v>
      </c>
      <c r="C428" s="327">
        <v>0</v>
      </c>
      <c r="D428" s="327">
        <v>0</v>
      </c>
      <c r="E428" s="327">
        <v>0</v>
      </c>
      <c r="F428" s="327">
        <v>0</v>
      </c>
      <c r="G428" s="327">
        <v>0</v>
      </c>
      <c r="H428" s="327">
        <v>0</v>
      </c>
      <c r="I428" s="327">
        <v>0</v>
      </c>
      <c r="J428" s="327">
        <v>0</v>
      </c>
      <c r="K428" s="327">
        <v>0</v>
      </c>
      <c r="L428" s="327">
        <v>0</v>
      </c>
      <c r="M428" s="327">
        <v>0</v>
      </c>
      <c r="N428" s="327">
        <v>0</v>
      </c>
      <c r="O428" s="327">
        <v>0</v>
      </c>
      <c r="P428" s="327">
        <v>0</v>
      </c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1:30" x14ac:dyDescent="0.2">
      <c r="A429" s="326" t="s">
        <v>926</v>
      </c>
      <c r="B429" s="326" t="s">
        <v>327</v>
      </c>
      <c r="C429" s="327">
        <v>0</v>
      </c>
      <c r="D429" s="327">
        <v>0</v>
      </c>
      <c r="E429" s="327">
        <v>0</v>
      </c>
      <c r="F429" s="327">
        <v>0</v>
      </c>
      <c r="G429" s="327">
        <v>0</v>
      </c>
      <c r="H429" s="327">
        <v>0</v>
      </c>
      <c r="I429" s="327">
        <v>0</v>
      </c>
      <c r="J429" s="327">
        <v>0</v>
      </c>
      <c r="K429" s="327">
        <v>0</v>
      </c>
      <c r="L429" s="327">
        <v>0</v>
      </c>
      <c r="M429" s="327">
        <v>0</v>
      </c>
      <c r="N429" s="327">
        <v>0</v>
      </c>
      <c r="O429" s="327">
        <v>0</v>
      </c>
      <c r="P429" s="327">
        <v>0</v>
      </c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1:30" x14ac:dyDescent="0.2">
      <c r="A430" s="326" t="s">
        <v>1002</v>
      </c>
      <c r="B430" s="326" t="s">
        <v>327</v>
      </c>
      <c r="C430" s="327">
        <v>0</v>
      </c>
      <c r="D430" s="327">
        <v>0</v>
      </c>
      <c r="E430" s="327">
        <v>0</v>
      </c>
      <c r="F430" s="327">
        <v>0</v>
      </c>
      <c r="G430" s="327">
        <v>0</v>
      </c>
      <c r="H430" s="327">
        <v>0</v>
      </c>
      <c r="I430" s="327">
        <v>0</v>
      </c>
      <c r="J430" s="327">
        <v>0</v>
      </c>
      <c r="K430" s="327">
        <v>0</v>
      </c>
      <c r="L430" s="327">
        <v>0</v>
      </c>
      <c r="M430" s="327">
        <v>0</v>
      </c>
      <c r="N430" s="327">
        <v>0</v>
      </c>
      <c r="O430" s="327">
        <v>0</v>
      </c>
      <c r="P430" s="327">
        <v>0</v>
      </c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1:30" x14ac:dyDescent="0.2">
      <c r="A431" s="326" t="s">
        <v>1003</v>
      </c>
      <c r="B431" s="326" t="s">
        <v>327</v>
      </c>
      <c r="C431" s="327">
        <v>0</v>
      </c>
      <c r="D431" s="327">
        <v>0</v>
      </c>
      <c r="E431" s="327">
        <v>0</v>
      </c>
      <c r="F431" s="327">
        <v>0</v>
      </c>
      <c r="G431" s="327">
        <v>0</v>
      </c>
      <c r="H431" s="327">
        <v>0</v>
      </c>
      <c r="I431" s="327">
        <v>0</v>
      </c>
      <c r="J431" s="327">
        <v>0</v>
      </c>
      <c r="K431" s="327">
        <v>0</v>
      </c>
      <c r="L431" s="327">
        <v>0</v>
      </c>
      <c r="M431" s="327">
        <v>0</v>
      </c>
      <c r="N431" s="327">
        <v>0</v>
      </c>
      <c r="O431" s="327">
        <v>0</v>
      </c>
      <c r="P431" s="327">
        <v>0</v>
      </c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1:30" x14ac:dyDescent="0.2">
      <c r="A432" s="326" t="s">
        <v>1004</v>
      </c>
      <c r="B432" s="326" t="s">
        <v>327</v>
      </c>
      <c r="C432" s="327">
        <v>0</v>
      </c>
      <c r="D432" s="327">
        <v>0</v>
      </c>
      <c r="E432" s="327">
        <v>0</v>
      </c>
      <c r="F432" s="327">
        <v>0</v>
      </c>
      <c r="G432" s="327">
        <v>0</v>
      </c>
      <c r="H432" s="327">
        <v>0</v>
      </c>
      <c r="I432" s="327">
        <v>0</v>
      </c>
      <c r="J432" s="327">
        <v>0</v>
      </c>
      <c r="K432" s="327">
        <v>0</v>
      </c>
      <c r="L432" s="327">
        <v>0</v>
      </c>
      <c r="M432" s="327">
        <v>0</v>
      </c>
      <c r="N432" s="327">
        <v>0</v>
      </c>
      <c r="O432" s="327">
        <v>0</v>
      </c>
      <c r="P432" s="327">
        <v>0</v>
      </c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1:30" x14ac:dyDescent="0.2">
      <c r="A433" s="326" t="s">
        <v>250</v>
      </c>
      <c r="B433" s="326" t="s">
        <v>327</v>
      </c>
      <c r="C433" s="327">
        <v>105</v>
      </c>
      <c r="D433" s="327">
        <v>105</v>
      </c>
      <c r="E433" s="327">
        <v>105</v>
      </c>
      <c r="F433" s="327">
        <v>105</v>
      </c>
      <c r="G433" s="327">
        <v>105</v>
      </c>
      <c r="H433" s="327">
        <v>105</v>
      </c>
      <c r="I433" s="327">
        <v>105</v>
      </c>
      <c r="J433" s="327">
        <v>105</v>
      </c>
      <c r="K433" s="327">
        <v>105</v>
      </c>
      <c r="L433" s="327">
        <v>105</v>
      </c>
      <c r="M433" s="327">
        <v>105</v>
      </c>
      <c r="N433" s="327">
        <v>105</v>
      </c>
      <c r="O433" s="327">
        <v>105</v>
      </c>
      <c r="P433" s="327">
        <v>105000</v>
      </c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1:30" x14ac:dyDescent="0.2">
      <c r="A434" s="326" t="s">
        <v>622</v>
      </c>
      <c r="B434" s="326" t="s">
        <v>327</v>
      </c>
      <c r="C434" s="327">
        <v>471</v>
      </c>
      <c r="D434" s="327">
        <v>471</v>
      </c>
      <c r="E434" s="327">
        <v>471</v>
      </c>
      <c r="F434" s="327">
        <v>471</v>
      </c>
      <c r="G434" s="327">
        <v>471</v>
      </c>
      <c r="H434" s="327">
        <v>471</v>
      </c>
      <c r="I434" s="327">
        <v>471</v>
      </c>
      <c r="J434" s="327">
        <v>471</v>
      </c>
      <c r="K434" s="327">
        <v>471</v>
      </c>
      <c r="L434" s="327">
        <v>471</v>
      </c>
      <c r="M434" s="327">
        <v>471</v>
      </c>
      <c r="N434" s="327">
        <v>471</v>
      </c>
      <c r="O434" s="327">
        <v>471</v>
      </c>
      <c r="P434" s="327">
        <v>470534</v>
      </c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1:30" x14ac:dyDescent="0.2">
      <c r="A435" s="326" t="s">
        <v>236</v>
      </c>
      <c r="B435" s="326" t="s">
        <v>327</v>
      </c>
      <c r="C435" s="327">
        <v>0</v>
      </c>
      <c r="D435" s="327">
        <v>0</v>
      </c>
      <c r="E435" s="327">
        <v>0</v>
      </c>
      <c r="F435" s="327">
        <v>0</v>
      </c>
      <c r="G435" s="327">
        <v>0</v>
      </c>
      <c r="H435" s="327">
        <v>0</v>
      </c>
      <c r="I435" s="327">
        <v>0</v>
      </c>
      <c r="J435" s="327">
        <v>0</v>
      </c>
      <c r="K435" s="327">
        <v>0</v>
      </c>
      <c r="L435" s="327">
        <v>0</v>
      </c>
      <c r="M435" s="327">
        <v>0</v>
      </c>
      <c r="N435" s="327">
        <v>0</v>
      </c>
      <c r="O435" s="327">
        <v>0</v>
      </c>
      <c r="P435" s="327">
        <v>0</v>
      </c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1:30" x14ac:dyDescent="0.2">
      <c r="A436" s="326" t="s">
        <v>237</v>
      </c>
      <c r="B436" s="326" t="s">
        <v>327</v>
      </c>
      <c r="C436" s="327">
        <v>3</v>
      </c>
      <c r="D436" s="327">
        <v>3</v>
      </c>
      <c r="E436" s="327">
        <v>3</v>
      </c>
      <c r="F436" s="327">
        <v>3</v>
      </c>
      <c r="G436" s="327">
        <v>3</v>
      </c>
      <c r="H436" s="327">
        <v>3</v>
      </c>
      <c r="I436" s="327">
        <v>3</v>
      </c>
      <c r="J436" s="327">
        <v>3</v>
      </c>
      <c r="K436" s="327">
        <v>3</v>
      </c>
      <c r="L436" s="327">
        <v>3</v>
      </c>
      <c r="M436" s="327">
        <v>3</v>
      </c>
      <c r="N436" s="327">
        <v>3</v>
      </c>
      <c r="O436" s="327">
        <v>3</v>
      </c>
      <c r="P436" s="327">
        <v>2891</v>
      </c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1:30" x14ac:dyDescent="0.2">
      <c r="A437" s="326" t="s">
        <v>887</v>
      </c>
      <c r="B437" s="326" t="s">
        <v>327</v>
      </c>
      <c r="C437" s="327">
        <v>7</v>
      </c>
      <c r="D437" s="327">
        <v>7</v>
      </c>
      <c r="E437" s="327">
        <v>7</v>
      </c>
      <c r="F437" s="327">
        <v>7</v>
      </c>
      <c r="G437" s="327">
        <v>7</v>
      </c>
      <c r="H437" s="327">
        <v>7</v>
      </c>
      <c r="I437" s="327">
        <v>7</v>
      </c>
      <c r="J437" s="327">
        <v>7</v>
      </c>
      <c r="K437" s="327">
        <v>7</v>
      </c>
      <c r="L437" s="327">
        <v>7</v>
      </c>
      <c r="M437" s="327">
        <v>7</v>
      </c>
      <c r="N437" s="327">
        <v>7</v>
      </c>
      <c r="O437" s="327">
        <v>7</v>
      </c>
      <c r="P437" s="327">
        <v>6824</v>
      </c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1:30" x14ac:dyDescent="0.2">
      <c r="A438" s="326" t="s">
        <v>282</v>
      </c>
      <c r="B438" s="326" t="s">
        <v>327</v>
      </c>
      <c r="C438" s="327">
        <v>0</v>
      </c>
      <c r="D438" s="327">
        <v>0</v>
      </c>
      <c r="E438" s="327">
        <v>0</v>
      </c>
      <c r="F438" s="327">
        <v>0</v>
      </c>
      <c r="G438" s="327">
        <v>0</v>
      </c>
      <c r="H438" s="327">
        <v>0</v>
      </c>
      <c r="I438" s="327">
        <v>0</v>
      </c>
      <c r="J438" s="327">
        <v>0</v>
      </c>
      <c r="K438" s="327">
        <v>0</v>
      </c>
      <c r="L438" s="327">
        <v>0</v>
      </c>
      <c r="M438" s="327">
        <v>0</v>
      </c>
      <c r="N438" s="327">
        <v>0</v>
      </c>
      <c r="O438" s="327">
        <v>0</v>
      </c>
      <c r="P438" s="327">
        <v>0</v>
      </c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1:30" x14ac:dyDescent="0.2">
      <c r="A439" s="326" t="s">
        <v>251</v>
      </c>
      <c r="B439" s="326" t="s">
        <v>327</v>
      </c>
      <c r="C439" s="327">
        <v>25</v>
      </c>
      <c r="D439" s="327">
        <v>25</v>
      </c>
      <c r="E439" s="327">
        <v>25</v>
      </c>
      <c r="F439" s="327">
        <v>25</v>
      </c>
      <c r="G439" s="327">
        <v>25</v>
      </c>
      <c r="H439" s="327">
        <v>25</v>
      </c>
      <c r="I439" s="327">
        <v>25</v>
      </c>
      <c r="J439" s="327">
        <v>25</v>
      </c>
      <c r="K439" s="327">
        <v>25</v>
      </c>
      <c r="L439" s="327">
        <v>25</v>
      </c>
      <c r="M439" s="327">
        <v>25</v>
      </c>
      <c r="N439" s="327">
        <v>25</v>
      </c>
      <c r="O439" s="327">
        <v>25</v>
      </c>
      <c r="P439" s="327">
        <v>25165</v>
      </c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1:30" x14ac:dyDescent="0.2">
      <c r="A440" s="326" t="s">
        <v>888</v>
      </c>
      <c r="B440" s="326" t="s">
        <v>327</v>
      </c>
      <c r="C440" s="327">
        <v>46</v>
      </c>
      <c r="D440" s="327">
        <v>46</v>
      </c>
      <c r="E440" s="327">
        <v>46</v>
      </c>
      <c r="F440" s="327">
        <v>46</v>
      </c>
      <c r="G440" s="327">
        <v>46</v>
      </c>
      <c r="H440" s="327">
        <v>46</v>
      </c>
      <c r="I440" s="327">
        <v>46</v>
      </c>
      <c r="J440" s="327">
        <v>46</v>
      </c>
      <c r="K440" s="327">
        <v>46</v>
      </c>
      <c r="L440" s="327">
        <v>46</v>
      </c>
      <c r="M440" s="327">
        <v>46</v>
      </c>
      <c r="N440" s="327">
        <v>46</v>
      </c>
      <c r="O440" s="327">
        <v>46</v>
      </c>
      <c r="P440" s="327">
        <v>45505</v>
      </c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1:30" x14ac:dyDescent="0.2">
      <c r="A441" s="326" t="s">
        <v>783</v>
      </c>
      <c r="B441" s="326" t="s">
        <v>327</v>
      </c>
      <c r="C441" s="327">
        <v>0</v>
      </c>
      <c r="D441" s="327">
        <v>0</v>
      </c>
      <c r="E441" s="327">
        <v>0</v>
      </c>
      <c r="F441" s="327">
        <v>0</v>
      </c>
      <c r="G441" s="327">
        <v>0</v>
      </c>
      <c r="H441" s="327">
        <v>0</v>
      </c>
      <c r="I441" s="327">
        <v>0</v>
      </c>
      <c r="J441" s="327">
        <v>0</v>
      </c>
      <c r="K441" s="327">
        <v>0</v>
      </c>
      <c r="L441" s="327">
        <v>0</v>
      </c>
      <c r="M441" s="327">
        <v>0</v>
      </c>
      <c r="N441" s="327">
        <v>0</v>
      </c>
      <c r="O441" s="327">
        <v>0</v>
      </c>
      <c r="P441" s="327">
        <v>0</v>
      </c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2" spans="1:30" x14ac:dyDescent="0.2">
      <c r="A442" s="326" t="s">
        <v>784</v>
      </c>
      <c r="B442" s="326" t="s">
        <v>327</v>
      </c>
      <c r="C442" s="327">
        <v>0</v>
      </c>
      <c r="D442" s="327">
        <v>0</v>
      </c>
      <c r="E442" s="327">
        <v>0</v>
      </c>
      <c r="F442" s="327">
        <v>0</v>
      </c>
      <c r="G442" s="327">
        <v>0</v>
      </c>
      <c r="H442" s="327">
        <v>0</v>
      </c>
      <c r="I442" s="327">
        <v>0</v>
      </c>
      <c r="J442" s="327">
        <v>0</v>
      </c>
      <c r="K442" s="327">
        <v>0</v>
      </c>
      <c r="L442" s="327">
        <v>0</v>
      </c>
      <c r="M442" s="327">
        <v>0</v>
      </c>
      <c r="N442" s="327">
        <v>0</v>
      </c>
      <c r="O442" s="327">
        <v>0</v>
      </c>
      <c r="P442" s="327">
        <v>0</v>
      </c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  <c r="AA442" s="133"/>
      <c r="AB442" s="133"/>
      <c r="AC442" s="133"/>
      <c r="AD442" s="133"/>
    </row>
    <row r="443" spans="1:30" x14ac:dyDescent="0.2">
      <c r="A443" s="326" t="s">
        <v>889</v>
      </c>
      <c r="B443" s="326" t="s">
        <v>327</v>
      </c>
      <c r="C443" s="327">
        <v>22</v>
      </c>
      <c r="D443" s="327">
        <v>22</v>
      </c>
      <c r="E443" s="327">
        <v>22</v>
      </c>
      <c r="F443" s="327">
        <v>22</v>
      </c>
      <c r="G443" s="327">
        <v>22</v>
      </c>
      <c r="H443" s="327">
        <v>22</v>
      </c>
      <c r="I443" s="327">
        <v>22</v>
      </c>
      <c r="J443" s="327">
        <v>22</v>
      </c>
      <c r="K443" s="327">
        <v>22</v>
      </c>
      <c r="L443" s="327">
        <v>22</v>
      </c>
      <c r="M443" s="327">
        <v>22</v>
      </c>
      <c r="N443" s="327">
        <v>22</v>
      </c>
      <c r="O443" s="327">
        <v>22</v>
      </c>
      <c r="P443" s="327">
        <v>21743</v>
      </c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</row>
    <row r="444" spans="1:30" x14ac:dyDescent="0.2">
      <c r="A444" s="326" t="s">
        <v>785</v>
      </c>
      <c r="B444" s="326" t="s">
        <v>327</v>
      </c>
      <c r="C444" s="327">
        <v>20</v>
      </c>
      <c r="D444" s="327">
        <v>20</v>
      </c>
      <c r="E444" s="327">
        <v>20</v>
      </c>
      <c r="F444" s="327">
        <v>20</v>
      </c>
      <c r="G444" s="327">
        <v>20</v>
      </c>
      <c r="H444" s="327">
        <v>20</v>
      </c>
      <c r="I444" s="327">
        <v>20</v>
      </c>
      <c r="J444" s="327">
        <v>20</v>
      </c>
      <c r="K444" s="327">
        <v>20</v>
      </c>
      <c r="L444" s="327">
        <v>20</v>
      </c>
      <c r="M444" s="327">
        <v>20</v>
      </c>
      <c r="N444" s="327">
        <v>20</v>
      </c>
      <c r="O444" s="327">
        <v>20</v>
      </c>
      <c r="P444" s="327">
        <v>20255</v>
      </c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</row>
    <row r="445" spans="1:30" x14ac:dyDescent="0.2">
      <c r="A445" s="326" t="s">
        <v>334</v>
      </c>
      <c r="B445" s="326" t="s">
        <v>327</v>
      </c>
      <c r="C445" s="327">
        <v>489</v>
      </c>
      <c r="D445" s="327">
        <v>489</v>
      </c>
      <c r="E445" s="327">
        <v>489</v>
      </c>
      <c r="F445" s="327">
        <v>489</v>
      </c>
      <c r="G445" s="327">
        <v>489</v>
      </c>
      <c r="H445" s="327">
        <v>489</v>
      </c>
      <c r="I445" s="327">
        <v>971</v>
      </c>
      <c r="J445" s="327">
        <v>971</v>
      </c>
      <c r="K445" s="327">
        <v>971</v>
      </c>
      <c r="L445" s="327">
        <v>971</v>
      </c>
      <c r="M445" s="327">
        <v>971</v>
      </c>
      <c r="N445" s="327">
        <v>971</v>
      </c>
      <c r="O445" s="327">
        <v>971</v>
      </c>
      <c r="P445" s="327">
        <v>749808</v>
      </c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</row>
    <row r="446" spans="1:30" x14ac:dyDescent="0.2">
      <c r="A446" s="326" t="s">
        <v>335</v>
      </c>
      <c r="B446" s="326" t="s">
        <v>327</v>
      </c>
      <c r="C446" s="327">
        <v>9058</v>
      </c>
      <c r="D446" s="327">
        <v>9058</v>
      </c>
      <c r="E446" s="327">
        <v>9058</v>
      </c>
      <c r="F446" s="327">
        <v>9058</v>
      </c>
      <c r="G446" s="327">
        <v>9058</v>
      </c>
      <c r="H446" s="327">
        <v>9058</v>
      </c>
      <c r="I446" s="327">
        <v>2563</v>
      </c>
      <c r="J446" s="327">
        <v>2563</v>
      </c>
      <c r="K446" s="327">
        <v>2563</v>
      </c>
      <c r="L446" s="327">
        <v>2563</v>
      </c>
      <c r="M446" s="327">
        <v>2563</v>
      </c>
      <c r="N446" s="327">
        <v>2563</v>
      </c>
      <c r="O446" s="327">
        <v>2563</v>
      </c>
      <c r="P446" s="327">
        <v>5539481</v>
      </c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</row>
    <row r="447" spans="1:30" x14ac:dyDescent="0.2">
      <c r="A447" s="326" t="s">
        <v>890</v>
      </c>
      <c r="B447" s="326" t="s">
        <v>327</v>
      </c>
      <c r="C447" s="327">
        <v>22</v>
      </c>
      <c r="D447" s="327">
        <v>22</v>
      </c>
      <c r="E447" s="327">
        <v>22</v>
      </c>
      <c r="F447" s="327">
        <v>22</v>
      </c>
      <c r="G447" s="327">
        <v>22</v>
      </c>
      <c r="H447" s="327">
        <v>22</v>
      </c>
      <c r="I447" s="327">
        <v>22</v>
      </c>
      <c r="J447" s="327">
        <v>22</v>
      </c>
      <c r="K447" s="327">
        <v>22</v>
      </c>
      <c r="L447" s="327">
        <v>22</v>
      </c>
      <c r="M447" s="327">
        <v>22</v>
      </c>
      <c r="N447" s="327">
        <v>22</v>
      </c>
      <c r="O447" s="327">
        <v>22</v>
      </c>
      <c r="P447" s="327">
        <v>21564</v>
      </c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</row>
    <row r="448" spans="1:30" x14ac:dyDescent="0.2">
      <c r="A448" s="326" t="s">
        <v>850</v>
      </c>
      <c r="B448" s="326" t="s">
        <v>327</v>
      </c>
      <c r="C448" s="327">
        <v>0</v>
      </c>
      <c r="D448" s="327">
        <v>0</v>
      </c>
      <c r="E448" s="327">
        <v>0</v>
      </c>
      <c r="F448" s="327">
        <v>0</v>
      </c>
      <c r="G448" s="327">
        <v>0</v>
      </c>
      <c r="H448" s="327">
        <v>0</v>
      </c>
      <c r="I448" s="327">
        <v>0</v>
      </c>
      <c r="J448" s="327">
        <v>0</v>
      </c>
      <c r="K448" s="327">
        <v>0</v>
      </c>
      <c r="L448" s="327">
        <v>0</v>
      </c>
      <c r="M448" s="327">
        <v>0</v>
      </c>
      <c r="N448" s="327">
        <v>0</v>
      </c>
      <c r="O448" s="327">
        <v>0</v>
      </c>
      <c r="P448" s="327">
        <v>0</v>
      </c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</row>
    <row r="449" spans="1:30" x14ac:dyDescent="0.2">
      <c r="A449" s="326" t="s">
        <v>851</v>
      </c>
      <c r="B449" s="326" t="s">
        <v>327</v>
      </c>
      <c r="C449" s="327">
        <v>1855</v>
      </c>
      <c r="D449" s="327">
        <v>1855</v>
      </c>
      <c r="E449" s="327">
        <v>1855</v>
      </c>
      <c r="F449" s="327">
        <v>1855</v>
      </c>
      <c r="G449" s="327">
        <v>1855</v>
      </c>
      <c r="H449" s="327">
        <v>1855</v>
      </c>
      <c r="I449" s="327">
        <v>1855</v>
      </c>
      <c r="J449" s="327">
        <v>1855</v>
      </c>
      <c r="K449" s="327">
        <v>1855</v>
      </c>
      <c r="L449" s="327">
        <v>1855</v>
      </c>
      <c r="M449" s="327">
        <v>1855</v>
      </c>
      <c r="N449" s="327">
        <v>1855</v>
      </c>
      <c r="O449" s="327">
        <v>1855</v>
      </c>
      <c r="P449" s="327">
        <v>1855127</v>
      </c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</row>
    <row r="450" spans="1:30" x14ac:dyDescent="0.2">
      <c r="A450" s="326" t="s">
        <v>968</v>
      </c>
      <c r="B450" s="326" t="s">
        <v>327</v>
      </c>
      <c r="C450" s="327">
        <v>0</v>
      </c>
      <c r="D450" s="327">
        <v>0</v>
      </c>
      <c r="E450" s="327">
        <v>0</v>
      </c>
      <c r="F450" s="327">
        <v>0</v>
      </c>
      <c r="G450" s="327">
        <v>0</v>
      </c>
      <c r="H450" s="327">
        <v>0</v>
      </c>
      <c r="I450" s="327">
        <v>0</v>
      </c>
      <c r="J450" s="327">
        <v>0</v>
      </c>
      <c r="K450" s="327">
        <v>0</v>
      </c>
      <c r="L450" s="327">
        <v>0</v>
      </c>
      <c r="M450" s="327">
        <v>0</v>
      </c>
      <c r="N450" s="327">
        <v>0</v>
      </c>
      <c r="O450" s="327">
        <v>0</v>
      </c>
      <c r="P450" s="327">
        <v>0</v>
      </c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</row>
    <row r="451" spans="1:30" x14ac:dyDescent="0.2">
      <c r="A451" s="326" t="s">
        <v>852</v>
      </c>
      <c r="B451" s="326" t="s">
        <v>327</v>
      </c>
      <c r="C451" s="327">
        <v>84</v>
      </c>
      <c r="D451" s="327">
        <v>84</v>
      </c>
      <c r="E451" s="327">
        <v>84</v>
      </c>
      <c r="F451" s="327">
        <v>84</v>
      </c>
      <c r="G451" s="327">
        <v>84</v>
      </c>
      <c r="H451" s="327">
        <v>84</v>
      </c>
      <c r="I451" s="327">
        <v>84</v>
      </c>
      <c r="J451" s="327">
        <v>84</v>
      </c>
      <c r="K451" s="327">
        <v>84</v>
      </c>
      <c r="L451" s="327">
        <v>84</v>
      </c>
      <c r="M451" s="327">
        <v>84</v>
      </c>
      <c r="N451" s="327">
        <v>84</v>
      </c>
      <c r="O451" s="327">
        <v>84</v>
      </c>
      <c r="P451" s="327">
        <v>83654</v>
      </c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</row>
    <row r="452" spans="1:30" x14ac:dyDescent="0.2">
      <c r="A452" s="326" t="s">
        <v>891</v>
      </c>
      <c r="B452" s="326" t="s">
        <v>327</v>
      </c>
      <c r="C452" s="327">
        <v>1653</v>
      </c>
      <c r="D452" s="327">
        <v>1653</v>
      </c>
      <c r="E452" s="327">
        <v>1653</v>
      </c>
      <c r="F452" s="327">
        <v>1653</v>
      </c>
      <c r="G452" s="327">
        <v>1653</v>
      </c>
      <c r="H452" s="327">
        <v>1653</v>
      </c>
      <c r="I452" s="327">
        <v>1653</v>
      </c>
      <c r="J452" s="327">
        <v>1653</v>
      </c>
      <c r="K452" s="327">
        <v>1653</v>
      </c>
      <c r="L452" s="327">
        <v>1653</v>
      </c>
      <c r="M452" s="327">
        <v>1653</v>
      </c>
      <c r="N452" s="327">
        <v>1653</v>
      </c>
      <c r="O452" s="327">
        <v>1653</v>
      </c>
      <c r="P452" s="327">
        <v>1652545</v>
      </c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</row>
    <row r="453" spans="1:30" x14ac:dyDescent="0.2">
      <c r="A453" s="326" t="s">
        <v>55</v>
      </c>
      <c r="B453" s="326" t="s">
        <v>327</v>
      </c>
      <c r="C453" s="327">
        <v>1223</v>
      </c>
      <c r="D453" s="327">
        <v>1223</v>
      </c>
      <c r="E453" s="327">
        <v>1223</v>
      </c>
      <c r="F453" s="327">
        <v>1223</v>
      </c>
      <c r="G453" s="327">
        <v>1223</v>
      </c>
      <c r="H453" s="327">
        <v>720</v>
      </c>
      <c r="I453" s="327">
        <v>720</v>
      </c>
      <c r="J453" s="327">
        <v>720</v>
      </c>
      <c r="K453" s="327">
        <v>720</v>
      </c>
      <c r="L453" s="327">
        <v>720</v>
      </c>
      <c r="M453" s="327">
        <v>720</v>
      </c>
      <c r="N453" s="327">
        <v>720</v>
      </c>
      <c r="O453" s="327">
        <v>235</v>
      </c>
      <c r="P453" s="327">
        <v>888133</v>
      </c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</row>
    <row r="454" spans="1:30" x14ac:dyDescent="0.2">
      <c r="A454" s="326" t="s">
        <v>892</v>
      </c>
      <c r="B454" s="326" t="s">
        <v>327</v>
      </c>
      <c r="C454" s="327">
        <v>65</v>
      </c>
      <c r="D454" s="327">
        <v>65</v>
      </c>
      <c r="E454" s="327">
        <v>65</v>
      </c>
      <c r="F454" s="327">
        <v>65</v>
      </c>
      <c r="G454" s="327">
        <v>65</v>
      </c>
      <c r="H454" s="327">
        <v>9</v>
      </c>
      <c r="I454" s="327">
        <v>-17</v>
      </c>
      <c r="J454" s="327">
        <v>-17</v>
      </c>
      <c r="K454" s="327">
        <v>-17</v>
      </c>
      <c r="L454" s="327">
        <v>35</v>
      </c>
      <c r="M454" s="327">
        <v>35</v>
      </c>
      <c r="N454" s="327">
        <v>35</v>
      </c>
      <c r="O454" s="327">
        <v>35</v>
      </c>
      <c r="P454" s="327">
        <v>31151</v>
      </c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</row>
    <row r="455" spans="1:30" x14ac:dyDescent="0.2">
      <c r="A455" s="326" t="s">
        <v>722</v>
      </c>
      <c r="B455" s="326" t="s">
        <v>327</v>
      </c>
      <c r="C455" s="327">
        <v>27</v>
      </c>
      <c r="D455" s="327">
        <v>27</v>
      </c>
      <c r="E455" s="327">
        <v>27</v>
      </c>
      <c r="F455" s="327">
        <v>27</v>
      </c>
      <c r="G455" s="327">
        <v>27</v>
      </c>
      <c r="H455" s="327">
        <v>27</v>
      </c>
      <c r="I455" s="327">
        <v>27</v>
      </c>
      <c r="J455" s="327">
        <v>27</v>
      </c>
      <c r="K455" s="327">
        <v>27</v>
      </c>
      <c r="L455" s="327">
        <v>27</v>
      </c>
      <c r="M455" s="327">
        <v>27</v>
      </c>
      <c r="N455" s="327">
        <v>27</v>
      </c>
      <c r="O455" s="327">
        <v>27</v>
      </c>
      <c r="P455" s="327">
        <v>27447</v>
      </c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</row>
    <row r="456" spans="1:30" x14ac:dyDescent="0.2">
      <c r="A456" s="326" t="s">
        <v>853</v>
      </c>
      <c r="B456" s="326" t="s">
        <v>327</v>
      </c>
      <c r="C456" s="327">
        <v>64</v>
      </c>
      <c r="D456" s="327">
        <v>64</v>
      </c>
      <c r="E456" s="327">
        <v>64</v>
      </c>
      <c r="F456" s="327">
        <v>64</v>
      </c>
      <c r="G456" s="327">
        <v>64</v>
      </c>
      <c r="H456" s="327">
        <v>64</v>
      </c>
      <c r="I456" s="327">
        <v>64</v>
      </c>
      <c r="J456" s="327">
        <v>64</v>
      </c>
      <c r="K456" s="327">
        <v>64</v>
      </c>
      <c r="L456" s="327">
        <v>64</v>
      </c>
      <c r="M456" s="327">
        <v>64</v>
      </c>
      <c r="N456" s="327">
        <v>64</v>
      </c>
      <c r="O456" s="327">
        <v>0</v>
      </c>
      <c r="P456" s="327">
        <v>61399</v>
      </c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</row>
    <row r="457" spans="1:30" x14ac:dyDescent="0.2">
      <c r="A457" s="326" t="s">
        <v>794</v>
      </c>
      <c r="B457" s="326" t="s">
        <v>327</v>
      </c>
      <c r="C457" s="327">
        <v>23</v>
      </c>
      <c r="D457" s="327">
        <v>23</v>
      </c>
      <c r="E457" s="327">
        <v>23</v>
      </c>
      <c r="F457" s="327">
        <v>23</v>
      </c>
      <c r="G457" s="327">
        <v>23</v>
      </c>
      <c r="H457" s="327">
        <v>0</v>
      </c>
      <c r="I457" s="327">
        <v>0</v>
      </c>
      <c r="J457" s="327">
        <v>0</v>
      </c>
      <c r="K457" s="327">
        <v>0</v>
      </c>
      <c r="L457" s="327">
        <v>0</v>
      </c>
      <c r="M457" s="327">
        <v>0</v>
      </c>
      <c r="N457" s="327">
        <v>0</v>
      </c>
      <c r="O457" s="327">
        <v>0</v>
      </c>
      <c r="P457" s="327">
        <v>8539</v>
      </c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</row>
    <row r="458" spans="1:30" x14ac:dyDescent="0.2">
      <c r="A458" s="326" t="s">
        <v>854</v>
      </c>
      <c r="B458" s="326" t="s">
        <v>327</v>
      </c>
      <c r="C458" s="327">
        <v>587</v>
      </c>
      <c r="D458" s="327">
        <v>587</v>
      </c>
      <c r="E458" s="327">
        <v>587</v>
      </c>
      <c r="F458" s="327">
        <v>587</v>
      </c>
      <c r="G458" s="327">
        <v>587</v>
      </c>
      <c r="H458" s="327">
        <v>571</v>
      </c>
      <c r="I458" s="327">
        <v>571</v>
      </c>
      <c r="J458" s="327">
        <v>571</v>
      </c>
      <c r="K458" s="327">
        <v>571</v>
      </c>
      <c r="L458" s="327">
        <v>571</v>
      </c>
      <c r="M458" s="327">
        <v>571</v>
      </c>
      <c r="N458" s="327">
        <v>571</v>
      </c>
      <c r="O458" s="327">
        <v>4</v>
      </c>
      <c r="P458" s="327">
        <v>553521</v>
      </c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</row>
    <row r="459" spans="1:30" x14ac:dyDescent="0.2">
      <c r="A459" s="326" t="s">
        <v>855</v>
      </c>
      <c r="B459" s="326" t="s">
        <v>327</v>
      </c>
      <c r="C459" s="327">
        <v>0</v>
      </c>
      <c r="D459" s="327">
        <v>0</v>
      </c>
      <c r="E459" s="327">
        <v>0</v>
      </c>
      <c r="F459" s="327">
        <v>0</v>
      </c>
      <c r="G459" s="327">
        <v>0</v>
      </c>
      <c r="H459" s="327">
        <v>0</v>
      </c>
      <c r="I459" s="327">
        <v>0</v>
      </c>
      <c r="J459" s="327">
        <v>0</v>
      </c>
      <c r="K459" s="327">
        <v>0</v>
      </c>
      <c r="L459" s="327">
        <v>0</v>
      </c>
      <c r="M459" s="327">
        <v>0</v>
      </c>
      <c r="N459" s="327">
        <v>0</v>
      </c>
      <c r="O459" s="327">
        <v>0</v>
      </c>
      <c r="P459" s="327">
        <v>0</v>
      </c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</row>
    <row r="460" spans="1:30" x14ac:dyDescent="0.2">
      <c r="A460" s="326" t="s">
        <v>336</v>
      </c>
      <c r="B460" s="326" t="s">
        <v>327</v>
      </c>
      <c r="C460" s="327">
        <v>13820</v>
      </c>
      <c r="D460" s="327">
        <v>14092</v>
      </c>
      <c r="E460" s="327">
        <v>14718</v>
      </c>
      <c r="F460" s="327">
        <v>15283</v>
      </c>
      <c r="G460" s="327">
        <v>16330</v>
      </c>
      <c r="H460" s="327">
        <v>16677</v>
      </c>
      <c r="I460" s="327">
        <v>16852</v>
      </c>
      <c r="J460" s="327">
        <v>16725</v>
      </c>
      <c r="K460" s="327">
        <v>17091</v>
      </c>
      <c r="L460" s="327">
        <v>17177</v>
      </c>
      <c r="M460" s="327">
        <v>17201</v>
      </c>
      <c r="N460" s="327">
        <v>13035</v>
      </c>
      <c r="O460" s="327">
        <v>13229</v>
      </c>
      <c r="P460" s="327">
        <v>15725378</v>
      </c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</row>
    <row r="461" spans="1:30" x14ac:dyDescent="0.2">
      <c r="A461" s="326" t="s">
        <v>786</v>
      </c>
      <c r="B461" s="326" t="s">
        <v>327</v>
      </c>
      <c r="C461" s="327">
        <v>0</v>
      </c>
      <c r="D461" s="327">
        <v>0</v>
      </c>
      <c r="E461" s="327">
        <v>0</v>
      </c>
      <c r="F461" s="327">
        <v>0</v>
      </c>
      <c r="G461" s="327">
        <v>0</v>
      </c>
      <c r="H461" s="327">
        <v>0</v>
      </c>
      <c r="I461" s="327">
        <v>0</v>
      </c>
      <c r="J461" s="327">
        <v>0</v>
      </c>
      <c r="K461" s="327">
        <v>0</v>
      </c>
      <c r="L461" s="327">
        <v>0</v>
      </c>
      <c r="M461" s="327">
        <v>0</v>
      </c>
      <c r="N461" s="327">
        <v>0</v>
      </c>
      <c r="O461" s="327">
        <v>0</v>
      </c>
      <c r="P461" s="327">
        <v>0</v>
      </c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</row>
    <row r="462" spans="1:30" x14ac:dyDescent="0.2">
      <c r="A462" s="326" t="s">
        <v>839</v>
      </c>
      <c r="B462" s="326" t="s">
        <v>327</v>
      </c>
      <c r="C462" s="327">
        <v>62</v>
      </c>
      <c r="D462" s="327">
        <v>62</v>
      </c>
      <c r="E462" s="327">
        <v>62</v>
      </c>
      <c r="F462" s="327">
        <v>62</v>
      </c>
      <c r="G462" s="327">
        <v>62</v>
      </c>
      <c r="H462" s="327">
        <v>62</v>
      </c>
      <c r="I462" s="327">
        <v>62</v>
      </c>
      <c r="J462" s="327">
        <v>62</v>
      </c>
      <c r="K462" s="327">
        <v>62</v>
      </c>
      <c r="L462" s="327">
        <v>62</v>
      </c>
      <c r="M462" s="327">
        <v>62</v>
      </c>
      <c r="N462" s="327">
        <v>62</v>
      </c>
      <c r="O462" s="327">
        <v>62</v>
      </c>
      <c r="P462" s="327">
        <v>61995</v>
      </c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</row>
    <row r="463" spans="1:30" x14ac:dyDescent="0.2">
      <c r="A463" s="326" t="s">
        <v>840</v>
      </c>
      <c r="B463" s="326" t="s">
        <v>327</v>
      </c>
      <c r="C463" s="327">
        <v>47</v>
      </c>
      <c r="D463" s="327">
        <v>47</v>
      </c>
      <c r="E463" s="327">
        <v>47</v>
      </c>
      <c r="F463" s="327">
        <v>47</v>
      </c>
      <c r="G463" s="327">
        <v>47</v>
      </c>
      <c r="H463" s="327">
        <v>47</v>
      </c>
      <c r="I463" s="327">
        <v>47</v>
      </c>
      <c r="J463" s="327">
        <v>47</v>
      </c>
      <c r="K463" s="327">
        <v>47</v>
      </c>
      <c r="L463" s="327">
        <v>47</v>
      </c>
      <c r="M463" s="327">
        <v>47</v>
      </c>
      <c r="N463" s="327">
        <v>47</v>
      </c>
      <c r="O463" s="327">
        <v>47</v>
      </c>
      <c r="P463" s="327">
        <v>46768</v>
      </c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</row>
    <row r="464" spans="1:30" x14ac:dyDescent="0.2">
      <c r="A464" s="326" t="s">
        <v>856</v>
      </c>
      <c r="B464" s="326" t="s">
        <v>327</v>
      </c>
      <c r="C464" s="327">
        <v>1170</v>
      </c>
      <c r="D464" s="327">
        <v>1170</v>
      </c>
      <c r="E464" s="327">
        <v>1170</v>
      </c>
      <c r="F464" s="327">
        <v>1170</v>
      </c>
      <c r="G464" s="327">
        <v>1170</v>
      </c>
      <c r="H464" s="327">
        <v>1170</v>
      </c>
      <c r="I464" s="327">
        <v>0</v>
      </c>
      <c r="J464" s="327">
        <v>0</v>
      </c>
      <c r="K464" s="327">
        <v>0</v>
      </c>
      <c r="L464" s="327">
        <v>0</v>
      </c>
      <c r="M464" s="327">
        <v>0</v>
      </c>
      <c r="N464" s="327">
        <v>0</v>
      </c>
      <c r="O464" s="327">
        <v>0</v>
      </c>
      <c r="P464" s="327">
        <v>536240</v>
      </c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</row>
    <row r="465" spans="1:30" x14ac:dyDescent="0.2">
      <c r="A465" s="326" t="s">
        <v>787</v>
      </c>
      <c r="B465" s="326" t="s">
        <v>327</v>
      </c>
      <c r="C465" s="327">
        <v>0</v>
      </c>
      <c r="D465" s="327">
        <v>0</v>
      </c>
      <c r="E465" s="327">
        <v>0</v>
      </c>
      <c r="F465" s="327">
        <v>0</v>
      </c>
      <c r="G465" s="327">
        <v>0</v>
      </c>
      <c r="H465" s="327">
        <v>0</v>
      </c>
      <c r="I465" s="327">
        <v>0</v>
      </c>
      <c r="J465" s="327">
        <v>0</v>
      </c>
      <c r="K465" s="327">
        <v>0</v>
      </c>
      <c r="L465" s="327">
        <v>0</v>
      </c>
      <c r="M465" s="327">
        <v>0</v>
      </c>
      <c r="N465" s="327">
        <v>0</v>
      </c>
      <c r="O465" s="327">
        <v>0</v>
      </c>
      <c r="P465" s="327">
        <v>0</v>
      </c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</row>
    <row r="466" spans="1:30" x14ac:dyDescent="0.2">
      <c r="A466" s="326" t="s">
        <v>841</v>
      </c>
      <c r="B466" s="326" t="s">
        <v>327</v>
      </c>
      <c r="C466" s="327">
        <v>72</v>
      </c>
      <c r="D466" s="327">
        <v>72</v>
      </c>
      <c r="E466" s="327">
        <v>72</v>
      </c>
      <c r="F466" s="327">
        <v>72</v>
      </c>
      <c r="G466" s="327">
        <v>72</v>
      </c>
      <c r="H466" s="327">
        <v>72</v>
      </c>
      <c r="I466" s="327">
        <v>72</v>
      </c>
      <c r="J466" s="327">
        <v>72</v>
      </c>
      <c r="K466" s="327">
        <v>72</v>
      </c>
      <c r="L466" s="327">
        <v>72</v>
      </c>
      <c r="M466" s="327">
        <v>72</v>
      </c>
      <c r="N466" s="327">
        <v>72</v>
      </c>
      <c r="O466" s="327">
        <v>72</v>
      </c>
      <c r="P466" s="327">
        <v>71744</v>
      </c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  <c r="AA466" s="133"/>
      <c r="AB466" s="133"/>
      <c r="AC466" s="133"/>
      <c r="AD466" s="133"/>
    </row>
    <row r="467" spans="1:30" x14ac:dyDescent="0.2">
      <c r="A467" s="326" t="s">
        <v>893</v>
      </c>
      <c r="B467" s="326" t="s">
        <v>327</v>
      </c>
      <c r="C467" s="327">
        <v>5</v>
      </c>
      <c r="D467" s="327">
        <v>5</v>
      </c>
      <c r="E467" s="327">
        <v>5</v>
      </c>
      <c r="F467" s="327">
        <v>5</v>
      </c>
      <c r="G467" s="327">
        <v>5</v>
      </c>
      <c r="H467" s="327">
        <v>5</v>
      </c>
      <c r="I467" s="327">
        <v>5</v>
      </c>
      <c r="J467" s="327">
        <v>5</v>
      </c>
      <c r="K467" s="327">
        <v>5</v>
      </c>
      <c r="L467" s="327">
        <v>5</v>
      </c>
      <c r="M467" s="327">
        <v>5</v>
      </c>
      <c r="N467" s="327">
        <v>5</v>
      </c>
      <c r="O467" s="327">
        <v>5</v>
      </c>
      <c r="P467" s="327">
        <v>4881</v>
      </c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1:30" x14ac:dyDescent="0.2">
      <c r="A468" s="326" t="s">
        <v>252</v>
      </c>
      <c r="B468" s="326" t="s">
        <v>327</v>
      </c>
      <c r="C468" s="327">
        <v>87</v>
      </c>
      <c r="D468" s="327">
        <v>87</v>
      </c>
      <c r="E468" s="327">
        <v>87</v>
      </c>
      <c r="F468" s="327">
        <v>87</v>
      </c>
      <c r="G468" s="327">
        <v>87</v>
      </c>
      <c r="H468" s="327">
        <v>53</v>
      </c>
      <c r="I468" s="327">
        <v>53</v>
      </c>
      <c r="J468" s="327">
        <v>53</v>
      </c>
      <c r="K468" s="327">
        <v>53</v>
      </c>
      <c r="L468" s="327">
        <v>53</v>
      </c>
      <c r="M468" s="327">
        <v>53</v>
      </c>
      <c r="N468" s="327">
        <v>53</v>
      </c>
      <c r="O468" s="327">
        <v>53</v>
      </c>
      <c r="P468" s="327">
        <v>65716</v>
      </c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1:30" x14ac:dyDescent="0.2">
      <c r="A469" s="326" t="s">
        <v>842</v>
      </c>
      <c r="B469" s="326" t="s">
        <v>327</v>
      </c>
      <c r="C469" s="327">
        <v>555</v>
      </c>
      <c r="D469" s="327">
        <v>555</v>
      </c>
      <c r="E469" s="327">
        <v>555</v>
      </c>
      <c r="F469" s="327">
        <v>555</v>
      </c>
      <c r="G469" s="327">
        <v>555</v>
      </c>
      <c r="H469" s="327">
        <v>555</v>
      </c>
      <c r="I469" s="327">
        <v>555</v>
      </c>
      <c r="J469" s="327">
        <v>555</v>
      </c>
      <c r="K469" s="327">
        <v>555</v>
      </c>
      <c r="L469" s="327">
        <v>555</v>
      </c>
      <c r="M469" s="327">
        <v>555</v>
      </c>
      <c r="N469" s="327">
        <v>555</v>
      </c>
      <c r="O469" s="327">
        <v>555</v>
      </c>
      <c r="P469" s="327">
        <v>555347</v>
      </c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1:30" x14ac:dyDescent="0.2">
      <c r="A470" s="326" t="s">
        <v>969</v>
      </c>
      <c r="B470" s="326" t="s">
        <v>327</v>
      </c>
      <c r="C470" s="327">
        <v>0</v>
      </c>
      <c r="D470" s="327">
        <v>0</v>
      </c>
      <c r="E470" s="327">
        <v>0</v>
      </c>
      <c r="F470" s="327">
        <v>0</v>
      </c>
      <c r="G470" s="327">
        <v>0</v>
      </c>
      <c r="H470" s="327">
        <v>0</v>
      </c>
      <c r="I470" s="327">
        <v>0</v>
      </c>
      <c r="J470" s="327">
        <v>0</v>
      </c>
      <c r="K470" s="327">
        <v>0</v>
      </c>
      <c r="L470" s="327">
        <v>0</v>
      </c>
      <c r="M470" s="327">
        <v>0</v>
      </c>
      <c r="N470" s="327">
        <v>0</v>
      </c>
      <c r="O470" s="327">
        <v>0</v>
      </c>
      <c r="P470" s="327">
        <v>0</v>
      </c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1:30" x14ac:dyDescent="0.2">
      <c r="A471" s="326" t="s">
        <v>1005</v>
      </c>
      <c r="B471" s="326" t="s">
        <v>327</v>
      </c>
      <c r="C471" s="327">
        <v>0</v>
      </c>
      <c r="D471" s="327">
        <v>0</v>
      </c>
      <c r="E471" s="327">
        <v>0</v>
      </c>
      <c r="F471" s="327">
        <v>0</v>
      </c>
      <c r="G471" s="327">
        <v>0</v>
      </c>
      <c r="H471" s="327">
        <v>0</v>
      </c>
      <c r="I471" s="327">
        <v>0</v>
      </c>
      <c r="J471" s="327">
        <v>0</v>
      </c>
      <c r="K471" s="327">
        <v>0</v>
      </c>
      <c r="L471" s="327">
        <v>0</v>
      </c>
      <c r="M471" s="327">
        <v>0</v>
      </c>
      <c r="N471" s="327">
        <v>0</v>
      </c>
      <c r="O471" s="327">
        <v>0</v>
      </c>
      <c r="P471" s="327">
        <v>0</v>
      </c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1:30" x14ac:dyDescent="0.2">
      <c r="A472" s="326" t="s">
        <v>894</v>
      </c>
      <c r="B472" s="326" t="s">
        <v>327</v>
      </c>
      <c r="C472" s="327">
        <v>83</v>
      </c>
      <c r="D472" s="327">
        <v>87</v>
      </c>
      <c r="E472" s="327">
        <v>87</v>
      </c>
      <c r="F472" s="327">
        <v>87</v>
      </c>
      <c r="G472" s="327">
        <v>87</v>
      </c>
      <c r="H472" s="327">
        <v>99</v>
      </c>
      <c r="I472" s="327">
        <v>99</v>
      </c>
      <c r="J472" s="327">
        <v>99</v>
      </c>
      <c r="K472" s="327">
        <v>99</v>
      </c>
      <c r="L472" s="327">
        <v>145</v>
      </c>
      <c r="M472" s="327">
        <v>145</v>
      </c>
      <c r="N472" s="327">
        <v>145</v>
      </c>
      <c r="O472" s="327">
        <v>145</v>
      </c>
      <c r="P472" s="327">
        <v>107816</v>
      </c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1:30" x14ac:dyDescent="0.2">
      <c r="A473" s="326" t="s">
        <v>895</v>
      </c>
      <c r="B473" s="326" t="s">
        <v>327</v>
      </c>
      <c r="C473" s="327">
        <v>83</v>
      </c>
      <c r="D473" s="327">
        <v>87</v>
      </c>
      <c r="E473" s="327">
        <v>87</v>
      </c>
      <c r="F473" s="327">
        <v>87</v>
      </c>
      <c r="G473" s="327">
        <v>87</v>
      </c>
      <c r="H473" s="327">
        <v>99</v>
      </c>
      <c r="I473" s="327">
        <v>99</v>
      </c>
      <c r="J473" s="327">
        <v>99</v>
      </c>
      <c r="K473" s="327">
        <v>99</v>
      </c>
      <c r="L473" s="327">
        <v>145</v>
      </c>
      <c r="M473" s="327">
        <v>145</v>
      </c>
      <c r="N473" s="327">
        <v>145</v>
      </c>
      <c r="O473" s="327">
        <v>145</v>
      </c>
      <c r="P473" s="327">
        <v>107816</v>
      </c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1:30" x14ac:dyDescent="0.2">
      <c r="A474" s="326" t="s">
        <v>896</v>
      </c>
      <c r="B474" s="326" t="s">
        <v>327</v>
      </c>
      <c r="C474" s="327">
        <v>53</v>
      </c>
      <c r="D474" s="327">
        <v>55</v>
      </c>
      <c r="E474" s="327">
        <v>55</v>
      </c>
      <c r="F474" s="327">
        <v>55</v>
      </c>
      <c r="G474" s="327">
        <v>55</v>
      </c>
      <c r="H474" s="327">
        <v>63</v>
      </c>
      <c r="I474" s="327">
        <v>63</v>
      </c>
      <c r="J474" s="327">
        <v>63</v>
      </c>
      <c r="K474" s="327">
        <v>63</v>
      </c>
      <c r="L474" s="327">
        <v>97</v>
      </c>
      <c r="M474" s="327">
        <v>97</v>
      </c>
      <c r="N474" s="327">
        <v>97</v>
      </c>
      <c r="O474" s="327">
        <v>97</v>
      </c>
      <c r="P474" s="327">
        <v>70012</v>
      </c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1:30" x14ac:dyDescent="0.2">
      <c r="A475" s="326" t="s">
        <v>897</v>
      </c>
      <c r="B475" s="326" t="s">
        <v>327</v>
      </c>
      <c r="C475" s="327">
        <v>53</v>
      </c>
      <c r="D475" s="327">
        <v>55</v>
      </c>
      <c r="E475" s="327">
        <v>55</v>
      </c>
      <c r="F475" s="327">
        <v>55</v>
      </c>
      <c r="G475" s="327">
        <v>55</v>
      </c>
      <c r="H475" s="327">
        <v>63</v>
      </c>
      <c r="I475" s="327">
        <v>63</v>
      </c>
      <c r="J475" s="327">
        <v>63</v>
      </c>
      <c r="K475" s="327">
        <v>63</v>
      </c>
      <c r="L475" s="327">
        <v>92</v>
      </c>
      <c r="M475" s="327">
        <v>92</v>
      </c>
      <c r="N475" s="327">
        <v>92</v>
      </c>
      <c r="O475" s="327">
        <v>92</v>
      </c>
      <c r="P475" s="327">
        <v>68419</v>
      </c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1:30" x14ac:dyDescent="0.2">
      <c r="A476" s="326" t="s">
        <v>337</v>
      </c>
      <c r="B476" s="326" t="s">
        <v>327</v>
      </c>
      <c r="C476" s="327">
        <v>8916</v>
      </c>
      <c r="D476" s="327">
        <v>8916</v>
      </c>
      <c r="E476" s="327">
        <v>8916</v>
      </c>
      <c r="F476" s="327">
        <v>8916</v>
      </c>
      <c r="G476" s="327">
        <v>8916</v>
      </c>
      <c r="H476" s="327">
        <v>8916</v>
      </c>
      <c r="I476" s="327">
        <v>9043</v>
      </c>
      <c r="J476" s="327">
        <v>9043</v>
      </c>
      <c r="K476" s="327">
        <v>9043</v>
      </c>
      <c r="L476" s="327">
        <v>10463</v>
      </c>
      <c r="M476" s="327">
        <v>10463</v>
      </c>
      <c r="N476" s="327">
        <v>10463</v>
      </c>
      <c r="O476" s="327">
        <v>10463</v>
      </c>
      <c r="P476" s="327">
        <v>9399020</v>
      </c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1:30" x14ac:dyDescent="0.2">
      <c r="A477" s="326" t="s">
        <v>338</v>
      </c>
      <c r="B477" s="326" t="s">
        <v>327</v>
      </c>
      <c r="C477" s="327">
        <v>0</v>
      </c>
      <c r="D477" s="327">
        <v>0</v>
      </c>
      <c r="E477" s="327">
        <v>0</v>
      </c>
      <c r="F477" s="327">
        <v>0</v>
      </c>
      <c r="G477" s="327">
        <v>0</v>
      </c>
      <c r="H477" s="327">
        <v>0</v>
      </c>
      <c r="I477" s="327">
        <v>0</v>
      </c>
      <c r="J477" s="327">
        <v>0</v>
      </c>
      <c r="K477" s="327">
        <v>0</v>
      </c>
      <c r="L477" s="327">
        <v>0</v>
      </c>
      <c r="M477" s="327">
        <v>0</v>
      </c>
      <c r="N477" s="327">
        <v>0</v>
      </c>
      <c r="O477" s="327">
        <v>0</v>
      </c>
      <c r="P477" s="327">
        <v>134</v>
      </c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1:30" x14ac:dyDescent="0.2">
      <c r="A478" s="326" t="s">
        <v>857</v>
      </c>
      <c r="B478" s="326" t="s">
        <v>327</v>
      </c>
      <c r="C478" s="327">
        <v>23</v>
      </c>
      <c r="D478" s="327">
        <v>23</v>
      </c>
      <c r="E478" s="327">
        <v>23</v>
      </c>
      <c r="F478" s="327">
        <v>23</v>
      </c>
      <c r="G478" s="327">
        <v>23</v>
      </c>
      <c r="H478" s="327">
        <v>23</v>
      </c>
      <c r="I478" s="327">
        <v>23</v>
      </c>
      <c r="J478" s="327">
        <v>23</v>
      </c>
      <c r="K478" s="327">
        <v>23</v>
      </c>
      <c r="L478" s="327">
        <v>23</v>
      </c>
      <c r="M478" s="327">
        <v>23</v>
      </c>
      <c r="N478" s="327">
        <v>23</v>
      </c>
      <c r="O478" s="327">
        <v>23</v>
      </c>
      <c r="P478" s="327">
        <v>22994</v>
      </c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1:30" x14ac:dyDescent="0.2">
      <c r="A479" s="326" t="s">
        <v>283</v>
      </c>
      <c r="B479" s="326" t="s">
        <v>327</v>
      </c>
      <c r="C479" s="327">
        <v>26</v>
      </c>
      <c r="D479" s="327">
        <v>26</v>
      </c>
      <c r="E479" s="327">
        <v>26</v>
      </c>
      <c r="F479" s="327">
        <v>26</v>
      </c>
      <c r="G479" s="327">
        <v>26</v>
      </c>
      <c r="H479" s="327">
        <v>26</v>
      </c>
      <c r="I479" s="327">
        <v>26</v>
      </c>
      <c r="J479" s="327">
        <v>0</v>
      </c>
      <c r="K479" s="327">
        <v>0</v>
      </c>
      <c r="L479" s="327">
        <v>0</v>
      </c>
      <c r="M479" s="327">
        <v>0</v>
      </c>
      <c r="N479" s="327">
        <v>0</v>
      </c>
      <c r="O479" s="327">
        <v>0</v>
      </c>
      <c r="P479" s="327">
        <v>14294</v>
      </c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1:30" x14ac:dyDescent="0.2">
      <c r="A480" s="326" t="s">
        <v>339</v>
      </c>
      <c r="B480" s="326" t="s">
        <v>327</v>
      </c>
      <c r="C480" s="327">
        <v>171</v>
      </c>
      <c r="D480" s="327">
        <v>171</v>
      </c>
      <c r="E480" s="327">
        <v>171</v>
      </c>
      <c r="F480" s="327">
        <v>171</v>
      </c>
      <c r="G480" s="327">
        <v>171</v>
      </c>
      <c r="H480" s="327">
        <v>171</v>
      </c>
      <c r="I480" s="327">
        <v>171</v>
      </c>
      <c r="J480" s="327">
        <v>171</v>
      </c>
      <c r="K480" s="327">
        <v>171</v>
      </c>
      <c r="L480" s="327">
        <v>171</v>
      </c>
      <c r="M480" s="327">
        <v>171</v>
      </c>
      <c r="N480" s="327">
        <v>171</v>
      </c>
      <c r="O480" s="327">
        <v>171</v>
      </c>
      <c r="P480" s="327">
        <v>170596</v>
      </c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1:30" x14ac:dyDescent="0.2">
      <c r="A481" s="326" t="s">
        <v>340</v>
      </c>
      <c r="B481" s="326" t="s">
        <v>327</v>
      </c>
      <c r="C481" s="327">
        <v>590</v>
      </c>
      <c r="D481" s="327">
        <v>590</v>
      </c>
      <c r="E481" s="327">
        <v>590</v>
      </c>
      <c r="F481" s="327">
        <v>590</v>
      </c>
      <c r="G481" s="327">
        <v>590</v>
      </c>
      <c r="H481" s="327">
        <v>590</v>
      </c>
      <c r="I481" s="327">
        <v>0</v>
      </c>
      <c r="J481" s="327">
        <v>0</v>
      </c>
      <c r="K481" s="327">
        <v>0</v>
      </c>
      <c r="L481" s="327">
        <v>0</v>
      </c>
      <c r="M481" s="327">
        <v>0</v>
      </c>
      <c r="N481" s="327">
        <v>0</v>
      </c>
      <c r="O481" s="327">
        <v>0</v>
      </c>
      <c r="P481" s="327">
        <v>270231</v>
      </c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1:30" x14ac:dyDescent="0.2">
      <c r="A482" s="326" t="s">
        <v>1082</v>
      </c>
      <c r="B482" s="326" t="s">
        <v>327</v>
      </c>
      <c r="C482" s="327">
        <v>0</v>
      </c>
      <c r="D482" s="327">
        <v>0</v>
      </c>
      <c r="E482" s="327">
        <v>0</v>
      </c>
      <c r="F482" s="327">
        <v>0</v>
      </c>
      <c r="G482" s="327">
        <v>0</v>
      </c>
      <c r="H482" s="327">
        <v>0</v>
      </c>
      <c r="I482" s="327">
        <v>0</v>
      </c>
      <c r="J482" s="327">
        <v>0</v>
      </c>
      <c r="K482" s="327">
        <v>0</v>
      </c>
      <c r="L482" s="327">
        <v>0</v>
      </c>
      <c r="M482" s="327">
        <v>0</v>
      </c>
      <c r="N482" s="327">
        <v>0</v>
      </c>
      <c r="O482" s="327">
        <v>0</v>
      </c>
      <c r="P482" s="327">
        <v>0</v>
      </c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1:30" x14ac:dyDescent="0.2">
      <c r="A483" s="326" t="s">
        <v>599</v>
      </c>
      <c r="B483" s="326" t="s">
        <v>327</v>
      </c>
      <c r="C483" s="327">
        <v>24</v>
      </c>
      <c r="D483" s="327">
        <v>24</v>
      </c>
      <c r="E483" s="327">
        <v>24</v>
      </c>
      <c r="F483" s="327">
        <v>24</v>
      </c>
      <c r="G483" s="327">
        <v>24</v>
      </c>
      <c r="H483" s="327">
        <v>24</v>
      </c>
      <c r="I483" s="327">
        <v>24</v>
      </c>
      <c r="J483" s="327">
        <v>24</v>
      </c>
      <c r="K483" s="327">
        <v>24</v>
      </c>
      <c r="L483" s="327">
        <v>24</v>
      </c>
      <c r="M483" s="327">
        <v>24</v>
      </c>
      <c r="N483" s="327">
        <v>24</v>
      </c>
      <c r="O483" s="327">
        <v>24</v>
      </c>
      <c r="P483" s="327">
        <v>23785</v>
      </c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1:30" x14ac:dyDescent="0.2">
      <c r="A484" s="326" t="s">
        <v>623</v>
      </c>
      <c r="B484" s="326" t="s">
        <v>327</v>
      </c>
      <c r="C484" s="327">
        <v>313</v>
      </c>
      <c r="D484" s="327">
        <v>313</v>
      </c>
      <c r="E484" s="327">
        <v>313</v>
      </c>
      <c r="F484" s="327">
        <v>313</v>
      </c>
      <c r="G484" s="327">
        <v>313</v>
      </c>
      <c r="H484" s="327">
        <v>313</v>
      </c>
      <c r="I484" s="327">
        <v>313</v>
      </c>
      <c r="J484" s="327">
        <v>313</v>
      </c>
      <c r="K484" s="327">
        <v>313</v>
      </c>
      <c r="L484" s="327">
        <v>313</v>
      </c>
      <c r="M484" s="327">
        <v>313</v>
      </c>
      <c r="N484" s="327">
        <v>313</v>
      </c>
      <c r="O484" s="327">
        <v>313</v>
      </c>
      <c r="P484" s="327">
        <v>312542</v>
      </c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1:30" x14ac:dyDescent="0.2">
      <c r="A485" s="326" t="s">
        <v>898</v>
      </c>
      <c r="B485" s="326" t="s">
        <v>327</v>
      </c>
      <c r="C485" s="327">
        <v>183</v>
      </c>
      <c r="D485" s="327">
        <v>186</v>
      </c>
      <c r="E485" s="327">
        <v>186</v>
      </c>
      <c r="F485" s="327">
        <v>186</v>
      </c>
      <c r="G485" s="327">
        <v>193</v>
      </c>
      <c r="H485" s="327">
        <v>197</v>
      </c>
      <c r="I485" s="327">
        <v>198</v>
      </c>
      <c r="J485" s="327">
        <v>200</v>
      </c>
      <c r="K485" s="327">
        <v>201</v>
      </c>
      <c r="L485" s="327">
        <v>201</v>
      </c>
      <c r="M485" s="327">
        <v>201</v>
      </c>
      <c r="N485" s="327">
        <v>201</v>
      </c>
      <c r="O485" s="327">
        <v>201</v>
      </c>
      <c r="P485" s="327">
        <v>195273</v>
      </c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1:30" x14ac:dyDescent="0.2">
      <c r="A486" s="326" t="s">
        <v>899</v>
      </c>
      <c r="B486" s="326" t="s">
        <v>327</v>
      </c>
      <c r="C486" s="327">
        <v>170</v>
      </c>
      <c r="D486" s="327">
        <v>172</v>
      </c>
      <c r="E486" s="327">
        <v>172</v>
      </c>
      <c r="F486" s="327">
        <v>172</v>
      </c>
      <c r="G486" s="327">
        <v>179</v>
      </c>
      <c r="H486" s="327">
        <v>184</v>
      </c>
      <c r="I486" s="327">
        <v>185</v>
      </c>
      <c r="J486" s="327">
        <v>186</v>
      </c>
      <c r="K486" s="327">
        <v>187</v>
      </c>
      <c r="L486" s="327">
        <v>188</v>
      </c>
      <c r="M486" s="327">
        <v>188</v>
      </c>
      <c r="N486" s="327">
        <v>188</v>
      </c>
      <c r="O486" s="327">
        <v>188</v>
      </c>
      <c r="P486" s="327">
        <v>181656</v>
      </c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1:30" x14ac:dyDescent="0.2">
      <c r="A487" s="326" t="s">
        <v>900</v>
      </c>
      <c r="B487" s="326" t="s">
        <v>327</v>
      </c>
      <c r="C487" s="327">
        <v>134</v>
      </c>
      <c r="D487" s="327">
        <v>136</v>
      </c>
      <c r="E487" s="327">
        <v>140</v>
      </c>
      <c r="F487" s="327">
        <v>140</v>
      </c>
      <c r="G487" s="327">
        <v>141</v>
      </c>
      <c r="H487" s="327">
        <v>144</v>
      </c>
      <c r="I487" s="327">
        <v>143</v>
      </c>
      <c r="J487" s="327">
        <v>144</v>
      </c>
      <c r="K487" s="327">
        <v>145</v>
      </c>
      <c r="L487" s="327">
        <v>146</v>
      </c>
      <c r="M487" s="327">
        <v>146</v>
      </c>
      <c r="N487" s="327">
        <v>146</v>
      </c>
      <c r="O487" s="327">
        <v>146</v>
      </c>
      <c r="P487" s="327">
        <v>142482</v>
      </c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1:30" x14ac:dyDescent="0.2">
      <c r="A488" s="326" t="s">
        <v>901</v>
      </c>
      <c r="B488" s="326" t="s">
        <v>327</v>
      </c>
      <c r="C488" s="327">
        <v>128</v>
      </c>
      <c r="D488" s="327">
        <v>129</v>
      </c>
      <c r="E488" s="327">
        <v>133</v>
      </c>
      <c r="F488" s="327">
        <v>133</v>
      </c>
      <c r="G488" s="327">
        <v>134</v>
      </c>
      <c r="H488" s="327">
        <v>137</v>
      </c>
      <c r="I488" s="327">
        <v>137</v>
      </c>
      <c r="J488" s="327">
        <v>137</v>
      </c>
      <c r="K488" s="327">
        <v>138</v>
      </c>
      <c r="L488" s="327">
        <v>139</v>
      </c>
      <c r="M488" s="327">
        <v>139</v>
      </c>
      <c r="N488" s="327">
        <v>139</v>
      </c>
      <c r="O488" s="327">
        <v>139</v>
      </c>
      <c r="P488" s="327">
        <v>135704</v>
      </c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1:30" x14ac:dyDescent="0.2">
      <c r="A489" s="326" t="s">
        <v>56</v>
      </c>
      <c r="B489" s="326" t="s">
        <v>327</v>
      </c>
      <c r="C489" s="327">
        <v>49</v>
      </c>
      <c r="D489" s="327">
        <v>49</v>
      </c>
      <c r="E489" s="327">
        <v>49</v>
      </c>
      <c r="F489" s="327">
        <v>49</v>
      </c>
      <c r="G489" s="327">
        <v>49</v>
      </c>
      <c r="H489" s="327">
        <v>49</v>
      </c>
      <c r="I489" s="327">
        <v>49</v>
      </c>
      <c r="J489" s="327">
        <v>49</v>
      </c>
      <c r="K489" s="327">
        <v>49</v>
      </c>
      <c r="L489" s="327">
        <v>49</v>
      </c>
      <c r="M489" s="327">
        <v>49</v>
      </c>
      <c r="N489" s="327">
        <v>49</v>
      </c>
      <c r="O489" s="327">
        <v>49</v>
      </c>
      <c r="P489" s="327">
        <v>49486</v>
      </c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  <row r="490" spans="1:30" x14ac:dyDescent="0.2">
      <c r="A490" s="326" t="s">
        <v>57</v>
      </c>
      <c r="B490" s="326" t="s">
        <v>327</v>
      </c>
      <c r="C490" s="327">
        <v>0</v>
      </c>
      <c r="D490" s="327">
        <v>0</v>
      </c>
      <c r="E490" s="327">
        <v>0</v>
      </c>
      <c r="F490" s="327">
        <v>0</v>
      </c>
      <c r="G490" s="327">
        <v>0</v>
      </c>
      <c r="H490" s="327">
        <v>0</v>
      </c>
      <c r="I490" s="327">
        <v>0</v>
      </c>
      <c r="J490" s="327">
        <v>0</v>
      </c>
      <c r="K490" s="327">
        <v>0</v>
      </c>
      <c r="L490" s="327">
        <v>0</v>
      </c>
      <c r="M490" s="327">
        <v>0</v>
      </c>
      <c r="N490" s="327">
        <v>0</v>
      </c>
      <c r="O490" s="327">
        <v>0</v>
      </c>
      <c r="P490" s="327">
        <v>0</v>
      </c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  <c r="AA490" s="133"/>
      <c r="AB490" s="133"/>
      <c r="AC490" s="133"/>
      <c r="AD490" s="133"/>
    </row>
    <row r="491" spans="1:30" x14ac:dyDescent="0.2">
      <c r="A491" s="326" t="s">
        <v>341</v>
      </c>
      <c r="B491" s="326" t="s">
        <v>327</v>
      </c>
      <c r="C491" s="327">
        <v>8551</v>
      </c>
      <c r="D491" s="327">
        <v>8584</v>
      </c>
      <c r="E491" s="327">
        <v>8704</v>
      </c>
      <c r="F491" s="327">
        <v>8709</v>
      </c>
      <c r="G491" s="327">
        <v>8929</v>
      </c>
      <c r="H491" s="327">
        <v>9482</v>
      </c>
      <c r="I491" s="327">
        <v>9796</v>
      </c>
      <c r="J491" s="327">
        <v>9362</v>
      </c>
      <c r="K491" s="327">
        <v>9362</v>
      </c>
      <c r="L491" s="327">
        <v>9367</v>
      </c>
      <c r="M491" s="327">
        <v>9367</v>
      </c>
      <c r="N491" s="327">
        <v>9367</v>
      </c>
      <c r="O491" s="327">
        <v>9367</v>
      </c>
      <c r="P491" s="327">
        <v>9165765</v>
      </c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  <c r="AA491" s="133"/>
      <c r="AB491" s="133"/>
      <c r="AC491" s="133"/>
      <c r="AD491" s="133"/>
    </row>
    <row r="492" spans="1:30" x14ac:dyDescent="0.2">
      <c r="A492" s="326" t="s">
        <v>342</v>
      </c>
      <c r="B492" s="326" t="s">
        <v>327</v>
      </c>
      <c r="C492" s="327">
        <v>4504</v>
      </c>
      <c r="D492" s="327">
        <v>4504</v>
      </c>
      <c r="E492" s="327">
        <v>4504</v>
      </c>
      <c r="F492" s="327">
        <v>4504</v>
      </c>
      <c r="G492" s="327">
        <v>4504</v>
      </c>
      <c r="H492" s="327">
        <v>4504</v>
      </c>
      <c r="I492" s="327">
        <v>763</v>
      </c>
      <c r="J492" s="327">
        <v>763</v>
      </c>
      <c r="K492" s="327">
        <v>763</v>
      </c>
      <c r="L492" s="327">
        <v>763</v>
      </c>
      <c r="M492" s="327">
        <v>763</v>
      </c>
      <c r="N492" s="327">
        <v>763</v>
      </c>
      <c r="O492" s="327">
        <v>763</v>
      </c>
      <c r="P492" s="327">
        <v>2477480</v>
      </c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  <c r="AA492" s="133"/>
      <c r="AB492" s="133"/>
      <c r="AC492" s="133"/>
      <c r="AD492" s="133"/>
    </row>
    <row r="493" spans="1:30" x14ac:dyDescent="0.2">
      <c r="A493" s="326" t="s">
        <v>1006</v>
      </c>
      <c r="B493" s="326" t="s">
        <v>327</v>
      </c>
      <c r="C493" s="327">
        <v>0</v>
      </c>
      <c r="D493" s="327">
        <v>0</v>
      </c>
      <c r="E493" s="327">
        <v>0</v>
      </c>
      <c r="F493" s="327">
        <v>0</v>
      </c>
      <c r="G493" s="327">
        <v>0</v>
      </c>
      <c r="H493" s="327">
        <v>0</v>
      </c>
      <c r="I493" s="327">
        <v>0</v>
      </c>
      <c r="J493" s="327">
        <v>0</v>
      </c>
      <c r="K493" s="327">
        <v>0</v>
      </c>
      <c r="L493" s="327">
        <v>0</v>
      </c>
      <c r="M493" s="327">
        <v>0</v>
      </c>
      <c r="N493" s="327">
        <v>0</v>
      </c>
      <c r="O493" s="327">
        <v>0</v>
      </c>
      <c r="P493" s="327">
        <v>0</v>
      </c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  <c r="AA493" s="133"/>
      <c r="AB493" s="133"/>
      <c r="AC493" s="133"/>
      <c r="AD493" s="133"/>
    </row>
    <row r="494" spans="1:30" x14ac:dyDescent="0.2">
      <c r="A494" s="326" t="s">
        <v>1007</v>
      </c>
      <c r="B494" s="326" t="s">
        <v>327</v>
      </c>
      <c r="C494" s="327">
        <v>0</v>
      </c>
      <c r="D494" s="327">
        <v>0</v>
      </c>
      <c r="E494" s="327">
        <v>0</v>
      </c>
      <c r="F494" s="327">
        <v>0</v>
      </c>
      <c r="G494" s="327">
        <v>0</v>
      </c>
      <c r="H494" s="327">
        <v>0</v>
      </c>
      <c r="I494" s="327">
        <v>0</v>
      </c>
      <c r="J494" s="327">
        <v>0</v>
      </c>
      <c r="K494" s="327">
        <v>0</v>
      </c>
      <c r="L494" s="327">
        <v>0</v>
      </c>
      <c r="M494" s="327">
        <v>0</v>
      </c>
      <c r="N494" s="327">
        <v>0</v>
      </c>
      <c r="O494" s="327">
        <v>0</v>
      </c>
      <c r="P494" s="327">
        <v>0</v>
      </c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</row>
    <row r="495" spans="1:30" x14ac:dyDescent="0.2">
      <c r="A495" s="326" t="s">
        <v>343</v>
      </c>
      <c r="B495" s="326" t="s">
        <v>327</v>
      </c>
      <c r="C495" s="327">
        <v>2947</v>
      </c>
      <c r="D495" s="327">
        <v>2952</v>
      </c>
      <c r="E495" s="327">
        <v>2997</v>
      </c>
      <c r="F495" s="327">
        <v>2997</v>
      </c>
      <c r="G495" s="327">
        <v>3059</v>
      </c>
      <c r="H495" s="327">
        <v>3095</v>
      </c>
      <c r="I495" s="327">
        <v>3096</v>
      </c>
      <c r="J495" s="327">
        <v>3096</v>
      </c>
      <c r="K495" s="327">
        <v>3097</v>
      </c>
      <c r="L495" s="327">
        <v>3097</v>
      </c>
      <c r="M495" s="327">
        <v>3097</v>
      </c>
      <c r="N495" s="327">
        <v>3097</v>
      </c>
      <c r="O495" s="327">
        <v>3097</v>
      </c>
      <c r="P495" s="327">
        <v>3058215</v>
      </c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</row>
    <row r="496" spans="1:30" x14ac:dyDescent="0.2">
      <c r="A496" s="326" t="s">
        <v>344</v>
      </c>
      <c r="B496" s="326" t="s">
        <v>327</v>
      </c>
      <c r="C496" s="327">
        <v>9438</v>
      </c>
      <c r="D496" s="327">
        <v>9438</v>
      </c>
      <c r="E496" s="327">
        <v>9438</v>
      </c>
      <c r="F496" s="327">
        <v>9438</v>
      </c>
      <c r="G496" s="327">
        <v>9438</v>
      </c>
      <c r="H496" s="327">
        <v>9438</v>
      </c>
      <c r="I496" s="327">
        <v>4913</v>
      </c>
      <c r="J496" s="327">
        <v>4913</v>
      </c>
      <c r="K496" s="327">
        <v>4913</v>
      </c>
      <c r="L496" s="327">
        <v>4913</v>
      </c>
      <c r="M496" s="327">
        <v>4913</v>
      </c>
      <c r="N496" s="327">
        <v>4913</v>
      </c>
      <c r="O496" s="327">
        <v>4913</v>
      </c>
      <c r="P496" s="327">
        <v>6986558</v>
      </c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</row>
    <row r="497" spans="1:30" x14ac:dyDescent="0.2">
      <c r="A497" s="326" t="s">
        <v>1008</v>
      </c>
      <c r="B497" s="326" t="s">
        <v>327</v>
      </c>
      <c r="C497" s="327">
        <v>0</v>
      </c>
      <c r="D497" s="327">
        <v>0</v>
      </c>
      <c r="E497" s="327">
        <v>0</v>
      </c>
      <c r="F497" s="327">
        <v>0</v>
      </c>
      <c r="G497" s="327">
        <v>0</v>
      </c>
      <c r="H497" s="327">
        <v>0</v>
      </c>
      <c r="I497" s="327">
        <v>0</v>
      </c>
      <c r="J497" s="327">
        <v>0</v>
      </c>
      <c r="K497" s="327">
        <v>0</v>
      </c>
      <c r="L497" s="327">
        <v>0</v>
      </c>
      <c r="M497" s="327">
        <v>0</v>
      </c>
      <c r="N497" s="327">
        <v>0</v>
      </c>
      <c r="O497" s="327">
        <v>0</v>
      </c>
      <c r="P497" s="327">
        <v>0</v>
      </c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</row>
    <row r="498" spans="1:30" x14ac:dyDescent="0.2">
      <c r="A498" s="326" t="s">
        <v>902</v>
      </c>
      <c r="B498" s="326" t="s">
        <v>327</v>
      </c>
      <c r="C498" s="327">
        <v>158</v>
      </c>
      <c r="D498" s="327">
        <v>158</v>
      </c>
      <c r="E498" s="327">
        <v>158</v>
      </c>
      <c r="F498" s="327">
        <v>158</v>
      </c>
      <c r="G498" s="327">
        <v>167</v>
      </c>
      <c r="H498" s="327">
        <v>167</v>
      </c>
      <c r="I498" s="327">
        <v>169</v>
      </c>
      <c r="J498" s="327">
        <v>177</v>
      </c>
      <c r="K498" s="327">
        <v>177</v>
      </c>
      <c r="L498" s="327">
        <v>132</v>
      </c>
      <c r="M498" s="327">
        <v>132</v>
      </c>
      <c r="N498" s="327">
        <v>132</v>
      </c>
      <c r="O498" s="327">
        <v>139</v>
      </c>
      <c r="P498" s="327">
        <v>156450</v>
      </c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</row>
    <row r="499" spans="1:30" x14ac:dyDescent="0.2">
      <c r="A499" s="326" t="s">
        <v>903</v>
      </c>
      <c r="B499" s="326" t="s">
        <v>327</v>
      </c>
      <c r="C499" s="327">
        <v>158</v>
      </c>
      <c r="D499" s="327">
        <v>158</v>
      </c>
      <c r="E499" s="327">
        <v>158</v>
      </c>
      <c r="F499" s="327">
        <v>158</v>
      </c>
      <c r="G499" s="327">
        <v>167</v>
      </c>
      <c r="H499" s="327">
        <v>167</v>
      </c>
      <c r="I499" s="327">
        <v>169</v>
      </c>
      <c r="J499" s="327">
        <v>177</v>
      </c>
      <c r="K499" s="327">
        <v>177</v>
      </c>
      <c r="L499" s="327">
        <v>132</v>
      </c>
      <c r="M499" s="327">
        <v>132</v>
      </c>
      <c r="N499" s="327">
        <v>132</v>
      </c>
      <c r="O499" s="327">
        <v>139</v>
      </c>
      <c r="P499" s="327">
        <v>156449</v>
      </c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</row>
    <row r="500" spans="1:30" x14ac:dyDescent="0.2">
      <c r="A500" s="326" t="s">
        <v>904</v>
      </c>
      <c r="B500" s="326" t="s">
        <v>327</v>
      </c>
      <c r="C500" s="327">
        <v>105</v>
      </c>
      <c r="D500" s="327">
        <v>105</v>
      </c>
      <c r="E500" s="327">
        <v>111</v>
      </c>
      <c r="F500" s="327">
        <v>111</v>
      </c>
      <c r="G500" s="327">
        <v>111</v>
      </c>
      <c r="H500" s="327">
        <v>111</v>
      </c>
      <c r="I500" s="327">
        <v>111</v>
      </c>
      <c r="J500" s="327">
        <v>116</v>
      </c>
      <c r="K500" s="327">
        <v>116</v>
      </c>
      <c r="L500" s="327">
        <v>82</v>
      </c>
      <c r="M500" s="327">
        <v>82</v>
      </c>
      <c r="N500" s="327">
        <v>82</v>
      </c>
      <c r="O500" s="327">
        <v>87</v>
      </c>
      <c r="P500" s="327">
        <v>103026</v>
      </c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</row>
    <row r="501" spans="1:30" x14ac:dyDescent="0.2">
      <c r="A501" s="326" t="s">
        <v>905</v>
      </c>
      <c r="B501" s="326" t="s">
        <v>327</v>
      </c>
      <c r="C501" s="327">
        <v>106</v>
      </c>
      <c r="D501" s="327">
        <v>106</v>
      </c>
      <c r="E501" s="327">
        <v>112</v>
      </c>
      <c r="F501" s="327">
        <v>112</v>
      </c>
      <c r="G501" s="327">
        <v>112</v>
      </c>
      <c r="H501" s="327">
        <v>112</v>
      </c>
      <c r="I501" s="327">
        <v>112</v>
      </c>
      <c r="J501" s="327">
        <v>117</v>
      </c>
      <c r="K501" s="327">
        <v>117</v>
      </c>
      <c r="L501" s="327">
        <v>89</v>
      </c>
      <c r="M501" s="327">
        <v>89</v>
      </c>
      <c r="N501" s="327">
        <v>89</v>
      </c>
      <c r="O501" s="327">
        <v>94</v>
      </c>
      <c r="P501" s="327">
        <v>105678</v>
      </c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</row>
    <row r="502" spans="1:30" x14ac:dyDescent="0.2">
      <c r="A502" s="326" t="s">
        <v>345</v>
      </c>
      <c r="B502" s="326" t="s">
        <v>327</v>
      </c>
      <c r="C502" s="327">
        <v>5578</v>
      </c>
      <c r="D502" s="327">
        <v>5578</v>
      </c>
      <c r="E502" s="327">
        <v>5578</v>
      </c>
      <c r="F502" s="327">
        <v>5578</v>
      </c>
      <c r="G502" s="327">
        <v>5578</v>
      </c>
      <c r="H502" s="327">
        <v>5578</v>
      </c>
      <c r="I502" s="327">
        <v>5662</v>
      </c>
      <c r="J502" s="327">
        <v>5662</v>
      </c>
      <c r="K502" s="327">
        <v>5662</v>
      </c>
      <c r="L502" s="327">
        <v>4242</v>
      </c>
      <c r="M502" s="327">
        <v>4242</v>
      </c>
      <c r="N502" s="327">
        <v>4242</v>
      </c>
      <c r="O502" s="327">
        <v>4242</v>
      </c>
      <c r="P502" s="327">
        <v>5209477</v>
      </c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</row>
    <row r="503" spans="1:30" x14ac:dyDescent="0.2">
      <c r="A503" s="326" t="s">
        <v>1108</v>
      </c>
      <c r="B503" s="326" t="s">
        <v>327</v>
      </c>
      <c r="C503" s="327">
        <v>0</v>
      </c>
      <c r="D503" s="327">
        <v>0</v>
      </c>
      <c r="E503" s="327">
        <v>0</v>
      </c>
      <c r="F503" s="327">
        <v>0</v>
      </c>
      <c r="G503" s="327">
        <v>0</v>
      </c>
      <c r="H503" s="327">
        <v>0</v>
      </c>
      <c r="I503" s="327">
        <v>0</v>
      </c>
      <c r="J503" s="327">
        <v>0</v>
      </c>
      <c r="K503" s="327">
        <v>0</v>
      </c>
      <c r="L503" s="327">
        <v>0</v>
      </c>
      <c r="M503" s="327">
        <v>0</v>
      </c>
      <c r="N503" s="327">
        <v>0</v>
      </c>
      <c r="O503" s="327">
        <v>0</v>
      </c>
      <c r="P503" s="327">
        <v>0</v>
      </c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</row>
    <row r="504" spans="1:30" x14ac:dyDescent="0.2">
      <c r="A504" s="326" t="s">
        <v>927</v>
      </c>
      <c r="B504" s="326" t="s">
        <v>327</v>
      </c>
      <c r="C504" s="327">
        <v>0</v>
      </c>
      <c r="D504" s="327">
        <v>0</v>
      </c>
      <c r="E504" s="327">
        <v>0</v>
      </c>
      <c r="F504" s="327">
        <v>0</v>
      </c>
      <c r="G504" s="327">
        <v>0</v>
      </c>
      <c r="H504" s="327">
        <v>0</v>
      </c>
      <c r="I504" s="327">
        <v>0</v>
      </c>
      <c r="J504" s="327">
        <v>0</v>
      </c>
      <c r="K504" s="327">
        <v>0</v>
      </c>
      <c r="L504" s="327">
        <v>0</v>
      </c>
      <c r="M504" s="327">
        <v>0</v>
      </c>
      <c r="N504" s="327">
        <v>0</v>
      </c>
      <c r="O504" s="327">
        <v>0</v>
      </c>
      <c r="P504" s="327">
        <v>0</v>
      </c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</row>
    <row r="505" spans="1:30" x14ac:dyDescent="0.2">
      <c r="A505" s="326" t="s">
        <v>928</v>
      </c>
      <c r="B505" s="326" t="s">
        <v>327</v>
      </c>
      <c r="C505" s="327">
        <v>0</v>
      </c>
      <c r="D505" s="327">
        <v>0</v>
      </c>
      <c r="E505" s="327">
        <v>0</v>
      </c>
      <c r="F505" s="327">
        <v>0</v>
      </c>
      <c r="G505" s="327">
        <v>0</v>
      </c>
      <c r="H505" s="327">
        <v>0</v>
      </c>
      <c r="I505" s="327">
        <v>0</v>
      </c>
      <c r="J505" s="327">
        <v>0</v>
      </c>
      <c r="K505" s="327">
        <v>0</v>
      </c>
      <c r="L505" s="327">
        <v>0</v>
      </c>
      <c r="M505" s="327">
        <v>0</v>
      </c>
      <c r="N505" s="327">
        <v>0</v>
      </c>
      <c r="O505" s="327">
        <v>0</v>
      </c>
      <c r="P505" s="327">
        <v>0</v>
      </c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</row>
    <row r="506" spans="1:30" x14ac:dyDescent="0.2">
      <c r="A506" s="326" t="s">
        <v>929</v>
      </c>
      <c r="B506" s="326" t="s">
        <v>327</v>
      </c>
      <c r="C506" s="327">
        <v>0</v>
      </c>
      <c r="D506" s="327">
        <v>0</v>
      </c>
      <c r="E506" s="327">
        <v>0</v>
      </c>
      <c r="F506" s="327">
        <v>0</v>
      </c>
      <c r="G506" s="327">
        <v>0</v>
      </c>
      <c r="H506" s="327">
        <v>0</v>
      </c>
      <c r="I506" s="327">
        <v>0</v>
      </c>
      <c r="J506" s="327">
        <v>0</v>
      </c>
      <c r="K506" s="327">
        <v>0</v>
      </c>
      <c r="L506" s="327">
        <v>0</v>
      </c>
      <c r="M506" s="327">
        <v>0</v>
      </c>
      <c r="N506" s="327">
        <v>0</v>
      </c>
      <c r="O506" s="327">
        <v>0</v>
      </c>
      <c r="P506" s="327">
        <v>0</v>
      </c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</row>
    <row r="507" spans="1:30" x14ac:dyDescent="0.2">
      <c r="A507" s="326" t="s">
        <v>930</v>
      </c>
      <c r="B507" s="326" t="s">
        <v>327</v>
      </c>
      <c r="C507" s="327">
        <v>0</v>
      </c>
      <c r="D507" s="327">
        <v>0</v>
      </c>
      <c r="E507" s="327">
        <v>0</v>
      </c>
      <c r="F507" s="327">
        <v>0</v>
      </c>
      <c r="G507" s="327">
        <v>0</v>
      </c>
      <c r="H507" s="327">
        <v>0</v>
      </c>
      <c r="I507" s="327">
        <v>0</v>
      </c>
      <c r="J507" s="327">
        <v>0</v>
      </c>
      <c r="K507" s="327">
        <v>0</v>
      </c>
      <c r="L507" s="327">
        <v>0</v>
      </c>
      <c r="M507" s="327">
        <v>0</v>
      </c>
      <c r="N507" s="327">
        <v>0</v>
      </c>
      <c r="O507" s="327">
        <v>0</v>
      </c>
      <c r="P507" s="327">
        <v>0</v>
      </c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</row>
    <row r="508" spans="1:30" x14ac:dyDescent="0.2">
      <c r="A508" s="326" t="s">
        <v>931</v>
      </c>
      <c r="B508" s="326" t="s">
        <v>327</v>
      </c>
      <c r="C508" s="327">
        <v>0</v>
      </c>
      <c r="D508" s="327">
        <v>0</v>
      </c>
      <c r="E508" s="327">
        <v>0</v>
      </c>
      <c r="F508" s="327">
        <v>0</v>
      </c>
      <c r="G508" s="327">
        <v>0</v>
      </c>
      <c r="H508" s="327">
        <v>0</v>
      </c>
      <c r="I508" s="327">
        <v>0</v>
      </c>
      <c r="J508" s="327">
        <v>0</v>
      </c>
      <c r="K508" s="327">
        <v>0</v>
      </c>
      <c r="L508" s="327">
        <v>0</v>
      </c>
      <c r="M508" s="327">
        <v>0</v>
      </c>
      <c r="N508" s="327">
        <v>0</v>
      </c>
      <c r="O508" s="327">
        <v>0</v>
      </c>
      <c r="P508" s="327">
        <v>0</v>
      </c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</row>
    <row r="509" spans="1:30" x14ac:dyDescent="0.2">
      <c r="A509" s="326" t="s">
        <v>932</v>
      </c>
      <c r="B509" s="326" t="s">
        <v>327</v>
      </c>
      <c r="C509" s="327">
        <v>0</v>
      </c>
      <c r="D509" s="327">
        <v>0</v>
      </c>
      <c r="E509" s="327">
        <v>0</v>
      </c>
      <c r="F509" s="327">
        <v>0</v>
      </c>
      <c r="G509" s="327">
        <v>0</v>
      </c>
      <c r="H509" s="327">
        <v>0</v>
      </c>
      <c r="I509" s="327">
        <v>0</v>
      </c>
      <c r="J509" s="327">
        <v>0</v>
      </c>
      <c r="K509" s="327">
        <v>0</v>
      </c>
      <c r="L509" s="327">
        <v>0</v>
      </c>
      <c r="M509" s="327">
        <v>0</v>
      </c>
      <c r="N509" s="327">
        <v>0</v>
      </c>
      <c r="O509" s="327">
        <v>0</v>
      </c>
      <c r="P509" s="327">
        <v>0</v>
      </c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</row>
    <row r="510" spans="1:30" x14ac:dyDescent="0.2">
      <c r="A510" s="326" t="s">
        <v>933</v>
      </c>
      <c r="B510" s="326" t="s">
        <v>327</v>
      </c>
      <c r="C510" s="327">
        <v>0</v>
      </c>
      <c r="D510" s="327">
        <v>0</v>
      </c>
      <c r="E510" s="327">
        <v>0</v>
      </c>
      <c r="F510" s="327">
        <v>0</v>
      </c>
      <c r="G510" s="327">
        <v>0</v>
      </c>
      <c r="H510" s="327">
        <v>0</v>
      </c>
      <c r="I510" s="327">
        <v>0</v>
      </c>
      <c r="J510" s="327">
        <v>0</v>
      </c>
      <c r="K510" s="327">
        <v>0</v>
      </c>
      <c r="L510" s="327">
        <v>0</v>
      </c>
      <c r="M510" s="327">
        <v>0</v>
      </c>
      <c r="N510" s="327">
        <v>0</v>
      </c>
      <c r="O510" s="327">
        <v>0</v>
      </c>
      <c r="P510" s="327">
        <v>0</v>
      </c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</row>
    <row r="511" spans="1:30" x14ac:dyDescent="0.2">
      <c r="A511" s="326" t="s">
        <v>934</v>
      </c>
      <c r="B511" s="326" t="s">
        <v>327</v>
      </c>
      <c r="C511" s="327">
        <v>0</v>
      </c>
      <c r="D511" s="327">
        <v>0</v>
      </c>
      <c r="E511" s="327">
        <v>0</v>
      </c>
      <c r="F511" s="327">
        <v>0</v>
      </c>
      <c r="G511" s="327">
        <v>0</v>
      </c>
      <c r="H511" s="327">
        <v>0</v>
      </c>
      <c r="I511" s="327">
        <v>0</v>
      </c>
      <c r="J511" s="327">
        <v>0</v>
      </c>
      <c r="K511" s="327">
        <v>0</v>
      </c>
      <c r="L511" s="327">
        <v>0</v>
      </c>
      <c r="M511" s="327">
        <v>0</v>
      </c>
      <c r="N511" s="327">
        <v>0</v>
      </c>
      <c r="O511" s="327">
        <v>0</v>
      </c>
      <c r="P511" s="327">
        <v>0</v>
      </c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</row>
    <row r="512" spans="1:30" x14ac:dyDescent="0.2">
      <c r="A512" s="326" t="s">
        <v>935</v>
      </c>
      <c r="B512" s="326" t="s">
        <v>327</v>
      </c>
      <c r="C512" s="327">
        <v>0</v>
      </c>
      <c r="D512" s="327">
        <v>0</v>
      </c>
      <c r="E512" s="327">
        <v>0</v>
      </c>
      <c r="F512" s="327">
        <v>0</v>
      </c>
      <c r="G512" s="327">
        <v>0</v>
      </c>
      <c r="H512" s="327">
        <v>0</v>
      </c>
      <c r="I512" s="327">
        <v>0</v>
      </c>
      <c r="J512" s="327">
        <v>0</v>
      </c>
      <c r="K512" s="327">
        <v>0</v>
      </c>
      <c r="L512" s="327">
        <v>0</v>
      </c>
      <c r="M512" s="327">
        <v>0</v>
      </c>
      <c r="N512" s="327">
        <v>0</v>
      </c>
      <c r="O512" s="327">
        <v>0</v>
      </c>
      <c r="P512" s="327">
        <v>0</v>
      </c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</row>
    <row r="513" spans="1:30" x14ac:dyDescent="0.2">
      <c r="A513" s="326" t="s">
        <v>936</v>
      </c>
      <c r="B513" s="326" t="s">
        <v>327</v>
      </c>
      <c r="C513" s="327">
        <v>0</v>
      </c>
      <c r="D513" s="327">
        <v>0</v>
      </c>
      <c r="E513" s="327">
        <v>0</v>
      </c>
      <c r="F513" s="327">
        <v>0</v>
      </c>
      <c r="G513" s="327">
        <v>0</v>
      </c>
      <c r="H513" s="327">
        <v>0</v>
      </c>
      <c r="I513" s="327">
        <v>0</v>
      </c>
      <c r="J513" s="327">
        <v>0</v>
      </c>
      <c r="K513" s="327">
        <v>0</v>
      </c>
      <c r="L513" s="327">
        <v>0</v>
      </c>
      <c r="M513" s="327">
        <v>0</v>
      </c>
      <c r="N513" s="327">
        <v>0</v>
      </c>
      <c r="O513" s="327">
        <v>0</v>
      </c>
      <c r="P513" s="327">
        <v>0</v>
      </c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</row>
    <row r="514" spans="1:30" x14ac:dyDescent="0.2">
      <c r="A514" s="326" t="s">
        <v>937</v>
      </c>
      <c r="B514" s="326" t="s">
        <v>327</v>
      </c>
      <c r="C514" s="327">
        <v>0</v>
      </c>
      <c r="D514" s="327">
        <v>0</v>
      </c>
      <c r="E514" s="327">
        <v>0</v>
      </c>
      <c r="F514" s="327">
        <v>0</v>
      </c>
      <c r="G514" s="327">
        <v>0</v>
      </c>
      <c r="H514" s="327">
        <v>0</v>
      </c>
      <c r="I514" s="327">
        <v>0</v>
      </c>
      <c r="J514" s="327">
        <v>0</v>
      </c>
      <c r="K514" s="327">
        <v>0</v>
      </c>
      <c r="L514" s="327">
        <v>0</v>
      </c>
      <c r="M514" s="327">
        <v>0</v>
      </c>
      <c r="N514" s="327">
        <v>0</v>
      </c>
      <c r="O514" s="327">
        <v>0</v>
      </c>
      <c r="P514" s="327">
        <v>0</v>
      </c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</row>
    <row r="515" spans="1:30" x14ac:dyDescent="0.2">
      <c r="A515" s="326" t="s">
        <v>723</v>
      </c>
      <c r="B515" s="326" t="s">
        <v>327</v>
      </c>
      <c r="C515" s="327">
        <v>0</v>
      </c>
      <c r="D515" s="327">
        <v>0</v>
      </c>
      <c r="E515" s="327">
        <v>0</v>
      </c>
      <c r="F515" s="327">
        <v>0</v>
      </c>
      <c r="G515" s="327">
        <v>0</v>
      </c>
      <c r="H515" s="327">
        <v>0</v>
      </c>
      <c r="I515" s="327">
        <v>0</v>
      </c>
      <c r="J515" s="327">
        <v>0</v>
      </c>
      <c r="K515" s="327">
        <v>0</v>
      </c>
      <c r="L515" s="327">
        <v>0</v>
      </c>
      <c r="M515" s="327">
        <v>0</v>
      </c>
      <c r="N515" s="327">
        <v>0</v>
      </c>
      <c r="O515" s="327">
        <v>0</v>
      </c>
      <c r="P515" s="327">
        <v>0</v>
      </c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</row>
    <row r="516" spans="1:30" x14ac:dyDescent="0.2">
      <c r="A516" s="326" t="s">
        <v>724</v>
      </c>
      <c r="B516" s="326" t="s">
        <v>327</v>
      </c>
      <c r="C516" s="327">
        <v>0</v>
      </c>
      <c r="D516" s="327">
        <v>0</v>
      </c>
      <c r="E516" s="327">
        <v>0</v>
      </c>
      <c r="F516" s="327">
        <v>0</v>
      </c>
      <c r="G516" s="327">
        <v>0</v>
      </c>
      <c r="H516" s="327">
        <v>0</v>
      </c>
      <c r="I516" s="327">
        <v>0</v>
      </c>
      <c r="J516" s="327">
        <v>0</v>
      </c>
      <c r="K516" s="327">
        <v>0</v>
      </c>
      <c r="L516" s="327">
        <v>0</v>
      </c>
      <c r="M516" s="327">
        <v>0</v>
      </c>
      <c r="N516" s="327">
        <v>0</v>
      </c>
      <c r="O516" s="327">
        <v>0</v>
      </c>
      <c r="P516" s="327">
        <v>0</v>
      </c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</row>
    <row r="517" spans="1:30" x14ac:dyDescent="0.2">
      <c r="A517" s="326" t="s">
        <v>725</v>
      </c>
      <c r="B517" s="326" t="s">
        <v>327</v>
      </c>
      <c r="C517" s="327">
        <v>0</v>
      </c>
      <c r="D517" s="327">
        <v>0</v>
      </c>
      <c r="E517" s="327">
        <v>0</v>
      </c>
      <c r="F517" s="327">
        <v>0</v>
      </c>
      <c r="G517" s="327">
        <v>0</v>
      </c>
      <c r="H517" s="327">
        <v>0</v>
      </c>
      <c r="I517" s="327">
        <v>0</v>
      </c>
      <c r="J517" s="327">
        <v>0</v>
      </c>
      <c r="K517" s="327">
        <v>0</v>
      </c>
      <c r="L517" s="327">
        <v>0</v>
      </c>
      <c r="M517" s="327">
        <v>0</v>
      </c>
      <c r="N517" s="327">
        <v>0</v>
      </c>
      <c r="O517" s="327">
        <v>0</v>
      </c>
      <c r="P517" s="327">
        <v>0</v>
      </c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  <c r="AA517" s="133"/>
      <c r="AB517" s="133"/>
      <c r="AC517" s="133"/>
      <c r="AD517" s="133"/>
    </row>
    <row r="518" spans="1:30" x14ac:dyDescent="0.2">
      <c r="A518" s="326" t="s">
        <v>726</v>
      </c>
      <c r="B518" s="326" t="s">
        <v>327</v>
      </c>
      <c r="C518" s="327">
        <v>0</v>
      </c>
      <c r="D518" s="327">
        <v>0</v>
      </c>
      <c r="E518" s="327">
        <v>0</v>
      </c>
      <c r="F518" s="327">
        <v>0</v>
      </c>
      <c r="G518" s="327">
        <v>0</v>
      </c>
      <c r="H518" s="327">
        <v>0</v>
      </c>
      <c r="I518" s="327">
        <v>0</v>
      </c>
      <c r="J518" s="327">
        <v>0</v>
      </c>
      <c r="K518" s="327">
        <v>0</v>
      </c>
      <c r="L518" s="327">
        <v>0</v>
      </c>
      <c r="M518" s="327">
        <v>0</v>
      </c>
      <c r="N518" s="327">
        <v>0</v>
      </c>
      <c r="O518" s="327">
        <v>0</v>
      </c>
      <c r="P518" s="327">
        <v>0</v>
      </c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  <c r="AA518" s="133"/>
      <c r="AB518" s="133"/>
      <c r="AC518" s="133"/>
      <c r="AD518" s="133"/>
    </row>
    <row r="519" spans="1:30" x14ac:dyDescent="0.2">
      <c r="A519" s="326" t="s">
        <v>346</v>
      </c>
      <c r="B519" s="326" t="s">
        <v>327</v>
      </c>
      <c r="C519" s="327">
        <v>51010</v>
      </c>
      <c r="D519" s="327">
        <v>51280</v>
      </c>
      <c r="E519" s="327">
        <v>52084</v>
      </c>
      <c r="F519" s="327">
        <v>52441</v>
      </c>
      <c r="G519" s="327">
        <v>53134</v>
      </c>
      <c r="H519" s="327">
        <v>53627</v>
      </c>
      <c r="I519" s="327">
        <v>56414</v>
      </c>
      <c r="J519" s="327">
        <v>56543</v>
      </c>
      <c r="K519" s="327">
        <v>56825</v>
      </c>
      <c r="L519" s="327">
        <v>56896</v>
      </c>
      <c r="M519" s="327">
        <v>56913</v>
      </c>
      <c r="N519" s="327">
        <v>56937</v>
      </c>
      <c r="O519" s="327">
        <v>56936</v>
      </c>
      <c r="P519" s="327">
        <v>54755509</v>
      </c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  <c r="AA519" s="133"/>
      <c r="AB519" s="133"/>
      <c r="AC519" s="133"/>
      <c r="AD519" s="133"/>
    </row>
    <row r="520" spans="1:30" x14ac:dyDescent="0.2">
      <c r="A520" s="326" t="s">
        <v>347</v>
      </c>
      <c r="B520" s="326" t="s">
        <v>327</v>
      </c>
      <c r="C520" s="327">
        <v>15079</v>
      </c>
      <c r="D520" s="327">
        <v>15079</v>
      </c>
      <c r="E520" s="327">
        <v>15079</v>
      </c>
      <c r="F520" s="327">
        <v>15079</v>
      </c>
      <c r="G520" s="327">
        <v>15079</v>
      </c>
      <c r="H520" s="327">
        <v>15079</v>
      </c>
      <c r="I520" s="327">
        <v>7627</v>
      </c>
      <c r="J520" s="327">
        <v>7419</v>
      </c>
      <c r="K520" s="327">
        <v>7419</v>
      </c>
      <c r="L520" s="327">
        <v>7419</v>
      </c>
      <c r="M520" s="327">
        <v>7419</v>
      </c>
      <c r="N520" s="327">
        <v>7385</v>
      </c>
      <c r="O520" s="327">
        <v>7366</v>
      </c>
      <c r="P520" s="327">
        <v>10942447</v>
      </c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  <c r="AA520" s="133"/>
      <c r="AB520" s="133"/>
      <c r="AC520" s="133"/>
      <c r="AD520" s="133"/>
    </row>
    <row r="521" spans="1:30" x14ac:dyDescent="0.2">
      <c r="A521" s="326" t="s">
        <v>906</v>
      </c>
      <c r="B521" s="326" t="s">
        <v>327</v>
      </c>
      <c r="C521" s="327">
        <v>749</v>
      </c>
      <c r="D521" s="327">
        <v>749</v>
      </c>
      <c r="E521" s="327">
        <v>749</v>
      </c>
      <c r="F521" s="327">
        <v>749</v>
      </c>
      <c r="G521" s="327">
        <v>749</v>
      </c>
      <c r="H521" s="327">
        <v>749</v>
      </c>
      <c r="I521" s="327">
        <v>749</v>
      </c>
      <c r="J521" s="327">
        <v>749</v>
      </c>
      <c r="K521" s="327">
        <v>749</v>
      </c>
      <c r="L521" s="327">
        <v>749</v>
      </c>
      <c r="M521" s="327">
        <v>749</v>
      </c>
      <c r="N521" s="327">
        <v>749</v>
      </c>
      <c r="O521" s="327">
        <v>749</v>
      </c>
      <c r="P521" s="327">
        <v>748903</v>
      </c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  <c r="AA521" s="133"/>
      <c r="AB521" s="133"/>
      <c r="AC521" s="133"/>
      <c r="AD521" s="133"/>
    </row>
    <row r="522" spans="1:30" x14ac:dyDescent="0.2">
      <c r="A522" s="326" t="s">
        <v>58</v>
      </c>
      <c r="B522" s="326" t="s">
        <v>327</v>
      </c>
      <c r="C522" s="327">
        <v>85</v>
      </c>
      <c r="D522" s="327">
        <v>85</v>
      </c>
      <c r="E522" s="327">
        <v>85</v>
      </c>
      <c r="F522" s="327">
        <v>85</v>
      </c>
      <c r="G522" s="327">
        <v>85</v>
      </c>
      <c r="H522" s="327">
        <v>85</v>
      </c>
      <c r="I522" s="327">
        <v>85</v>
      </c>
      <c r="J522" s="327">
        <v>85</v>
      </c>
      <c r="K522" s="327">
        <v>85</v>
      </c>
      <c r="L522" s="327">
        <v>85</v>
      </c>
      <c r="M522" s="327">
        <v>85</v>
      </c>
      <c r="N522" s="327">
        <v>85</v>
      </c>
      <c r="O522" s="327">
        <v>85</v>
      </c>
      <c r="P522" s="327">
        <v>85203</v>
      </c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  <c r="AA522" s="133"/>
      <c r="AB522" s="133"/>
      <c r="AC522" s="133"/>
      <c r="AD522" s="133"/>
    </row>
    <row r="523" spans="1:30" x14ac:dyDescent="0.2">
      <c r="A523" s="326" t="s">
        <v>59</v>
      </c>
      <c r="B523" s="326" t="s">
        <v>327</v>
      </c>
      <c r="C523" s="327">
        <v>5778</v>
      </c>
      <c r="D523" s="327">
        <v>5778</v>
      </c>
      <c r="E523" s="327">
        <v>5778</v>
      </c>
      <c r="F523" s="327">
        <v>5778</v>
      </c>
      <c r="G523" s="327">
        <v>5778</v>
      </c>
      <c r="H523" s="327">
        <v>5778</v>
      </c>
      <c r="I523" s="327">
        <v>0</v>
      </c>
      <c r="J523" s="327">
        <v>0</v>
      </c>
      <c r="K523" s="327">
        <v>0</v>
      </c>
      <c r="L523" s="327">
        <v>0</v>
      </c>
      <c r="M523" s="327">
        <v>0</v>
      </c>
      <c r="N523" s="327">
        <v>0</v>
      </c>
      <c r="O523" s="327">
        <v>0</v>
      </c>
      <c r="P523" s="327">
        <v>2648215</v>
      </c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  <c r="AA523" s="133"/>
      <c r="AB523" s="133"/>
      <c r="AC523" s="133"/>
      <c r="AD523" s="133"/>
    </row>
    <row r="524" spans="1:30" x14ac:dyDescent="0.2">
      <c r="A524" s="326" t="s">
        <v>60</v>
      </c>
      <c r="B524" s="326" t="s">
        <v>327</v>
      </c>
      <c r="C524" s="327">
        <v>0</v>
      </c>
      <c r="D524" s="327">
        <v>0</v>
      </c>
      <c r="E524" s="327">
        <v>0</v>
      </c>
      <c r="F524" s="327">
        <v>0</v>
      </c>
      <c r="G524" s="327">
        <v>0</v>
      </c>
      <c r="H524" s="327">
        <v>0</v>
      </c>
      <c r="I524" s="327">
        <v>0</v>
      </c>
      <c r="J524" s="327">
        <v>0</v>
      </c>
      <c r="K524" s="327">
        <v>0</v>
      </c>
      <c r="L524" s="327">
        <v>0</v>
      </c>
      <c r="M524" s="327">
        <v>0</v>
      </c>
      <c r="N524" s="327">
        <v>0</v>
      </c>
      <c r="O524" s="327">
        <v>0</v>
      </c>
      <c r="P524" s="327">
        <v>0</v>
      </c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  <c r="AA524" s="133"/>
      <c r="AB524" s="133"/>
      <c r="AC524" s="133"/>
      <c r="AD524" s="133"/>
    </row>
    <row r="525" spans="1:30" x14ac:dyDescent="0.2">
      <c r="A525" s="326" t="s">
        <v>61</v>
      </c>
      <c r="B525" s="326" t="s">
        <v>327</v>
      </c>
      <c r="C525" s="327">
        <v>6</v>
      </c>
      <c r="D525" s="327">
        <v>6</v>
      </c>
      <c r="E525" s="327">
        <v>6</v>
      </c>
      <c r="F525" s="327">
        <v>6</v>
      </c>
      <c r="G525" s="327">
        <v>6</v>
      </c>
      <c r="H525" s="327">
        <v>6</v>
      </c>
      <c r="I525" s="327">
        <v>0</v>
      </c>
      <c r="J525" s="327">
        <v>0</v>
      </c>
      <c r="K525" s="327">
        <v>0</v>
      </c>
      <c r="L525" s="327">
        <v>0</v>
      </c>
      <c r="M525" s="327">
        <v>0</v>
      </c>
      <c r="N525" s="327">
        <v>0</v>
      </c>
      <c r="O525" s="327">
        <v>0</v>
      </c>
      <c r="P525" s="327">
        <v>2936</v>
      </c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  <c r="AA525" s="133"/>
      <c r="AB525" s="133"/>
      <c r="AC525" s="133"/>
      <c r="AD525" s="133"/>
    </row>
    <row r="526" spans="1:30" x14ac:dyDescent="0.2">
      <c r="A526" s="326" t="s">
        <v>62</v>
      </c>
      <c r="B526" s="326" t="s">
        <v>327</v>
      </c>
      <c r="C526" s="327">
        <v>1412</v>
      </c>
      <c r="D526" s="327">
        <v>1412</v>
      </c>
      <c r="E526" s="327">
        <v>1412</v>
      </c>
      <c r="F526" s="327">
        <v>1412</v>
      </c>
      <c r="G526" s="327">
        <v>1412</v>
      </c>
      <c r="H526" s="327">
        <v>1412</v>
      </c>
      <c r="I526" s="327">
        <v>1412</v>
      </c>
      <c r="J526" s="327">
        <v>1412</v>
      </c>
      <c r="K526" s="327">
        <v>1412</v>
      </c>
      <c r="L526" s="327">
        <v>1412</v>
      </c>
      <c r="M526" s="327">
        <v>1412</v>
      </c>
      <c r="N526" s="327">
        <v>1412</v>
      </c>
      <c r="O526" s="327">
        <v>1412</v>
      </c>
      <c r="P526" s="327">
        <v>1411662</v>
      </c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  <c r="AA526" s="133"/>
      <c r="AB526" s="133"/>
      <c r="AC526" s="133"/>
      <c r="AD526" s="133"/>
    </row>
    <row r="527" spans="1:30" x14ac:dyDescent="0.2">
      <c r="A527" s="326" t="s">
        <v>63</v>
      </c>
      <c r="B527" s="326" t="s">
        <v>327</v>
      </c>
      <c r="C527" s="327">
        <v>751</v>
      </c>
      <c r="D527" s="327">
        <v>751</v>
      </c>
      <c r="E527" s="327">
        <v>751</v>
      </c>
      <c r="F527" s="327">
        <v>751</v>
      </c>
      <c r="G527" s="327">
        <v>751</v>
      </c>
      <c r="H527" s="327">
        <v>751</v>
      </c>
      <c r="I527" s="327">
        <v>609</v>
      </c>
      <c r="J527" s="327">
        <v>491</v>
      </c>
      <c r="K527" s="327">
        <v>491</v>
      </c>
      <c r="L527" s="327">
        <v>491</v>
      </c>
      <c r="M527" s="327">
        <v>491</v>
      </c>
      <c r="N527" s="327">
        <v>491</v>
      </c>
      <c r="O527" s="327">
        <v>491</v>
      </c>
      <c r="P527" s="327">
        <v>619621</v>
      </c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  <c r="AA527" s="133"/>
      <c r="AB527" s="133"/>
      <c r="AC527" s="133"/>
      <c r="AD527" s="133"/>
    </row>
    <row r="528" spans="1:30" x14ac:dyDescent="0.2">
      <c r="A528" s="326" t="s">
        <v>727</v>
      </c>
      <c r="B528" s="326" t="s">
        <v>327</v>
      </c>
      <c r="C528" s="327">
        <v>0</v>
      </c>
      <c r="D528" s="327">
        <v>0</v>
      </c>
      <c r="E528" s="327">
        <v>0</v>
      </c>
      <c r="F528" s="327">
        <v>0</v>
      </c>
      <c r="G528" s="327">
        <v>0</v>
      </c>
      <c r="H528" s="327">
        <v>0</v>
      </c>
      <c r="I528" s="327">
        <v>0</v>
      </c>
      <c r="J528" s="327">
        <v>0</v>
      </c>
      <c r="K528" s="327">
        <v>0</v>
      </c>
      <c r="L528" s="327">
        <v>0</v>
      </c>
      <c r="M528" s="327">
        <v>0</v>
      </c>
      <c r="N528" s="327">
        <v>0</v>
      </c>
      <c r="O528" s="327">
        <v>0</v>
      </c>
      <c r="P528" s="327">
        <v>0</v>
      </c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  <c r="AA528" s="133"/>
      <c r="AB528" s="133"/>
      <c r="AC528" s="133"/>
      <c r="AD528" s="133"/>
    </row>
    <row r="529" spans="1:30" x14ac:dyDescent="0.2">
      <c r="A529" s="326" t="s">
        <v>858</v>
      </c>
      <c r="B529" s="326" t="s">
        <v>327</v>
      </c>
      <c r="C529" s="327">
        <v>0</v>
      </c>
      <c r="D529" s="327">
        <v>0</v>
      </c>
      <c r="E529" s="327">
        <v>0</v>
      </c>
      <c r="F529" s="327">
        <v>0</v>
      </c>
      <c r="G529" s="327">
        <v>0</v>
      </c>
      <c r="H529" s="327">
        <v>0</v>
      </c>
      <c r="I529" s="327">
        <v>0</v>
      </c>
      <c r="J529" s="327">
        <v>0</v>
      </c>
      <c r="K529" s="327">
        <v>0</v>
      </c>
      <c r="L529" s="327">
        <v>0</v>
      </c>
      <c r="M529" s="327">
        <v>0</v>
      </c>
      <c r="N529" s="327">
        <v>0</v>
      </c>
      <c r="O529" s="327">
        <v>0</v>
      </c>
      <c r="P529" s="327">
        <v>0</v>
      </c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  <c r="AA529" s="133"/>
      <c r="AB529" s="133"/>
      <c r="AC529" s="133"/>
      <c r="AD529" s="133"/>
    </row>
    <row r="530" spans="1:30" x14ac:dyDescent="0.2">
      <c r="A530" s="326" t="s">
        <v>728</v>
      </c>
      <c r="B530" s="326" t="s">
        <v>327</v>
      </c>
      <c r="C530" s="327">
        <v>12</v>
      </c>
      <c r="D530" s="327">
        <v>12</v>
      </c>
      <c r="E530" s="327">
        <v>12</v>
      </c>
      <c r="F530" s="327">
        <v>12</v>
      </c>
      <c r="G530" s="327">
        <v>12</v>
      </c>
      <c r="H530" s="327">
        <v>12</v>
      </c>
      <c r="I530" s="327">
        <v>12</v>
      </c>
      <c r="J530" s="327">
        <v>12</v>
      </c>
      <c r="K530" s="327">
        <v>12</v>
      </c>
      <c r="L530" s="327">
        <v>12</v>
      </c>
      <c r="M530" s="327">
        <v>12</v>
      </c>
      <c r="N530" s="327">
        <v>12</v>
      </c>
      <c r="O530" s="327">
        <v>12</v>
      </c>
      <c r="P530" s="327">
        <v>11651</v>
      </c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  <c r="AA530" s="133"/>
      <c r="AB530" s="133"/>
      <c r="AC530" s="133"/>
      <c r="AD530" s="133"/>
    </row>
    <row r="531" spans="1:30" x14ac:dyDescent="0.2">
      <c r="A531" s="326" t="s">
        <v>970</v>
      </c>
      <c r="B531" s="326" t="s">
        <v>327</v>
      </c>
      <c r="C531" s="327">
        <v>1</v>
      </c>
      <c r="D531" s="327">
        <v>1</v>
      </c>
      <c r="E531" s="327">
        <v>1</v>
      </c>
      <c r="F531" s="327">
        <v>1</v>
      </c>
      <c r="G531" s="327">
        <v>1</v>
      </c>
      <c r="H531" s="327">
        <v>1</v>
      </c>
      <c r="I531" s="327">
        <v>1</v>
      </c>
      <c r="J531" s="327">
        <v>1</v>
      </c>
      <c r="K531" s="327">
        <v>1</v>
      </c>
      <c r="L531" s="327">
        <v>1</v>
      </c>
      <c r="M531" s="327">
        <v>1</v>
      </c>
      <c r="N531" s="327">
        <v>1</v>
      </c>
      <c r="O531" s="327">
        <v>1</v>
      </c>
      <c r="P531" s="327">
        <v>1088</v>
      </c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  <c r="AA531" s="133"/>
      <c r="AB531" s="133"/>
      <c r="AC531" s="133"/>
      <c r="AD531" s="133"/>
    </row>
    <row r="532" spans="1:30" x14ac:dyDescent="0.2">
      <c r="A532" s="326" t="s">
        <v>971</v>
      </c>
      <c r="B532" s="326" t="s">
        <v>327</v>
      </c>
      <c r="C532" s="327">
        <v>203</v>
      </c>
      <c r="D532" s="327">
        <v>203</v>
      </c>
      <c r="E532" s="327">
        <v>203</v>
      </c>
      <c r="F532" s="327">
        <v>203</v>
      </c>
      <c r="G532" s="327">
        <v>203</v>
      </c>
      <c r="H532" s="327">
        <v>203</v>
      </c>
      <c r="I532" s="327">
        <v>203</v>
      </c>
      <c r="J532" s="327">
        <v>203</v>
      </c>
      <c r="K532" s="327">
        <v>203</v>
      </c>
      <c r="L532" s="327">
        <v>203</v>
      </c>
      <c r="M532" s="327">
        <v>203</v>
      </c>
      <c r="N532" s="327">
        <v>203</v>
      </c>
      <c r="O532" s="327">
        <v>203</v>
      </c>
      <c r="P532" s="327">
        <v>202951</v>
      </c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  <c r="AA532" s="133"/>
      <c r="AB532" s="133"/>
      <c r="AC532" s="133"/>
      <c r="AD532" s="133"/>
    </row>
    <row r="533" spans="1:30" x14ac:dyDescent="0.2">
      <c r="A533" s="326" t="s">
        <v>859</v>
      </c>
      <c r="B533" s="326" t="s">
        <v>327</v>
      </c>
      <c r="C533" s="327">
        <v>557</v>
      </c>
      <c r="D533" s="327">
        <v>557</v>
      </c>
      <c r="E533" s="327">
        <v>557</v>
      </c>
      <c r="F533" s="327">
        <v>557</v>
      </c>
      <c r="G533" s="327">
        <v>557</v>
      </c>
      <c r="H533" s="327">
        <v>557</v>
      </c>
      <c r="I533" s="327">
        <v>557</v>
      </c>
      <c r="J533" s="327">
        <v>557</v>
      </c>
      <c r="K533" s="327">
        <v>557</v>
      </c>
      <c r="L533" s="327">
        <v>557</v>
      </c>
      <c r="M533" s="327">
        <v>557</v>
      </c>
      <c r="N533" s="327">
        <v>557</v>
      </c>
      <c r="O533" s="327">
        <v>557</v>
      </c>
      <c r="P533" s="327">
        <v>556690</v>
      </c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  <c r="AA533" s="133"/>
      <c r="AB533" s="133"/>
      <c r="AC533" s="133"/>
      <c r="AD533" s="133"/>
    </row>
    <row r="534" spans="1:30" x14ac:dyDescent="0.2">
      <c r="A534" s="326" t="s">
        <v>253</v>
      </c>
      <c r="B534" s="326" t="s">
        <v>327</v>
      </c>
      <c r="C534" s="327">
        <v>9</v>
      </c>
      <c r="D534" s="327">
        <v>9</v>
      </c>
      <c r="E534" s="327">
        <v>9</v>
      </c>
      <c r="F534" s="327">
        <v>9</v>
      </c>
      <c r="G534" s="327">
        <v>9</v>
      </c>
      <c r="H534" s="327">
        <v>9</v>
      </c>
      <c r="I534" s="327">
        <v>9</v>
      </c>
      <c r="J534" s="327">
        <v>9</v>
      </c>
      <c r="K534" s="327">
        <v>9</v>
      </c>
      <c r="L534" s="327">
        <v>9</v>
      </c>
      <c r="M534" s="327">
        <v>9</v>
      </c>
      <c r="N534" s="327">
        <v>9</v>
      </c>
      <c r="O534" s="327">
        <v>9</v>
      </c>
      <c r="P534" s="327">
        <v>9243</v>
      </c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  <c r="AA534" s="133"/>
      <c r="AB534" s="133"/>
      <c r="AC534" s="133"/>
      <c r="AD534" s="133"/>
    </row>
    <row r="535" spans="1:30" x14ac:dyDescent="0.2">
      <c r="A535" s="326" t="s">
        <v>624</v>
      </c>
      <c r="B535" s="326" t="s">
        <v>327</v>
      </c>
      <c r="C535" s="327">
        <v>101</v>
      </c>
      <c r="D535" s="327">
        <v>101</v>
      </c>
      <c r="E535" s="327">
        <v>101</v>
      </c>
      <c r="F535" s="327">
        <v>101</v>
      </c>
      <c r="G535" s="327">
        <v>101</v>
      </c>
      <c r="H535" s="327">
        <v>101</v>
      </c>
      <c r="I535" s="327">
        <v>101</v>
      </c>
      <c r="J535" s="327">
        <v>101</v>
      </c>
      <c r="K535" s="327">
        <v>101</v>
      </c>
      <c r="L535" s="327">
        <v>101</v>
      </c>
      <c r="M535" s="327">
        <v>101</v>
      </c>
      <c r="N535" s="327">
        <v>101</v>
      </c>
      <c r="O535" s="327">
        <v>101</v>
      </c>
      <c r="P535" s="327">
        <v>100537</v>
      </c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  <c r="AA535" s="133"/>
      <c r="AB535" s="133"/>
      <c r="AC535" s="133"/>
      <c r="AD535" s="133"/>
    </row>
    <row r="536" spans="1:30" x14ac:dyDescent="0.2">
      <c r="A536" s="326" t="s">
        <v>860</v>
      </c>
      <c r="B536" s="326" t="s">
        <v>327</v>
      </c>
      <c r="C536" s="327">
        <v>33</v>
      </c>
      <c r="D536" s="327">
        <v>33</v>
      </c>
      <c r="E536" s="327">
        <v>33</v>
      </c>
      <c r="F536" s="327">
        <v>33</v>
      </c>
      <c r="G536" s="327">
        <v>33</v>
      </c>
      <c r="H536" s="327">
        <v>33</v>
      </c>
      <c r="I536" s="327">
        <v>33</v>
      </c>
      <c r="J536" s="327">
        <v>33</v>
      </c>
      <c r="K536" s="327">
        <v>33</v>
      </c>
      <c r="L536" s="327">
        <v>33</v>
      </c>
      <c r="M536" s="327">
        <v>33</v>
      </c>
      <c r="N536" s="327">
        <v>33</v>
      </c>
      <c r="O536" s="327">
        <v>33</v>
      </c>
      <c r="P536" s="327">
        <v>32609</v>
      </c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  <c r="AA536" s="133"/>
      <c r="AB536" s="133"/>
      <c r="AC536" s="133"/>
      <c r="AD536" s="133"/>
    </row>
    <row r="537" spans="1:30" x14ac:dyDescent="0.2">
      <c r="A537" s="326" t="s">
        <v>64</v>
      </c>
      <c r="B537" s="326" t="s">
        <v>327</v>
      </c>
      <c r="C537" s="327">
        <v>241</v>
      </c>
      <c r="D537" s="327">
        <v>241</v>
      </c>
      <c r="E537" s="327">
        <v>245</v>
      </c>
      <c r="F537" s="327">
        <v>245</v>
      </c>
      <c r="G537" s="327">
        <v>245</v>
      </c>
      <c r="H537" s="327">
        <v>245</v>
      </c>
      <c r="I537" s="327">
        <v>245</v>
      </c>
      <c r="J537" s="327">
        <v>245</v>
      </c>
      <c r="K537" s="327">
        <v>245</v>
      </c>
      <c r="L537" s="327">
        <v>245</v>
      </c>
      <c r="M537" s="327">
        <v>245</v>
      </c>
      <c r="N537" s="327">
        <v>245</v>
      </c>
      <c r="O537" s="327">
        <v>245</v>
      </c>
      <c r="P537" s="327">
        <v>244850</v>
      </c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  <c r="AA537" s="133"/>
      <c r="AB537" s="133"/>
      <c r="AC537" s="133"/>
      <c r="AD537" s="133"/>
    </row>
    <row r="538" spans="1:30" x14ac:dyDescent="0.2">
      <c r="A538" s="326" t="s">
        <v>238</v>
      </c>
      <c r="B538" s="326" t="s">
        <v>327</v>
      </c>
      <c r="C538" s="327">
        <v>2103</v>
      </c>
      <c r="D538" s="327">
        <v>2103</v>
      </c>
      <c r="E538" s="327">
        <v>2103</v>
      </c>
      <c r="F538" s="327">
        <v>2103</v>
      </c>
      <c r="G538" s="327">
        <v>2103</v>
      </c>
      <c r="H538" s="327">
        <v>2103</v>
      </c>
      <c r="I538" s="327">
        <v>2103</v>
      </c>
      <c r="J538" s="327">
        <v>2103</v>
      </c>
      <c r="K538" s="327">
        <v>2103</v>
      </c>
      <c r="L538" s="327">
        <v>2103</v>
      </c>
      <c r="M538" s="327">
        <v>2103</v>
      </c>
      <c r="N538" s="327">
        <v>2103</v>
      </c>
      <c r="O538" s="327">
        <v>2103</v>
      </c>
      <c r="P538" s="327">
        <v>2102884</v>
      </c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  <c r="AA538" s="133"/>
      <c r="AB538" s="133"/>
      <c r="AC538" s="133"/>
      <c r="AD538" s="133"/>
    </row>
    <row r="539" spans="1:30" x14ac:dyDescent="0.2">
      <c r="A539" s="326" t="s">
        <v>907</v>
      </c>
      <c r="B539" s="326" t="s">
        <v>327</v>
      </c>
      <c r="C539" s="327">
        <v>70</v>
      </c>
      <c r="D539" s="327">
        <v>70</v>
      </c>
      <c r="E539" s="327">
        <v>70</v>
      </c>
      <c r="F539" s="327">
        <v>70</v>
      </c>
      <c r="G539" s="327">
        <v>70</v>
      </c>
      <c r="H539" s="327">
        <v>70</v>
      </c>
      <c r="I539" s="327">
        <v>70</v>
      </c>
      <c r="J539" s="327">
        <v>70</v>
      </c>
      <c r="K539" s="327">
        <v>70</v>
      </c>
      <c r="L539" s="327">
        <v>70</v>
      </c>
      <c r="M539" s="327">
        <v>70</v>
      </c>
      <c r="N539" s="327">
        <v>70</v>
      </c>
      <c r="O539" s="327">
        <v>70</v>
      </c>
      <c r="P539" s="327">
        <v>69877</v>
      </c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  <c r="AA539" s="133"/>
      <c r="AB539" s="133"/>
      <c r="AC539" s="133"/>
      <c r="AD539" s="133"/>
    </row>
    <row r="540" spans="1:30" x14ac:dyDescent="0.2">
      <c r="A540" s="326" t="s">
        <v>729</v>
      </c>
      <c r="B540" s="326" t="s">
        <v>327</v>
      </c>
      <c r="C540" s="327">
        <v>1656</v>
      </c>
      <c r="D540" s="327">
        <v>1656</v>
      </c>
      <c r="E540" s="327">
        <v>1656</v>
      </c>
      <c r="F540" s="327">
        <v>1656</v>
      </c>
      <c r="G540" s="327">
        <v>1656</v>
      </c>
      <c r="H540" s="327">
        <v>1656</v>
      </c>
      <c r="I540" s="327">
        <v>1656</v>
      </c>
      <c r="J540" s="327">
        <v>1656</v>
      </c>
      <c r="K540" s="327">
        <v>1656</v>
      </c>
      <c r="L540" s="327">
        <v>1656</v>
      </c>
      <c r="M540" s="327">
        <v>1656</v>
      </c>
      <c r="N540" s="327">
        <v>1656</v>
      </c>
      <c r="O540" s="327">
        <v>1656</v>
      </c>
      <c r="P540" s="327">
        <v>1655837</v>
      </c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  <c r="AA540" s="133"/>
      <c r="AB540" s="133"/>
      <c r="AC540" s="133"/>
      <c r="AD540" s="133"/>
    </row>
    <row r="541" spans="1:30" x14ac:dyDescent="0.2">
      <c r="A541" s="326" t="s">
        <v>600</v>
      </c>
      <c r="B541" s="326" t="s">
        <v>327</v>
      </c>
      <c r="C541" s="327">
        <v>15928</v>
      </c>
      <c r="D541" s="327">
        <v>15928</v>
      </c>
      <c r="E541" s="327">
        <v>15928</v>
      </c>
      <c r="F541" s="327">
        <v>15928</v>
      </c>
      <c r="G541" s="327">
        <v>15928</v>
      </c>
      <c r="H541" s="327">
        <v>15928</v>
      </c>
      <c r="I541" s="327">
        <v>15928</v>
      </c>
      <c r="J541" s="327">
        <v>15928</v>
      </c>
      <c r="K541" s="327">
        <v>15928</v>
      </c>
      <c r="L541" s="327">
        <v>15928</v>
      </c>
      <c r="M541" s="327">
        <v>15928</v>
      </c>
      <c r="N541" s="327">
        <v>15928</v>
      </c>
      <c r="O541" s="327">
        <v>15928</v>
      </c>
      <c r="P541" s="327">
        <v>15927851</v>
      </c>
      <c r="Q541" s="133"/>
      <c r="R541" s="133"/>
      <c r="S541" s="133"/>
      <c r="T541" s="133"/>
      <c r="U541" s="133"/>
      <c r="V541" s="133"/>
      <c r="W541" s="133"/>
      <c r="X541" s="133"/>
      <c r="Y541" s="133"/>
      <c r="Z541" s="133"/>
      <c r="AA541" s="133"/>
      <c r="AB541" s="133"/>
      <c r="AC541" s="133"/>
      <c r="AD541" s="133"/>
    </row>
    <row r="542" spans="1:30" x14ac:dyDescent="0.2">
      <c r="A542" s="326" t="s">
        <v>239</v>
      </c>
      <c r="B542" s="326" t="s">
        <v>327</v>
      </c>
      <c r="C542" s="327">
        <v>3</v>
      </c>
      <c r="D542" s="327">
        <v>3</v>
      </c>
      <c r="E542" s="327">
        <v>3</v>
      </c>
      <c r="F542" s="327">
        <v>3</v>
      </c>
      <c r="G542" s="327">
        <v>3</v>
      </c>
      <c r="H542" s="327">
        <v>3</v>
      </c>
      <c r="I542" s="327">
        <v>3</v>
      </c>
      <c r="J542" s="327">
        <v>3</v>
      </c>
      <c r="K542" s="327">
        <v>3</v>
      </c>
      <c r="L542" s="327">
        <v>3</v>
      </c>
      <c r="M542" s="327">
        <v>3</v>
      </c>
      <c r="N542" s="327">
        <v>3</v>
      </c>
      <c r="O542" s="327">
        <v>3</v>
      </c>
      <c r="P542" s="327">
        <v>2655</v>
      </c>
      <c r="Q542" s="133"/>
      <c r="R542" s="133"/>
      <c r="S542" s="133"/>
      <c r="T542" s="133"/>
      <c r="U542" s="133"/>
      <c r="V542" s="133"/>
      <c r="W542" s="133"/>
      <c r="X542" s="133"/>
      <c r="Y542" s="133"/>
      <c r="Z542" s="133"/>
      <c r="AA542" s="133"/>
      <c r="AB542" s="133"/>
      <c r="AC542" s="133"/>
      <c r="AD542" s="133"/>
    </row>
    <row r="543" spans="1:30" x14ac:dyDescent="0.2">
      <c r="A543" s="326" t="s">
        <v>240</v>
      </c>
      <c r="B543" s="326" t="s">
        <v>327</v>
      </c>
      <c r="C543" s="327">
        <v>299</v>
      </c>
      <c r="D543" s="327">
        <v>299</v>
      </c>
      <c r="E543" s="327">
        <v>299</v>
      </c>
      <c r="F543" s="327">
        <v>299</v>
      </c>
      <c r="G543" s="327">
        <v>299</v>
      </c>
      <c r="H543" s="327">
        <v>299</v>
      </c>
      <c r="I543" s="327">
        <v>299</v>
      </c>
      <c r="J543" s="327">
        <v>299</v>
      </c>
      <c r="K543" s="327">
        <v>299</v>
      </c>
      <c r="L543" s="327">
        <v>299</v>
      </c>
      <c r="M543" s="327">
        <v>299</v>
      </c>
      <c r="N543" s="327">
        <v>299</v>
      </c>
      <c r="O543" s="327">
        <v>299</v>
      </c>
      <c r="P543" s="327">
        <v>298561</v>
      </c>
      <c r="Q543" s="133"/>
      <c r="R543" s="133"/>
      <c r="S543" s="133"/>
      <c r="T543" s="133"/>
      <c r="U543" s="133"/>
      <c r="V543" s="133"/>
      <c r="W543" s="133"/>
      <c r="X543" s="133"/>
      <c r="Y543" s="133"/>
      <c r="Z543" s="133"/>
      <c r="AA543" s="133"/>
      <c r="AB543" s="133"/>
      <c r="AC543" s="133"/>
      <c r="AD543" s="133"/>
    </row>
    <row r="544" spans="1:30" x14ac:dyDescent="0.2">
      <c r="A544" s="326" t="s">
        <v>730</v>
      </c>
      <c r="B544" s="326" t="s">
        <v>327</v>
      </c>
      <c r="C544" s="327">
        <v>0</v>
      </c>
      <c r="D544" s="327">
        <v>0</v>
      </c>
      <c r="E544" s="327">
        <v>0</v>
      </c>
      <c r="F544" s="327">
        <v>0</v>
      </c>
      <c r="G544" s="327">
        <v>0</v>
      </c>
      <c r="H544" s="327">
        <v>0</v>
      </c>
      <c r="I544" s="327">
        <v>0</v>
      </c>
      <c r="J544" s="327">
        <v>0</v>
      </c>
      <c r="K544" s="327">
        <v>0</v>
      </c>
      <c r="L544" s="327">
        <v>0</v>
      </c>
      <c r="M544" s="327">
        <v>0</v>
      </c>
      <c r="N544" s="327">
        <v>0</v>
      </c>
      <c r="O544" s="327">
        <v>0</v>
      </c>
      <c r="P544" s="327">
        <v>0</v>
      </c>
      <c r="Q544" s="133"/>
      <c r="R544" s="133"/>
      <c r="S544" s="133"/>
      <c r="T544" s="133"/>
      <c r="U544" s="133"/>
      <c r="V544" s="133"/>
      <c r="W544" s="133"/>
      <c r="X544" s="133"/>
      <c r="Y544" s="133"/>
      <c r="Z544" s="133"/>
      <c r="AA544" s="133"/>
      <c r="AB544" s="133"/>
      <c r="AC544" s="133"/>
      <c r="AD544" s="133"/>
    </row>
    <row r="545" spans="1:30" x14ac:dyDescent="0.2">
      <c r="A545" s="326" t="s">
        <v>731</v>
      </c>
      <c r="B545" s="326" t="s">
        <v>327</v>
      </c>
      <c r="C545" s="327">
        <v>0</v>
      </c>
      <c r="D545" s="327">
        <v>0</v>
      </c>
      <c r="E545" s="327">
        <v>0</v>
      </c>
      <c r="F545" s="327">
        <v>0</v>
      </c>
      <c r="G545" s="327">
        <v>0</v>
      </c>
      <c r="H545" s="327">
        <v>0</v>
      </c>
      <c r="I545" s="327">
        <v>0</v>
      </c>
      <c r="J545" s="327">
        <v>0</v>
      </c>
      <c r="K545" s="327">
        <v>0</v>
      </c>
      <c r="L545" s="327">
        <v>0</v>
      </c>
      <c r="M545" s="327">
        <v>0</v>
      </c>
      <c r="N545" s="327">
        <v>0</v>
      </c>
      <c r="O545" s="327">
        <v>0</v>
      </c>
      <c r="P545" s="327">
        <v>0</v>
      </c>
      <c r="Q545" s="133"/>
      <c r="R545" s="133"/>
      <c r="S545" s="133"/>
      <c r="T545" s="133"/>
      <c r="U545" s="133"/>
      <c r="V545" s="133"/>
      <c r="W545" s="133"/>
      <c r="X545" s="133"/>
      <c r="Y545" s="133"/>
      <c r="Z545" s="133"/>
      <c r="AA545" s="133"/>
      <c r="AB545" s="133"/>
      <c r="AC545" s="133"/>
      <c r="AD545" s="133"/>
    </row>
    <row r="546" spans="1:30" x14ac:dyDescent="0.2">
      <c r="A546" s="326" t="s">
        <v>625</v>
      </c>
      <c r="B546" s="326" t="s">
        <v>327</v>
      </c>
      <c r="C546" s="327">
        <v>150</v>
      </c>
      <c r="D546" s="327">
        <v>150</v>
      </c>
      <c r="E546" s="327">
        <v>150</v>
      </c>
      <c r="F546" s="327">
        <v>150</v>
      </c>
      <c r="G546" s="327">
        <v>150</v>
      </c>
      <c r="H546" s="327">
        <v>150</v>
      </c>
      <c r="I546" s="327">
        <v>150</v>
      </c>
      <c r="J546" s="327">
        <v>150</v>
      </c>
      <c r="K546" s="327">
        <v>150</v>
      </c>
      <c r="L546" s="327">
        <v>150</v>
      </c>
      <c r="M546" s="327">
        <v>150</v>
      </c>
      <c r="N546" s="327">
        <v>150</v>
      </c>
      <c r="O546" s="327">
        <v>150</v>
      </c>
      <c r="P546" s="327">
        <v>150385</v>
      </c>
      <c r="Q546" s="133"/>
      <c r="R546" s="133"/>
      <c r="S546" s="133"/>
      <c r="T546" s="133"/>
      <c r="U546" s="133"/>
      <c r="V546" s="133"/>
      <c r="W546" s="133"/>
      <c r="X546" s="133"/>
      <c r="Y546" s="133"/>
      <c r="Z546" s="133"/>
      <c r="AA546" s="133"/>
      <c r="AB546" s="133"/>
      <c r="AC546" s="133"/>
      <c r="AD546" s="133"/>
    </row>
    <row r="547" spans="1:30" x14ac:dyDescent="0.2">
      <c r="A547" s="326" t="s">
        <v>1109</v>
      </c>
      <c r="B547" s="326" t="s">
        <v>327</v>
      </c>
      <c r="C547" s="327">
        <v>0</v>
      </c>
      <c r="D547" s="327">
        <v>0</v>
      </c>
      <c r="E547" s="327">
        <v>0</v>
      </c>
      <c r="F547" s="327">
        <v>0</v>
      </c>
      <c r="G547" s="327">
        <v>0</v>
      </c>
      <c r="H547" s="327">
        <v>0</v>
      </c>
      <c r="I547" s="327">
        <v>0</v>
      </c>
      <c r="J547" s="327">
        <v>0</v>
      </c>
      <c r="K547" s="327">
        <v>0</v>
      </c>
      <c r="L547" s="327">
        <v>0</v>
      </c>
      <c r="M547" s="327">
        <v>0</v>
      </c>
      <c r="N547" s="327">
        <v>0</v>
      </c>
      <c r="O547" s="327">
        <v>0</v>
      </c>
      <c r="P547" s="327">
        <v>0</v>
      </c>
      <c r="Q547" s="133"/>
      <c r="R547" s="133"/>
      <c r="S547" s="133"/>
      <c r="T547" s="133"/>
      <c r="U547" s="133"/>
      <c r="V547" s="133"/>
      <c r="W547" s="133"/>
      <c r="X547" s="133"/>
      <c r="Y547" s="133"/>
      <c r="Z547" s="133"/>
      <c r="AA547" s="133"/>
      <c r="AB547" s="133"/>
      <c r="AC547" s="133"/>
      <c r="AD547" s="133"/>
    </row>
    <row r="548" spans="1:30" x14ac:dyDescent="0.2">
      <c r="A548" s="326" t="s">
        <v>908</v>
      </c>
      <c r="B548" s="326" t="s">
        <v>327</v>
      </c>
      <c r="C548" s="327">
        <v>70</v>
      </c>
      <c r="D548" s="327">
        <v>70</v>
      </c>
      <c r="E548" s="327">
        <v>70</v>
      </c>
      <c r="F548" s="327">
        <v>70</v>
      </c>
      <c r="G548" s="327">
        <v>70</v>
      </c>
      <c r="H548" s="327">
        <v>70</v>
      </c>
      <c r="I548" s="327">
        <v>70</v>
      </c>
      <c r="J548" s="327">
        <v>70</v>
      </c>
      <c r="K548" s="327">
        <v>70</v>
      </c>
      <c r="L548" s="327">
        <v>70</v>
      </c>
      <c r="M548" s="327">
        <v>70</v>
      </c>
      <c r="N548" s="327">
        <v>70</v>
      </c>
      <c r="O548" s="327">
        <v>70</v>
      </c>
      <c r="P548" s="327">
        <v>69830</v>
      </c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  <c r="AA548" s="133"/>
      <c r="AB548" s="133"/>
      <c r="AC548" s="133"/>
      <c r="AD548" s="133"/>
    </row>
    <row r="549" spans="1:30" x14ac:dyDescent="0.2">
      <c r="A549" s="326" t="s">
        <v>284</v>
      </c>
      <c r="B549" s="326" t="s">
        <v>327</v>
      </c>
      <c r="C549" s="327">
        <v>626</v>
      </c>
      <c r="D549" s="327">
        <v>626</v>
      </c>
      <c r="E549" s="327">
        <v>626</v>
      </c>
      <c r="F549" s="327">
        <v>626</v>
      </c>
      <c r="G549" s="327">
        <v>626</v>
      </c>
      <c r="H549" s="327">
        <v>626</v>
      </c>
      <c r="I549" s="327">
        <v>805</v>
      </c>
      <c r="J549" s="327">
        <v>805</v>
      </c>
      <c r="K549" s="327">
        <v>805</v>
      </c>
      <c r="L549" s="327">
        <v>805</v>
      </c>
      <c r="M549" s="327">
        <v>805</v>
      </c>
      <c r="N549" s="327">
        <v>806</v>
      </c>
      <c r="O549" s="327">
        <v>806</v>
      </c>
      <c r="P549" s="327">
        <v>723178</v>
      </c>
      <c r="Q549" s="133"/>
      <c r="R549" s="133"/>
      <c r="S549" s="133"/>
      <c r="T549" s="133"/>
      <c r="U549" s="133"/>
      <c r="V549" s="133"/>
      <c r="W549" s="133"/>
      <c r="X549" s="133"/>
      <c r="Y549" s="133"/>
      <c r="Z549" s="133"/>
      <c r="AA549" s="133"/>
      <c r="AB549" s="133"/>
      <c r="AC549" s="133"/>
      <c r="AD549" s="133"/>
    </row>
    <row r="550" spans="1:30" x14ac:dyDescent="0.2">
      <c r="A550" s="326" t="s">
        <v>285</v>
      </c>
      <c r="B550" s="326" t="s">
        <v>327</v>
      </c>
      <c r="C550" s="327">
        <v>1813</v>
      </c>
      <c r="D550" s="327">
        <v>1813</v>
      </c>
      <c r="E550" s="327">
        <v>1813</v>
      </c>
      <c r="F550" s="327">
        <v>1813</v>
      </c>
      <c r="G550" s="327">
        <v>1813</v>
      </c>
      <c r="H550" s="327">
        <v>1813</v>
      </c>
      <c r="I550" s="327">
        <v>1813</v>
      </c>
      <c r="J550" s="327">
        <v>1813</v>
      </c>
      <c r="K550" s="327">
        <v>1813</v>
      </c>
      <c r="L550" s="327">
        <v>1813</v>
      </c>
      <c r="M550" s="327">
        <v>1813</v>
      </c>
      <c r="N550" s="327">
        <v>1813</v>
      </c>
      <c r="O550" s="327">
        <v>1813</v>
      </c>
      <c r="P550" s="327">
        <v>1812662</v>
      </c>
      <c r="Q550" s="133"/>
      <c r="R550" s="133"/>
      <c r="S550" s="133"/>
      <c r="T550" s="133"/>
      <c r="U550" s="133"/>
      <c r="V550" s="133"/>
      <c r="W550" s="133"/>
      <c r="X550" s="133"/>
      <c r="Y550" s="133"/>
      <c r="Z550" s="133"/>
      <c r="AA550" s="133"/>
      <c r="AB550" s="133"/>
      <c r="AC550" s="133"/>
      <c r="AD550" s="133"/>
    </row>
    <row r="551" spans="1:30" x14ac:dyDescent="0.2">
      <c r="A551" s="326" t="s">
        <v>1009</v>
      </c>
      <c r="B551" s="326" t="s">
        <v>327</v>
      </c>
      <c r="C551" s="327">
        <v>0</v>
      </c>
      <c r="D551" s="327">
        <v>0</v>
      </c>
      <c r="E551" s="327">
        <v>0</v>
      </c>
      <c r="F551" s="327">
        <v>0</v>
      </c>
      <c r="G551" s="327">
        <v>0</v>
      </c>
      <c r="H551" s="327">
        <v>0</v>
      </c>
      <c r="I551" s="327">
        <v>0</v>
      </c>
      <c r="J551" s="327">
        <v>0</v>
      </c>
      <c r="K551" s="327">
        <v>0</v>
      </c>
      <c r="L551" s="327">
        <v>0</v>
      </c>
      <c r="M551" s="327">
        <v>0</v>
      </c>
      <c r="N551" s="327">
        <v>0</v>
      </c>
      <c r="O551" s="327">
        <v>0</v>
      </c>
      <c r="P551" s="327">
        <v>0</v>
      </c>
      <c r="Q551" s="133"/>
      <c r="R551" s="133"/>
      <c r="S551" s="133"/>
      <c r="T551" s="133"/>
      <c r="U551" s="133"/>
      <c r="V551" s="133"/>
      <c r="W551" s="133"/>
      <c r="X551" s="133"/>
      <c r="Y551" s="133"/>
      <c r="Z551" s="133"/>
      <c r="AA551" s="133"/>
      <c r="AB551" s="133"/>
      <c r="AC551" s="133"/>
      <c r="AD551" s="133"/>
    </row>
    <row r="552" spans="1:30" x14ac:dyDescent="0.2">
      <c r="A552" s="326" t="s">
        <v>1010</v>
      </c>
      <c r="B552" s="326" t="s">
        <v>327</v>
      </c>
      <c r="C552" s="327">
        <v>0</v>
      </c>
      <c r="D552" s="327">
        <v>0</v>
      </c>
      <c r="E552" s="327">
        <v>0</v>
      </c>
      <c r="F552" s="327">
        <v>0</v>
      </c>
      <c r="G552" s="327">
        <v>0</v>
      </c>
      <c r="H552" s="327">
        <v>0</v>
      </c>
      <c r="I552" s="327">
        <v>0</v>
      </c>
      <c r="J552" s="327">
        <v>0</v>
      </c>
      <c r="K552" s="327">
        <v>0</v>
      </c>
      <c r="L552" s="327">
        <v>0</v>
      </c>
      <c r="M552" s="327">
        <v>0</v>
      </c>
      <c r="N552" s="327">
        <v>0</v>
      </c>
      <c r="O552" s="327">
        <v>0</v>
      </c>
      <c r="P552" s="327">
        <v>0</v>
      </c>
      <c r="Q552" s="133"/>
      <c r="R552" s="133"/>
      <c r="S552" s="133"/>
      <c r="T552" s="133"/>
      <c r="U552" s="133"/>
      <c r="V552" s="133"/>
      <c r="W552" s="133"/>
      <c r="X552" s="133"/>
      <c r="Y552" s="133"/>
      <c r="Z552" s="133"/>
      <c r="AA552" s="133"/>
      <c r="AB552" s="133"/>
      <c r="AC552" s="133"/>
      <c r="AD552" s="133"/>
    </row>
    <row r="553" spans="1:30" x14ac:dyDescent="0.2">
      <c r="A553" s="326" t="s">
        <v>861</v>
      </c>
      <c r="B553" s="326" t="s">
        <v>327</v>
      </c>
      <c r="C553" s="327">
        <v>0</v>
      </c>
      <c r="D553" s="327">
        <v>0</v>
      </c>
      <c r="E553" s="327">
        <v>0</v>
      </c>
      <c r="F553" s="327">
        <v>0</v>
      </c>
      <c r="G553" s="327">
        <v>0</v>
      </c>
      <c r="H553" s="327">
        <v>0</v>
      </c>
      <c r="I553" s="327">
        <v>0</v>
      </c>
      <c r="J553" s="327">
        <v>0</v>
      </c>
      <c r="K553" s="327">
        <v>0</v>
      </c>
      <c r="L553" s="327">
        <v>0</v>
      </c>
      <c r="M553" s="327">
        <v>0</v>
      </c>
      <c r="N553" s="327">
        <v>0</v>
      </c>
      <c r="O553" s="327">
        <v>0</v>
      </c>
      <c r="P553" s="327">
        <v>0</v>
      </c>
      <c r="Q553" s="133"/>
      <c r="R553" s="133"/>
      <c r="S553" s="133"/>
      <c r="T553" s="133"/>
      <c r="U553" s="133"/>
      <c r="V553" s="133"/>
      <c r="W553" s="133"/>
      <c r="X553" s="133"/>
      <c r="Y553" s="133"/>
      <c r="Z553" s="133"/>
      <c r="AA553" s="133"/>
      <c r="AB553" s="133"/>
      <c r="AC553" s="133"/>
      <c r="AD553" s="133"/>
    </row>
    <row r="554" spans="1:30" x14ac:dyDescent="0.2">
      <c r="A554" s="326" t="s">
        <v>862</v>
      </c>
      <c r="B554" s="326" t="s">
        <v>327</v>
      </c>
      <c r="C554" s="327">
        <v>1</v>
      </c>
      <c r="D554" s="327">
        <v>1</v>
      </c>
      <c r="E554" s="327">
        <v>1</v>
      </c>
      <c r="F554" s="327">
        <v>1</v>
      </c>
      <c r="G554" s="327">
        <v>1</v>
      </c>
      <c r="H554" s="327">
        <v>1</v>
      </c>
      <c r="I554" s="327">
        <v>1</v>
      </c>
      <c r="J554" s="327">
        <v>1</v>
      </c>
      <c r="K554" s="327">
        <v>1</v>
      </c>
      <c r="L554" s="327">
        <v>1</v>
      </c>
      <c r="M554" s="327">
        <v>1</v>
      </c>
      <c r="N554" s="327">
        <v>1</v>
      </c>
      <c r="O554" s="327">
        <v>1</v>
      </c>
      <c r="P554" s="327">
        <v>1390</v>
      </c>
      <c r="Q554" s="133"/>
      <c r="R554" s="133"/>
      <c r="S554" s="133"/>
      <c r="T554" s="133"/>
      <c r="U554" s="133"/>
      <c r="V554" s="133"/>
      <c r="W554" s="133"/>
      <c r="X554" s="133"/>
      <c r="Y554" s="133"/>
      <c r="Z554" s="133"/>
      <c r="AA554" s="133"/>
      <c r="AB554" s="133"/>
      <c r="AC554" s="133"/>
      <c r="AD554" s="133"/>
    </row>
    <row r="555" spans="1:30" x14ac:dyDescent="0.2">
      <c r="A555" s="326" t="s">
        <v>348</v>
      </c>
      <c r="B555" s="326" t="s">
        <v>327</v>
      </c>
      <c r="C555" s="327">
        <v>231</v>
      </c>
      <c r="D555" s="327">
        <v>231</v>
      </c>
      <c r="E555" s="327">
        <v>231</v>
      </c>
      <c r="F555" s="327">
        <v>231</v>
      </c>
      <c r="G555" s="327">
        <v>231</v>
      </c>
      <c r="H555" s="327">
        <v>231</v>
      </c>
      <c r="I555" s="327">
        <v>231</v>
      </c>
      <c r="J555" s="327">
        <v>231</v>
      </c>
      <c r="K555" s="327">
        <v>231</v>
      </c>
      <c r="L555" s="327">
        <v>231</v>
      </c>
      <c r="M555" s="327">
        <v>231</v>
      </c>
      <c r="N555" s="327">
        <v>231</v>
      </c>
      <c r="O555" s="327">
        <v>231</v>
      </c>
      <c r="P555" s="327">
        <v>230644</v>
      </c>
      <c r="Q555" s="133"/>
      <c r="R555" s="133"/>
      <c r="S555" s="133"/>
      <c r="T555" s="133"/>
      <c r="U555" s="133"/>
      <c r="V555" s="133"/>
      <c r="W555" s="133"/>
      <c r="X555" s="133"/>
      <c r="Y555" s="133"/>
      <c r="Z555" s="133"/>
      <c r="AA555" s="133"/>
      <c r="AB555" s="133"/>
      <c r="AC555" s="133"/>
      <c r="AD555" s="133"/>
    </row>
    <row r="556" spans="1:30" x14ac:dyDescent="0.2">
      <c r="A556" s="326" t="s">
        <v>349</v>
      </c>
      <c r="B556" s="326" t="s">
        <v>327</v>
      </c>
      <c r="C556" s="327">
        <v>130</v>
      </c>
      <c r="D556" s="327">
        <v>130</v>
      </c>
      <c r="E556" s="327">
        <v>130</v>
      </c>
      <c r="F556" s="327">
        <v>130</v>
      </c>
      <c r="G556" s="327">
        <v>130</v>
      </c>
      <c r="H556" s="327">
        <v>130</v>
      </c>
      <c r="I556" s="327">
        <v>43</v>
      </c>
      <c r="J556" s="327">
        <v>43</v>
      </c>
      <c r="K556" s="327">
        <v>43</v>
      </c>
      <c r="L556" s="327">
        <v>43</v>
      </c>
      <c r="M556" s="327">
        <v>43</v>
      </c>
      <c r="N556" s="327">
        <v>43</v>
      </c>
      <c r="O556" s="327">
        <v>43</v>
      </c>
      <c r="P556" s="327">
        <v>82693</v>
      </c>
      <c r="Q556" s="133"/>
      <c r="R556" s="133"/>
      <c r="S556" s="133"/>
      <c r="T556" s="133"/>
      <c r="U556" s="133"/>
      <c r="V556" s="133"/>
      <c r="W556" s="133"/>
      <c r="X556" s="133"/>
      <c r="Y556" s="133"/>
      <c r="Z556" s="133"/>
      <c r="AA556" s="133"/>
      <c r="AB556" s="133"/>
      <c r="AC556" s="133"/>
      <c r="AD556" s="133"/>
    </row>
    <row r="557" spans="1:30" x14ac:dyDescent="0.2">
      <c r="A557" s="326" t="s">
        <v>909</v>
      </c>
      <c r="B557" s="326" t="s">
        <v>327</v>
      </c>
      <c r="C557" s="327">
        <v>1</v>
      </c>
      <c r="D557" s="327">
        <v>1</v>
      </c>
      <c r="E557" s="327">
        <v>1</v>
      </c>
      <c r="F557" s="327">
        <v>1</v>
      </c>
      <c r="G557" s="327">
        <v>1</v>
      </c>
      <c r="H557" s="327">
        <v>1</v>
      </c>
      <c r="I557" s="327">
        <v>1</v>
      </c>
      <c r="J557" s="327">
        <v>1</v>
      </c>
      <c r="K557" s="327">
        <v>1</v>
      </c>
      <c r="L557" s="327">
        <v>1</v>
      </c>
      <c r="M557" s="327">
        <v>1</v>
      </c>
      <c r="N557" s="327">
        <v>1</v>
      </c>
      <c r="O557" s="327">
        <v>1</v>
      </c>
      <c r="P557" s="327">
        <v>1307</v>
      </c>
      <c r="Q557" s="133"/>
      <c r="R557" s="133"/>
      <c r="S557" s="133"/>
      <c r="T557" s="133"/>
      <c r="U557" s="133"/>
      <c r="V557" s="133"/>
      <c r="W557" s="133"/>
      <c r="X557" s="133"/>
      <c r="Y557" s="133"/>
      <c r="Z557" s="133"/>
      <c r="AA557" s="133"/>
      <c r="AB557" s="133"/>
      <c r="AC557" s="133"/>
      <c r="AD557" s="133"/>
    </row>
    <row r="558" spans="1:30" x14ac:dyDescent="0.2">
      <c r="A558" s="326" t="s">
        <v>910</v>
      </c>
      <c r="B558" s="326" t="s">
        <v>327</v>
      </c>
      <c r="C558" s="327">
        <v>1</v>
      </c>
      <c r="D558" s="327">
        <v>1</v>
      </c>
      <c r="E558" s="327">
        <v>1</v>
      </c>
      <c r="F558" s="327">
        <v>1</v>
      </c>
      <c r="G558" s="327">
        <v>1</v>
      </c>
      <c r="H558" s="327">
        <v>1</v>
      </c>
      <c r="I558" s="327">
        <v>1</v>
      </c>
      <c r="J558" s="327">
        <v>1</v>
      </c>
      <c r="K558" s="327">
        <v>1</v>
      </c>
      <c r="L558" s="327">
        <v>1</v>
      </c>
      <c r="M558" s="327">
        <v>1</v>
      </c>
      <c r="N558" s="327">
        <v>1</v>
      </c>
      <c r="O558" s="327">
        <v>1</v>
      </c>
      <c r="P558" s="327">
        <v>1025</v>
      </c>
      <c r="Q558" s="133"/>
      <c r="R558" s="133"/>
      <c r="S558" s="133"/>
      <c r="T558" s="133"/>
      <c r="U558" s="133"/>
      <c r="V558" s="133"/>
      <c r="W558" s="133"/>
      <c r="X558" s="133"/>
      <c r="Y558" s="133"/>
      <c r="Z558" s="133"/>
      <c r="AA558" s="133"/>
      <c r="AB558" s="133"/>
      <c r="AC558" s="133"/>
      <c r="AD558" s="133"/>
    </row>
    <row r="559" spans="1:30" x14ac:dyDescent="0.2">
      <c r="A559" s="326" t="s">
        <v>1011</v>
      </c>
      <c r="B559" s="326" t="s">
        <v>327</v>
      </c>
      <c r="C559" s="327">
        <v>0</v>
      </c>
      <c r="D559" s="327">
        <v>0</v>
      </c>
      <c r="E559" s="327">
        <v>0</v>
      </c>
      <c r="F559" s="327">
        <v>0</v>
      </c>
      <c r="G559" s="327">
        <v>0</v>
      </c>
      <c r="H559" s="327">
        <v>0</v>
      </c>
      <c r="I559" s="327">
        <v>0</v>
      </c>
      <c r="J559" s="327">
        <v>0</v>
      </c>
      <c r="K559" s="327">
        <v>0</v>
      </c>
      <c r="L559" s="327">
        <v>0</v>
      </c>
      <c r="M559" s="327">
        <v>0</v>
      </c>
      <c r="N559" s="327">
        <v>0</v>
      </c>
      <c r="O559" s="327">
        <v>0</v>
      </c>
      <c r="P559" s="327">
        <v>0</v>
      </c>
      <c r="Q559" s="133"/>
      <c r="R559" s="133"/>
      <c r="S559" s="133"/>
      <c r="T559" s="133"/>
      <c r="U559" s="133"/>
      <c r="V559" s="133"/>
      <c r="W559" s="133"/>
      <c r="X559" s="133"/>
      <c r="Y559" s="133"/>
      <c r="Z559" s="133"/>
      <c r="AA559" s="133"/>
      <c r="AB559" s="133"/>
      <c r="AC559" s="133"/>
      <c r="AD559" s="133"/>
    </row>
    <row r="560" spans="1:30" x14ac:dyDescent="0.2">
      <c r="A560" s="326" t="s">
        <v>911</v>
      </c>
      <c r="B560" s="326" t="s">
        <v>327</v>
      </c>
      <c r="C560" s="327">
        <v>0</v>
      </c>
      <c r="D560" s="327">
        <v>0</v>
      </c>
      <c r="E560" s="327">
        <v>0</v>
      </c>
      <c r="F560" s="327">
        <v>0</v>
      </c>
      <c r="G560" s="327">
        <v>0</v>
      </c>
      <c r="H560" s="327">
        <v>0</v>
      </c>
      <c r="I560" s="327">
        <v>0</v>
      </c>
      <c r="J560" s="327">
        <v>0</v>
      </c>
      <c r="K560" s="327">
        <v>0</v>
      </c>
      <c r="L560" s="327">
        <v>0</v>
      </c>
      <c r="M560" s="327">
        <v>0</v>
      </c>
      <c r="N560" s="327">
        <v>0</v>
      </c>
      <c r="O560" s="327">
        <v>0</v>
      </c>
      <c r="P560" s="327">
        <v>0</v>
      </c>
      <c r="Q560" s="133"/>
      <c r="R560" s="133"/>
      <c r="S560" s="133"/>
      <c r="T560" s="133"/>
      <c r="U560" s="133"/>
      <c r="V560" s="133"/>
      <c r="W560" s="133"/>
      <c r="X560" s="133"/>
      <c r="Y560" s="133"/>
      <c r="Z560" s="133"/>
      <c r="AA560" s="133"/>
      <c r="AB560" s="133"/>
      <c r="AC560" s="133"/>
      <c r="AD560" s="133"/>
    </row>
    <row r="561" spans="1:30" x14ac:dyDescent="0.2">
      <c r="A561" s="326"/>
      <c r="B561" s="326"/>
      <c r="C561" s="327"/>
      <c r="D561" s="327"/>
      <c r="E561" s="327"/>
      <c r="F561" s="327"/>
      <c r="G561" s="327"/>
      <c r="H561" s="327"/>
      <c r="I561" s="327"/>
      <c r="J561" s="327"/>
      <c r="K561" s="327"/>
      <c r="L561" s="327"/>
      <c r="M561" s="327"/>
      <c r="N561" s="327"/>
      <c r="O561" s="327"/>
      <c r="P561" s="327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  <c r="AA561" s="133"/>
      <c r="AB561" s="133"/>
      <c r="AC561" s="133"/>
      <c r="AD561" s="133"/>
    </row>
    <row r="562" spans="1:30" ht="13.2" thickBot="1" x14ac:dyDescent="0.3">
      <c r="A562" s="11"/>
      <c r="B562" s="166" t="s">
        <v>1110</v>
      </c>
      <c r="C562" s="214">
        <f>SUM(C405:C561)</f>
        <v>227784</v>
      </c>
      <c r="D562" s="214">
        <f t="shared" ref="D562:O562" si="2">SUM(D405:D561)</f>
        <v>228359</v>
      </c>
      <c r="E562" s="214">
        <f t="shared" si="2"/>
        <v>229978</v>
      </c>
      <c r="F562" s="214">
        <f t="shared" si="2"/>
        <v>230706</v>
      </c>
      <c r="G562" s="214">
        <f t="shared" si="2"/>
        <v>232762</v>
      </c>
      <c r="H562" s="214">
        <f t="shared" si="2"/>
        <v>233614</v>
      </c>
      <c r="I562" s="214">
        <f t="shared" si="2"/>
        <v>225941</v>
      </c>
      <c r="J562" s="214">
        <f t="shared" si="2"/>
        <v>224767</v>
      </c>
      <c r="K562" s="214">
        <f t="shared" si="2"/>
        <v>225778</v>
      </c>
      <c r="L562" s="214">
        <f t="shared" si="2"/>
        <v>226152</v>
      </c>
      <c r="M562" s="214">
        <f t="shared" si="2"/>
        <v>226202</v>
      </c>
      <c r="N562" s="214">
        <f t="shared" si="2"/>
        <v>223773</v>
      </c>
      <c r="O562" s="214">
        <f t="shared" si="2"/>
        <v>223604</v>
      </c>
      <c r="P562" s="214">
        <f>SUM(P405:P561)</f>
        <v>227806708</v>
      </c>
    </row>
  </sheetData>
  <mergeCells count="2">
    <mergeCell ref="A2:A3"/>
    <mergeCell ref="B2:B3"/>
  </mergeCells>
  <phoneticPr fontId="0" type="noConversion"/>
  <pageMargins left="0.2" right="0.21" top="0.37" bottom="0.37" header="0.16" footer="0.17"/>
  <pageSetup scale="40" orientation="landscape" r:id="rId1"/>
  <headerFooter>
    <oddFooter>&amp;R&amp;P of &amp;N</oddFooter>
  </headerFooter>
  <rowBreaks count="4" manualBreakCount="4">
    <brk id="190" max="16" man="1"/>
    <brk id="283" max="16" man="1"/>
    <brk id="385" max="16" man="1"/>
    <brk id="493" max="16" man="1"/>
  </row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/>
  <dimension ref="A1:AD113"/>
  <sheetViews>
    <sheetView zoomScale="110" zoomScaleNormal="110" workbookViewId="0">
      <pane xSplit="2" ySplit="3" topLeftCell="J4" activePane="bottomRight" state="frozen"/>
      <selection activeCell="B30" sqref="B30"/>
      <selection pane="topRight" activeCell="B30" sqref="B30"/>
      <selection pane="bottomLeft" activeCell="B30" sqref="B30"/>
      <selection pane="bottomRight" activeCell="B30" sqref="B30"/>
    </sheetView>
  </sheetViews>
  <sheetFormatPr defaultRowHeight="11.4" x14ac:dyDescent="0.2"/>
  <cols>
    <col min="1" max="1" width="40.5703125" style="134" bestFit="1" customWidth="1"/>
    <col min="2" max="2" width="31.85546875" style="134" bestFit="1" customWidth="1"/>
    <col min="3" max="3" width="15.140625" style="134" bestFit="1" customWidth="1"/>
    <col min="4" max="15" width="14.5703125" style="134" bestFit="1" customWidth="1"/>
    <col min="16" max="16" width="20.28515625" style="134" bestFit="1" customWidth="1"/>
    <col min="17" max="16384" width="9.140625" style="134"/>
  </cols>
  <sheetData>
    <row r="1" spans="1:30" ht="12" thickBot="1" x14ac:dyDescent="0.25">
      <c r="A1" s="134" t="s">
        <v>993</v>
      </c>
    </row>
    <row r="2" spans="1:30" ht="13.2" x14ac:dyDescent="0.25">
      <c r="A2" s="472" t="s">
        <v>350</v>
      </c>
      <c r="B2" s="474" t="s">
        <v>416</v>
      </c>
      <c r="C2" s="138"/>
      <c r="D2" s="138"/>
      <c r="E2" s="138"/>
      <c r="F2" s="138"/>
      <c r="G2" s="138"/>
      <c r="H2" s="139" t="s">
        <v>975</v>
      </c>
      <c r="I2" s="138"/>
      <c r="J2" s="138"/>
      <c r="K2" s="138"/>
      <c r="L2" s="138"/>
      <c r="M2" s="138"/>
      <c r="N2" s="138"/>
      <c r="O2" s="138"/>
      <c r="P2" s="224" t="s">
        <v>192</v>
      </c>
    </row>
    <row r="3" spans="1:30" ht="13.8" thickBot="1" x14ac:dyDescent="0.3">
      <c r="A3" s="473"/>
      <c r="B3" s="475"/>
      <c r="C3" s="324">
        <v>42887</v>
      </c>
      <c r="D3" s="324">
        <v>42917</v>
      </c>
      <c r="E3" s="324">
        <v>42948</v>
      </c>
      <c r="F3" s="324">
        <v>42979</v>
      </c>
      <c r="G3" s="324">
        <v>43009</v>
      </c>
      <c r="H3" s="324">
        <v>43040</v>
      </c>
      <c r="I3" s="324">
        <v>43070</v>
      </c>
      <c r="J3" s="324">
        <v>43101</v>
      </c>
      <c r="K3" s="324">
        <v>43132</v>
      </c>
      <c r="L3" s="324">
        <v>43160</v>
      </c>
      <c r="M3" s="324">
        <v>43191</v>
      </c>
      <c r="N3" s="324">
        <v>43221</v>
      </c>
      <c r="O3" s="324">
        <v>43252</v>
      </c>
      <c r="P3" s="325">
        <v>43252</v>
      </c>
    </row>
    <row r="4" spans="1:30" x14ac:dyDescent="0.2">
      <c r="A4" s="327" t="s">
        <v>1085</v>
      </c>
      <c r="B4" s="327" t="s">
        <v>1086</v>
      </c>
      <c r="C4" s="327">
        <v>0</v>
      </c>
      <c r="D4" s="327">
        <v>0</v>
      </c>
      <c r="E4" s="327">
        <v>0</v>
      </c>
      <c r="F4" s="327">
        <v>0</v>
      </c>
      <c r="G4" s="327">
        <v>0</v>
      </c>
      <c r="H4" s="327">
        <v>0</v>
      </c>
      <c r="I4" s="327">
        <v>0</v>
      </c>
      <c r="J4" s="327">
        <v>0</v>
      </c>
      <c r="K4" s="327">
        <v>0</v>
      </c>
      <c r="L4" s="327">
        <v>0</v>
      </c>
      <c r="M4" s="327">
        <v>0</v>
      </c>
      <c r="N4" s="327">
        <v>0</v>
      </c>
      <c r="O4" s="327">
        <v>0</v>
      </c>
      <c r="P4" s="327">
        <v>0</v>
      </c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</row>
    <row r="5" spans="1:30" x14ac:dyDescent="0.2">
      <c r="A5" s="327" t="s">
        <v>1087</v>
      </c>
      <c r="B5" s="327" t="s">
        <v>1086</v>
      </c>
      <c r="C5" s="327">
        <v>0</v>
      </c>
      <c r="D5" s="327">
        <v>0</v>
      </c>
      <c r="E5" s="327">
        <v>0</v>
      </c>
      <c r="F5" s="327">
        <v>0</v>
      </c>
      <c r="G5" s="327">
        <v>0</v>
      </c>
      <c r="H5" s="327">
        <v>0</v>
      </c>
      <c r="I5" s="327">
        <v>0</v>
      </c>
      <c r="J5" s="327">
        <v>0</v>
      </c>
      <c r="K5" s="327">
        <v>0</v>
      </c>
      <c r="L5" s="327">
        <v>0</v>
      </c>
      <c r="M5" s="327">
        <v>0</v>
      </c>
      <c r="N5" s="327">
        <v>0</v>
      </c>
      <c r="O5" s="327">
        <v>0</v>
      </c>
      <c r="P5" s="327">
        <v>0</v>
      </c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</row>
    <row r="6" spans="1:30" x14ac:dyDescent="0.2">
      <c r="A6" s="327" t="s">
        <v>1088</v>
      </c>
      <c r="B6" s="327" t="s">
        <v>1086</v>
      </c>
      <c r="C6" s="327">
        <v>0</v>
      </c>
      <c r="D6" s="327">
        <v>0</v>
      </c>
      <c r="E6" s="327">
        <v>0</v>
      </c>
      <c r="F6" s="327">
        <v>0</v>
      </c>
      <c r="G6" s="327">
        <v>0</v>
      </c>
      <c r="H6" s="327">
        <v>0</v>
      </c>
      <c r="I6" s="327">
        <v>0</v>
      </c>
      <c r="J6" s="327">
        <v>0</v>
      </c>
      <c r="K6" s="327">
        <v>0</v>
      </c>
      <c r="L6" s="327">
        <v>0</v>
      </c>
      <c r="M6" s="327">
        <v>0</v>
      </c>
      <c r="N6" s="327">
        <v>0</v>
      </c>
      <c r="O6" s="327">
        <v>0</v>
      </c>
      <c r="P6" s="327">
        <v>0</v>
      </c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</row>
    <row r="7" spans="1:30" x14ac:dyDescent="0.2">
      <c r="A7" s="327" t="s">
        <v>1089</v>
      </c>
      <c r="B7" s="327" t="s">
        <v>1086</v>
      </c>
      <c r="C7" s="327">
        <v>0</v>
      </c>
      <c r="D7" s="327">
        <v>0</v>
      </c>
      <c r="E7" s="327">
        <v>0</v>
      </c>
      <c r="F7" s="327">
        <v>0</v>
      </c>
      <c r="G7" s="327">
        <v>0</v>
      </c>
      <c r="H7" s="327">
        <v>0</v>
      </c>
      <c r="I7" s="327">
        <v>0</v>
      </c>
      <c r="J7" s="327">
        <v>0</v>
      </c>
      <c r="K7" s="327">
        <v>0</v>
      </c>
      <c r="L7" s="327">
        <v>0</v>
      </c>
      <c r="M7" s="327">
        <v>0</v>
      </c>
      <c r="N7" s="327">
        <v>0</v>
      </c>
      <c r="O7" s="327">
        <v>0</v>
      </c>
      <c r="P7" s="327">
        <v>0</v>
      </c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</row>
    <row r="8" spans="1:30" x14ac:dyDescent="0.2">
      <c r="A8" s="327" t="s">
        <v>1090</v>
      </c>
      <c r="B8" s="327" t="s">
        <v>1086</v>
      </c>
      <c r="C8" s="327">
        <v>0</v>
      </c>
      <c r="D8" s="327">
        <v>0</v>
      </c>
      <c r="E8" s="327">
        <v>0</v>
      </c>
      <c r="F8" s="327">
        <v>0</v>
      </c>
      <c r="G8" s="327">
        <v>0</v>
      </c>
      <c r="H8" s="327">
        <v>0</v>
      </c>
      <c r="I8" s="327">
        <v>0</v>
      </c>
      <c r="J8" s="327">
        <v>0</v>
      </c>
      <c r="K8" s="327">
        <v>0</v>
      </c>
      <c r="L8" s="327">
        <v>0</v>
      </c>
      <c r="M8" s="327">
        <v>0</v>
      </c>
      <c r="N8" s="327">
        <v>0</v>
      </c>
      <c r="O8" s="327">
        <v>0</v>
      </c>
      <c r="P8" s="327">
        <v>0</v>
      </c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</row>
    <row r="9" spans="1:30" x14ac:dyDescent="0.2">
      <c r="A9" s="327" t="s">
        <v>1091</v>
      </c>
      <c r="B9" s="327" t="s">
        <v>1086</v>
      </c>
      <c r="C9" s="327">
        <v>0</v>
      </c>
      <c r="D9" s="327">
        <v>0</v>
      </c>
      <c r="E9" s="327">
        <v>0</v>
      </c>
      <c r="F9" s="327">
        <v>0</v>
      </c>
      <c r="G9" s="327">
        <v>0</v>
      </c>
      <c r="H9" s="327">
        <v>0</v>
      </c>
      <c r="I9" s="327">
        <v>0</v>
      </c>
      <c r="J9" s="327">
        <v>0</v>
      </c>
      <c r="K9" s="327">
        <v>0</v>
      </c>
      <c r="L9" s="327">
        <v>0</v>
      </c>
      <c r="M9" s="327">
        <v>0</v>
      </c>
      <c r="N9" s="327">
        <v>0</v>
      </c>
      <c r="O9" s="327">
        <v>0</v>
      </c>
      <c r="P9" s="327">
        <v>0</v>
      </c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</row>
    <row r="10" spans="1:30" ht="13.2" thickBot="1" x14ac:dyDescent="0.3">
      <c r="A10" s="326"/>
      <c r="B10" s="166" t="s">
        <v>1098</v>
      </c>
      <c r="C10" s="328">
        <f>SUM(C4:C9)</f>
        <v>0</v>
      </c>
      <c r="D10" s="328">
        <f t="shared" ref="D10:P10" si="0">SUM(D4:D9)</f>
        <v>0</v>
      </c>
      <c r="E10" s="328">
        <f t="shared" si="0"/>
        <v>0</v>
      </c>
      <c r="F10" s="328">
        <f t="shared" si="0"/>
        <v>0</v>
      </c>
      <c r="G10" s="328">
        <f t="shared" si="0"/>
        <v>0</v>
      </c>
      <c r="H10" s="328">
        <f t="shared" si="0"/>
        <v>0</v>
      </c>
      <c r="I10" s="328">
        <f t="shared" si="0"/>
        <v>0</v>
      </c>
      <c r="J10" s="328">
        <f t="shared" si="0"/>
        <v>0</v>
      </c>
      <c r="K10" s="328">
        <f t="shared" si="0"/>
        <v>0</v>
      </c>
      <c r="L10" s="328">
        <f t="shared" si="0"/>
        <v>0</v>
      </c>
      <c r="M10" s="328">
        <f t="shared" si="0"/>
        <v>0</v>
      </c>
      <c r="N10" s="328">
        <f t="shared" si="0"/>
        <v>0</v>
      </c>
      <c r="O10" s="328">
        <f t="shared" si="0"/>
        <v>0</v>
      </c>
      <c r="P10" s="328">
        <f t="shared" si="0"/>
        <v>0</v>
      </c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</row>
    <row r="11" spans="1:30" x14ac:dyDescent="0.2">
      <c r="A11" s="326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</row>
    <row r="12" spans="1:30" x14ac:dyDescent="0.2">
      <c r="A12" s="327" t="s">
        <v>24</v>
      </c>
      <c r="B12" s="327" t="s">
        <v>351</v>
      </c>
      <c r="C12" s="327">
        <v>1437</v>
      </c>
      <c r="D12" s="327">
        <v>1437</v>
      </c>
      <c r="E12" s="327">
        <v>1437</v>
      </c>
      <c r="F12" s="327">
        <v>1437</v>
      </c>
      <c r="G12" s="327">
        <v>1437</v>
      </c>
      <c r="H12" s="327">
        <v>1437</v>
      </c>
      <c r="I12" s="327">
        <v>1437</v>
      </c>
      <c r="J12" s="327">
        <v>611</v>
      </c>
      <c r="K12" s="327">
        <v>611</v>
      </c>
      <c r="L12" s="327">
        <v>611</v>
      </c>
      <c r="M12" s="327">
        <v>611</v>
      </c>
      <c r="N12" s="327">
        <v>611</v>
      </c>
      <c r="O12" s="327">
        <v>611</v>
      </c>
      <c r="P12" s="327">
        <v>1058513</v>
      </c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</row>
    <row r="13" spans="1:30" x14ac:dyDescent="0.2">
      <c r="A13" s="327" t="s">
        <v>25</v>
      </c>
      <c r="B13" s="327" t="s">
        <v>351</v>
      </c>
      <c r="C13" s="327">
        <v>8476</v>
      </c>
      <c r="D13" s="327">
        <v>8476</v>
      </c>
      <c r="E13" s="327">
        <v>8476</v>
      </c>
      <c r="F13" s="327">
        <v>8476</v>
      </c>
      <c r="G13" s="327">
        <v>8476</v>
      </c>
      <c r="H13" s="327">
        <v>8476</v>
      </c>
      <c r="I13" s="327">
        <v>8476</v>
      </c>
      <c r="J13" s="327">
        <v>9302</v>
      </c>
      <c r="K13" s="327">
        <v>9302</v>
      </c>
      <c r="L13" s="327">
        <v>9302</v>
      </c>
      <c r="M13" s="327">
        <v>9302</v>
      </c>
      <c r="N13" s="327">
        <v>9302</v>
      </c>
      <c r="O13" s="327">
        <v>9302</v>
      </c>
      <c r="P13" s="327">
        <v>8854435</v>
      </c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</row>
    <row r="14" spans="1:30" x14ac:dyDescent="0.2">
      <c r="A14" s="327" t="s">
        <v>26</v>
      </c>
      <c r="B14" s="327" t="s">
        <v>351</v>
      </c>
      <c r="C14" s="327">
        <v>125</v>
      </c>
      <c r="D14" s="327">
        <v>125</v>
      </c>
      <c r="E14" s="327">
        <v>125</v>
      </c>
      <c r="F14" s="327">
        <v>125</v>
      </c>
      <c r="G14" s="327">
        <v>125</v>
      </c>
      <c r="H14" s="327">
        <v>125</v>
      </c>
      <c r="I14" s="327">
        <v>125</v>
      </c>
      <c r="J14" s="327">
        <v>125</v>
      </c>
      <c r="K14" s="327">
        <v>125</v>
      </c>
      <c r="L14" s="327">
        <v>125</v>
      </c>
      <c r="M14" s="327">
        <v>125</v>
      </c>
      <c r="N14" s="327">
        <v>125</v>
      </c>
      <c r="O14" s="327">
        <v>125</v>
      </c>
      <c r="P14" s="327">
        <v>125304</v>
      </c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</row>
    <row r="15" spans="1:30" x14ac:dyDescent="0.2">
      <c r="A15" s="327" t="s">
        <v>27</v>
      </c>
      <c r="B15" s="327" t="s">
        <v>351</v>
      </c>
      <c r="C15" s="327">
        <v>215</v>
      </c>
      <c r="D15" s="327">
        <v>215</v>
      </c>
      <c r="E15" s="327">
        <v>215</v>
      </c>
      <c r="F15" s="327">
        <v>215</v>
      </c>
      <c r="G15" s="327">
        <v>215</v>
      </c>
      <c r="H15" s="327">
        <v>215</v>
      </c>
      <c r="I15" s="327">
        <v>215</v>
      </c>
      <c r="J15" s="327">
        <v>215</v>
      </c>
      <c r="K15" s="327">
        <v>215</v>
      </c>
      <c r="L15" s="327">
        <v>215</v>
      </c>
      <c r="M15" s="327">
        <v>215</v>
      </c>
      <c r="N15" s="327">
        <v>215</v>
      </c>
      <c r="O15" s="327">
        <v>215</v>
      </c>
      <c r="P15" s="327">
        <v>215357</v>
      </c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</row>
    <row r="16" spans="1:30" x14ac:dyDescent="0.2">
      <c r="A16" s="327" t="s">
        <v>254</v>
      </c>
      <c r="B16" s="327" t="s">
        <v>351</v>
      </c>
      <c r="C16" s="327">
        <v>0</v>
      </c>
      <c r="D16" s="327">
        <v>0</v>
      </c>
      <c r="E16" s="327">
        <v>0</v>
      </c>
      <c r="F16" s="327">
        <v>0</v>
      </c>
      <c r="G16" s="327">
        <v>0</v>
      </c>
      <c r="H16" s="327">
        <v>0</v>
      </c>
      <c r="I16" s="327">
        <v>0</v>
      </c>
      <c r="J16" s="327">
        <v>0</v>
      </c>
      <c r="K16" s="327">
        <v>0</v>
      </c>
      <c r="L16" s="327">
        <v>0</v>
      </c>
      <c r="M16" s="327">
        <v>0</v>
      </c>
      <c r="N16" s="327">
        <v>0</v>
      </c>
      <c r="O16" s="327">
        <v>0</v>
      </c>
      <c r="P16" s="327">
        <v>0</v>
      </c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</row>
    <row r="17" spans="1:30" x14ac:dyDescent="0.2">
      <c r="A17" s="327" t="s">
        <v>28</v>
      </c>
      <c r="B17" s="327" t="s">
        <v>351</v>
      </c>
      <c r="C17" s="327">
        <v>5873</v>
      </c>
      <c r="D17" s="327">
        <v>5873</v>
      </c>
      <c r="E17" s="327">
        <v>5873</v>
      </c>
      <c r="F17" s="327">
        <v>5873</v>
      </c>
      <c r="G17" s="327">
        <v>5873</v>
      </c>
      <c r="H17" s="327">
        <v>5873</v>
      </c>
      <c r="I17" s="327">
        <v>5873</v>
      </c>
      <c r="J17" s="327">
        <v>5873</v>
      </c>
      <c r="K17" s="327">
        <v>5873</v>
      </c>
      <c r="L17" s="327">
        <v>5873</v>
      </c>
      <c r="M17" s="327">
        <v>5873</v>
      </c>
      <c r="N17" s="327">
        <v>5873</v>
      </c>
      <c r="O17" s="327">
        <v>5873</v>
      </c>
      <c r="P17" s="327">
        <v>5872608</v>
      </c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</row>
    <row r="18" spans="1:30" x14ac:dyDescent="0.2">
      <c r="A18" s="327" t="s">
        <v>29</v>
      </c>
      <c r="B18" s="327" t="s">
        <v>351</v>
      </c>
      <c r="C18" s="327">
        <v>0</v>
      </c>
      <c r="D18" s="327">
        <v>0</v>
      </c>
      <c r="E18" s="327">
        <v>0</v>
      </c>
      <c r="F18" s="327">
        <v>0</v>
      </c>
      <c r="G18" s="327">
        <v>0</v>
      </c>
      <c r="H18" s="327">
        <v>0</v>
      </c>
      <c r="I18" s="327">
        <v>0</v>
      </c>
      <c r="J18" s="327">
        <v>0</v>
      </c>
      <c r="K18" s="327">
        <v>0</v>
      </c>
      <c r="L18" s="327">
        <v>0</v>
      </c>
      <c r="M18" s="327">
        <v>0</v>
      </c>
      <c r="N18" s="327">
        <v>0</v>
      </c>
      <c r="O18" s="327">
        <v>0</v>
      </c>
      <c r="P18" s="327">
        <v>0</v>
      </c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</row>
    <row r="19" spans="1:30" x14ac:dyDescent="0.2">
      <c r="A19" s="327" t="s">
        <v>30</v>
      </c>
      <c r="B19" s="327" t="s">
        <v>351</v>
      </c>
      <c r="C19" s="327">
        <v>4554</v>
      </c>
      <c r="D19" s="327">
        <v>4554</v>
      </c>
      <c r="E19" s="327">
        <v>4554</v>
      </c>
      <c r="F19" s="327">
        <v>4554</v>
      </c>
      <c r="G19" s="327">
        <v>4554</v>
      </c>
      <c r="H19" s="327">
        <v>4554</v>
      </c>
      <c r="I19" s="327">
        <v>4554</v>
      </c>
      <c r="J19" s="327">
        <v>4554</v>
      </c>
      <c r="K19" s="327">
        <v>4554</v>
      </c>
      <c r="L19" s="327">
        <v>4554</v>
      </c>
      <c r="M19" s="327">
        <v>4554</v>
      </c>
      <c r="N19" s="327">
        <v>4554</v>
      </c>
      <c r="O19" s="327">
        <v>4554</v>
      </c>
      <c r="P19" s="327">
        <v>4553839</v>
      </c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</row>
    <row r="20" spans="1:30" x14ac:dyDescent="0.2">
      <c r="A20" s="327" t="s">
        <v>31</v>
      </c>
      <c r="B20" s="327" t="s">
        <v>351</v>
      </c>
      <c r="C20" s="327">
        <v>3445</v>
      </c>
      <c r="D20" s="327">
        <v>3445</v>
      </c>
      <c r="E20" s="327">
        <v>3445</v>
      </c>
      <c r="F20" s="327">
        <v>3445</v>
      </c>
      <c r="G20" s="327">
        <v>3445</v>
      </c>
      <c r="H20" s="327">
        <v>3445</v>
      </c>
      <c r="I20" s="327">
        <v>3445</v>
      </c>
      <c r="J20" s="327">
        <v>3445</v>
      </c>
      <c r="K20" s="327">
        <v>3445</v>
      </c>
      <c r="L20" s="327">
        <v>3445</v>
      </c>
      <c r="M20" s="327">
        <v>3445</v>
      </c>
      <c r="N20" s="327">
        <v>3445</v>
      </c>
      <c r="O20" s="327">
        <v>3445</v>
      </c>
      <c r="P20" s="327">
        <v>3444976</v>
      </c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</row>
    <row r="21" spans="1:30" x14ac:dyDescent="0.2">
      <c r="A21" s="327" t="s">
        <v>744</v>
      </c>
      <c r="B21" s="327" t="s">
        <v>351</v>
      </c>
      <c r="C21" s="327">
        <v>356</v>
      </c>
      <c r="D21" s="327">
        <v>356</v>
      </c>
      <c r="E21" s="327">
        <v>356</v>
      </c>
      <c r="F21" s="327">
        <v>356</v>
      </c>
      <c r="G21" s="327">
        <v>356</v>
      </c>
      <c r="H21" s="327">
        <v>356</v>
      </c>
      <c r="I21" s="327">
        <v>356</v>
      </c>
      <c r="J21" s="327">
        <v>356</v>
      </c>
      <c r="K21" s="327">
        <v>356</v>
      </c>
      <c r="L21" s="327">
        <v>356</v>
      </c>
      <c r="M21" s="327">
        <v>356</v>
      </c>
      <c r="N21" s="327">
        <v>356</v>
      </c>
      <c r="O21" s="327">
        <v>356</v>
      </c>
      <c r="P21" s="327">
        <v>355786</v>
      </c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</row>
    <row r="22" spans="1:30" x14ac:dyDescent="0.2">
      <c r="A22" s="327" t="s">
        <v>843</v>
      </c>
      <c r="B22" s="327" t="s">
        <v>351</v>
      </c>
      <c r="C22" s="327">
        <v>0</v>
      </c>
      <c r="D22" s="327">
        <v>0</v>
      </c>
      <c r="E22" s="327">
        <v>0</v>
      </c>
      <c r="F22" s="327">
        <v>0</v>
      </c>
      <c r="G22" s="327">
        <v>0</v>
      </c>
      <c r="H22" s="327">
        <v>0</v>
      </c>
      <c r="I22" s="327">
        <v>0</v>
      </c>
      <c r="J22" s="327">
        <v>0</v>
      </c>
      <c r="K22" s="327">
        <v>0</v>
      </c>
      <c r="L22" s="327">
        <v>0</v>
      </c>
      <c r="M22" s="327">
        <v>0</v>
      </c>
      <c r="N22" s="327">
        <v>0</v>
      </c>
      <c r="O22" s="327">
        <v>0</v>
      </c>
      <c r="P22" s="327">
        <v>0</v>
      </c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</row>
    <row r="23" spans="1:30" x14ac:dyDescent="0.2">
      <c r="A23" s="327" t="s">
        <v>844</v>
      </c>
      <c r="B23" s="327" t="s">
        <v>351</v>
      </c>
      <c r="C23" s="327">
        <v>0</v>
      </c>
      <c r="D23" s="327">
        <v>0</v>
      </c>
      <c r="E23" s="327">
        <v>0</v>
      </c>
      <c r="F23" s="327">
        <v>0</v>
      </c>
      <c r="G23" s="327">
        <v>0</v>
      </c>
      <c r="H23" s="327">
        <v>0</v>
      </c>
      <c r="I23" s="327">
        <v>0</v>
      </c>
      <c r="J23" s="327">
        <v>0</v>
      </c>
      <c r="K23" s="327">
        <v>0</v>
      </c>
      <c r="L23" s="327">
        <v>0</v>
      </c>
      <c r="M23" s="327">
        <v>0</v>
      </c>
      <c r="N23" s="327">
        <v>0</v>
      </c>
      <c r="O23" s="327">
        <v>0</v>
      </c>
      <c r="P23" s="327">
        <v>0</v>
      </c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</row>
    <row r="24" spans="1:30" x14ac:dyDescent="0.2">
      <c r="A24" s="327" t="s">
        <v>845</v>
      </c>
      <c r="B24" s="327" t="s">
        <v>351</v>
      </c>
      <c r="C24" s="327">
        <v>0</v>
      </c>
      <c r="D24" s="327">
        <v>0</v>
      </c>
      <c r="E24" s="327">
        <v>0</v>
      </c>
      <c r="F24" s="327">
        <v>0</v>
      </c>
      <c r="G24" s="327">
        <v>0</v>
      </c>
      <c r="H24" s="327">
        <v>0</v>
      </c>
      <c r="I24" s="327">
        <v>0</v>
      </c>
      <c r="J24" s="327">
        <v>0</v>
      </c>
      <c r="K24" s="327">
        <v>0</v>
      </c>
      <c r="L24" s="327">
        <v>0</v>
      </c>
      <c r="M24" s="327">
        <v>0</v>
      </c>
      <c r="N24" s="327">
        <v>0</v>
      </c>
      <c r="O24" s="327">
        <v>0</v>
      </c>
      <c r="P24" s="327">
        <v>0</v>
      </c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</row>
    <row r="25" spans="1:30" x14ac:dyDescent="0.2">
      <c r="A25" s="327" t="s">
        <v>745</v>
      </c>
      <c r="B25" s="327" t="s">
        <v>351</v>
      </c>
      <c r="C25" s="327">
        <v>0</v>
      </c>
      <c r="D25" s="327">
        <v>0</v>
      </c>
      <c r="E25" s="327">
        <v>0</v>
      </c>
      <c r="F25" s="327">
        <v>0</v>
      </c>
      <c r="G25" s="327">
        <v>0</v>
      </c>
      <c r="H25" s="327">
        <v>0</v>
      </c>
      <c r="I25" s="327">
        <v>0</v>
      </c>
      <c r="J25" s="327">
        <v>0</v>
      </c>
      <c r="K25" s="327">
        <v>0</v>
      </c>
      <c r="L25" s="327">
        <v>0</v>
      </c>
      <c r="M25" s="327">
        <v>0</v>
      </c>
      <c r="N25" s="327">
        <v>0</v>
      </c>
      <c r="O25" s="327">
        <v>0</v>
      </c>
      <c r="P25" s="327">
        <v>0</v>
      </c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</row>
    <row r="26" spans="1:30" x14ac:dyDescent="0.2">
      <c r="A26" s="327" t="s">
        <v>32</v>
      </c>
      <c r="B26" s="327" t="s">
        <v>351</v>
      </c>
      <c r="C26" s="327">
        <v>37981</v>
      </c>
      <c r="D26" s="327">
        <v>38039</v>
      </c>
      <c r="E26" s="327">
        <v>37895</v>
      </c>
      <c r="F26" s="327">
        <v>38010</v>
      </c>
      <c r="G26" s="327">
        <v>38972</v>
      </c>
      <c r="H26" s="327">
        <v>38978</v>
      </c>
      <c r="I26" s="327">
        <v>38975</v>
      </c>
      <c r="J26" s="327">
        <v>38975</v>
      </c>
      <c r="K26" s="327">
        <v>38975</v>
      </c>
      <c r="L26" s="327">
        <v>38975</v>
      </c>
      <c r="M26" s="327">
        <v>38975</v>
      </c>
      <c r="N26" s="327">
        <v>38975</v>
      </c>
      <c r="O26" s="327">
        <v>38975</v>
      </c>
      <c r="P26" s="327">
        <v>38684939</v>
      </c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</row>
    <row r="27" spans="1:30" x14ac:dyDescent="0.2">
      <c r="A27" s="327" t="s">
        <v>33</v>
      </c>
      <c r="B27" s="327" t="s">
        <v>351</v>
      </c>
      <c r="C27" s="327">
        <v>411</v>
      </c>
      <c r="D27" s="327">
        <v>411</v>
      </c>
      <c r="E27" s="327">
        <v>411</v>
      </c>
      <c r="F27" s="327">
        <v>411</v>
      </c>
      <c r="G27" s="327">
        <v>411</v>
      </c>
      <c r="H27" s="327">
        <v>411</v>
      </c>
      <c r="I27" s="327">
        <v>411</v>
      </c>
      <c r="J27" s="327">
        <v>411</v>
      </c>
      <c r="K27" s="327">
        <v>411</v>
      </c>
      <c r="L27" s="327">
        <v>411</v>
      </c>
      <c r="M27" s="327">
        <v>411</v>
      </c>
      <c r="N27" s="327">
        <v>411</v>
      </c>
      <c r="O27" s="327">
        <v>411</v>
      </c>
      <c r="P27" s="327">
        <v>410556</v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</row>
    <row r="28" spans="1:30" x14ac:dyDescent="0.2">
      <c r="A28" s="327" t="s">
        <v>630</v>
      </c>
      <c r="B28" s="327" t="s">
        <v>351</v>
      </c>
      <c r="C28" s="327">
        <v>0</v>
      </c>
      <c r="D28" s="327">
        <v>0</v>
      </c>
      <c r="E28" s="327">
        <v>0</v>
      </c>
      <c r="F28" s="327">
        <v>0</v>
      </c>
      <c r="G28" s="327">
        <v>0</v>
      </c>
      <c r="H28" s="327">
        <v>0</v>
      </c>
      <c r="I28" s="327">
        <v>0</v>
      </c>
      <c r="J28" s="327">
        <v>0</v>
      </c>
      <c r="K28" s="327">
        <v>0</v>
      </c>
      <c r="L28" s="327">
        <v>0</v>
      </c>
      <c r="M28" s="327">
        <v>0</v>
      </c>
      <c r="N28" s="327">
        <v>0</v>
      </c>
      <c r="O28" s="327">
        <v>0</v>
      </c>
      <c r="P28" s="327">
        <v>0</v>
      </c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</row>
    <row r="29" spans="1:30" x14ac:dyDescent="0.2">
      <c r="A29" s="327" t="s">
        <v>631</v>
      </c>
      <c r="B29" s="327" t="s">
        <v>351</v>
      </c>
      <c r="C29" s="327">
        <v>0</v>
      </c>
      <c r="D29" s="327">
        <v>0</v>
      </c>
      <c r="E29" s="327">
        <v>0</v>
      </c>
      <c r="F29" s="327">
        <v>0</v>
      </c>
      <c r="G29" s="327">
        <v>0</v>
      </c>
      <c r="H29" s="327">
        <v>0</v>
      </c>
      <c r="I29" s="327">
        <v>0</v>
      </c>
      <c r="J29" s="327">
        <v>0</v>
      </c>
      <c r="K29" s="327">
        <v>0</v>
      </c>
      <c r="L29" s="327">
        <v>0</v>
      </c>
      <c r="M29" s="327">
        <v>0</v>
      </c>
      <c r="N29" s="327">
        <v>0</v>
      </c>
      <c r="O29" s="327">
        <v>0</v>
      </c>
      <c r="P29" s="327">
        <v>0</v>
      </c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</row>
    <row r="30" spans="1:30" x14ac:dyDescent="0.2">
      <c r="A30" s="327" t="s">
        <v>34</v>
      </c>
      <c r="B30" s="327" t="s">
        <v>351</v>
      </c>
      <c r="C30" s="327">
        <v>1234733</v>
      </c>
      <c r="D30" s="327">
        <v>1247551</v>
      </c>
      <c r="E30" s="327">
        <v>1253556</v>
      </c>
      <c r="F30" s="327">
        <v>1259493</v>
      </c>
      <c r="G30" s="327">
        <v>1267579</v>
      </c>
      <c r="H30" s="327">
        <v>1273499</v>
      </c>
      <c r="I30" s="327">
        <v>1281223</v>
      </c>
      <c r="J30" s="327">
        <v>1287010</v>
      </c>
      <c r="K30" s="327">
        <v>1290154</v>
      </c>
      <c r="L30" s="327">
        <v>1296091</v>
      </c>
      <c r="M30" s="327">
        <v>1302426</v>
      </c>
      <c r="N30" s="327">
        <v>1310278</v>
      </c>
      <c r="O30" s="327">
        <v>1320156</v>
      </c>
      <c r="P30" s="327">
        <v>1278858811</v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</row>
    <row r="31" spans="1:30" x14ac:dyDescent="0.2">
      <c r="A31" s="327" t="s">
        <v>1092</v>
      </c>
      <c r="B31" s="327" t="s">
        <v>351</v>
      </c>
      <c r="C31" s="327">
        <v>0</v>
      </c>
      <c r="D31" s="327">
        <v>0</v>
      </c>
      <c r="E31" s="327">
        <v>0</v>
      </c>
      <c r="F31" s="327">
        <v>0</v>
      </c>
      <c r="G31" s="327">
        <v>0</v>
      </c>
      <c r="H31" s="327">
        <v>0</v>
      </c>
      <c r="I31" s="327">
        <v>0</v>
      </c>
      <c r="J31" s="327">
        <v>0</v>
      </c>
      <c r="K31" s="327">
        <v>0</v>
      </c>
      <c r="L31" s="327">
        <v>0</v>
      </c>
      <c r="M31" s="327">
        <v>0</v>
      </c>
      <c r="N31" s="327">
        <v>0</v>
      </c>
      <c r="O31" s="327">
        <v>0</v>
      </c>
      <c r="P31" s="327">
        <v>0</v>
      </c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</row>
    <row r="32" spans="1:30" x14ac:dyDescent="0.2">
      <c r="A32" s="327" t="s">
        <v>35</v>
      </c>
      <c r="B32" s="327" t="s">
        <v>351</v>
      </c>
      <c r="C32" s="327">
        <v>0</v>
      </c>
      <c r="D32" s="327">
        <v>0</v>
      </c>
      <c r="E32" s="327">
        <v>0</v>
      </c>
      <c r="F32" s="327">
        <v>0</v>
      </c>
      <c r="G32" s="327">
        <v>0</v>
      </c>
      <c r="H32" s="327">
        <v>0</v>
      </c>
      <c r="I32" s="327">
        <v>0</v>
      </c>
      <c r="J32" s="327">
        <v>0</v>
      </c>
      <c r="K32" s="327">
        <v>0</v>
      </c>
      <c r="L32" s="327">
        <v>0</v>
      </c>
      <c r="M32" s="327">
        <v>0</v>
      </c>
      <c r="N32" s="327">
        <v>0</v>
      </c>
      <c r="O32" s="327">
        <v>0</v>
      </c>
      <c r="P32" s="327">
        <v>0</v>
      </c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</row>
    <row r="33" spans="1:30" x14ac:dyDescent="0.2">
      <c r="A33" s="327" t="s">
        <v>36</v>
      </c>
      <c r="B33" s="327" t="s">
        <v>351</v>
      </c>
      <c r="C33" s="327">
        <v>33308</v>
      </c>
      <c r="D33" s="327">
        <v>33308</v>
      </c>
      <c r="E33" s="327">
        <v>33308</v>
      </c>
      <c r="F33" s="327">
        <v>33308</v>
      </c>
      <c r="G33" s="327">
        <v>33308</v>
      </c>
      <c r="H33" s="327">
        <v>33308</v>
      </c>
      <c r="I33" s="327">
        <v>33308</v>
      </c>
      <c r="J33" s="327">
        <v>33308</v>
      </c>
      <c r="K33" s="327">
        <v>33308</v>
      </c>
      <c r="L33" s="327">
        <v>33308</v>
      </c>
      <c r="M33" s="327">
        <v>33308</v>
      </c>
      <c r="N33" s="327">
        <v>33308</v>
      </c>
      <c r="O33" s="327">
        <v>33308</v>
      </c>
      <c r="P33" s="327">
        <v>33307946</v>
      </c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</row>
    <row r="34" spans="1:30" x14ac:dyDescent="0.2">
      <c r="A34" s="327" t="s">
        <v>37</v>
      </c>
      <c r="B34" s="327" t="s">
        <v>351</v>
      </c>
      <c r="C34" s="327">
        <v>393986</v>
      </c>
      <c r="D34" s="327">
        <v>394285</v>
      </c>
      <c r="E34" s="327">
        <v>397495</v>
      </c>
      <c r="F34" s="327">
        <v>397779</v>
      </c>
      <c r="G34" s="327">
        <v>424087</v>
      </c>
      <c r="H34" s="327">
        <v>427592</v>
      </c>
      <c r="I34" s="327">
        <v>434315</v>
      </c>
      <c r="J34" s="327">
        <v>432943</v>
      </c>
      <c r="K34" s="327">
        <v>432999</v>
      </c>
      <c r="L34" s="327">
        <v>433439</v>
      </c>
      <c r="M34" s="327">
        <v>435221</v>
      </c>
      <c r="N34" s="327">
        <v>438281</v>
      </c>
      <c r="O34" s="327">
        <v>439433</v>
      </c>
      <c r="P34" s="327">
        <v>422095406</v>
      </c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</row>
    <row r="35" spans="1:30" x14ac:dyDescent="0.2">
      <c r="A35" s="327" t="s">
        <v>38</v>
      </c>
      <c r="B35" s="327" t="s">
        <v>351</v>
      </c>
      <c r="C35" s="327">
        <v>35965</v>
      </c>
      <c r="D35" s="327">
        <v>36047</v>
      </c>
      <c r="E35" s="327">
        <v>36124</v>
      </c>
      <c r="F35" s="327">
        <v>36193</v>
      </c>
      <c r="G35" s="327">
        <v>36236</v>
      </c>
      <c r="H35" s="327">
        <v>36449</v>
      </c>
      <c r="I35" s="327">
        <v>36631</v>
      </c>
      <c r="J35" s="327">
        <v>36812</v>
      </c>
      <c r="K35" s="327">
        <v>36827</v>
      </c>
      <c r="L35" s="327">
        <v>36940</v>
      </c>
      <c r="M35" s="327">
        <v>36968</v>
      </c>
      <c r="N35" s="327">
        <v>36979</v>
      </c>
      <c r="O35" s="327">
        <v>37025</v>
      </c>
      <c r="P35" s="327">
        <v>36558527</v>
      </c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</row>
    <row r="36" spans="1:30" x14ac:dyDescent="0.2">
      <c r="A36" s="327" t="s">
        <v>39</v>
      </c>
      <c r="B36" s="327" t="s">
        <v>351</v>
      </c>
      <c r="C36" s="327">
        <v>85658</v>
      </c>
      <c r="D36" s="327">
        <v>85658</v>
      </c>
      <c r="E36" s="327">
        <v>85658</v>
      </c>
      <c r="F36" s="327">
        <v>85658</v>
      </c>
      <c r="G36" s="327">
        <v>85658</v>
      </c>
      <c r="H36" s="327">
        <v>85658</v>
      </c>
      <c r="I36" s="327">
        <v>85658</v>
      </c>
      <c r="J36" s="327">
        <v>85658</v>
      </c>
      <c r="K36" s="327">
        <v>85658</v>
      </c>
      <c r="L36" s="327">
        <v>85658</v>
      </c>
      <c r="M36" s="327">
        <v>85658</v>
      </c>
      <c r="N36" s="327">
        <v>85658</v>
      </c>
      <c r="O36" s="327">
        <v>85658</v>
      </c>
      <c r="P36" s="327">
        <v>85658213</v>
      </c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</row>
    <row r="37" spans="1:30" x14ac:dyDescent="0.2">
      <c r="A37" s="327" t="s">
        <v>40</v>
      </c>
      <c r="B37" s="327" t="s">
        <v>351</v>
      </c>
      <c r="C37" s="327">
        <v>27164</v>
      </c>
      <c r="D37" s="327">
        <v>27164</v>
      </c>
      <c r="E37" s="327">
        <v>27164</v>
      </c>
      <c r="F37" s="327">
        <v>27164</v>
      </c>
      <c r="G37" s="327">
        <v>27164</v>
      </c>
      <c r="H37" s="327">
        <v>27164</v>
      </c>
      <c r="I37" s="327">
        <v>27164</v>
      </c>
      <c r="J37" s="327">
        <v>27164</v>
      </c>
      <c r="K37" s="327">
        <v>27164</v>
      </c>
      <c r="L37" s="327">
        <v>27164</v>
      </c>
      <c r="M37" s="327">
        <v>27164</v>
      </c>
      <c r="N37" s="327">
        <v>27164</v>
      </c>
      <c r="O37" s="327">
        <v>27164</v>
      </c>
      <c r="P37" s="327">
        <v>27164308</v>
      </c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</row>
    <row r="38" spans="1:30" x14ac:dyDescent="0.2">
      <c r="A38" s="327" t="s">
        <v>1093</v>
      </c>
      <c r="B38" s="327" t="s">
        <v>351</v>
      </c>
      <c r="C38" s="327">
        <v>0</v>
      </c>
      <c r="D38" s="327">
        <v>0</v>
      </c>
      <c r="E38" s="327">
        <v>0</v>
      </c>
      <c r="F38" s="327">
        <v>0</v>
      </c>
      <c r="G38" s="327">
        <v>0</v>
      </c>
      <c r="H38" s="327">
        <v>0</v>
      </c>
      <c r="I38" s="327">
        <v>0</v>
      </c>
      <c r="J38" s="327">
        <v>0</v>
      </c>
      <c r="K38" s="327">
        <v>0</v>
      </c>
      <c r="L38" s="327">
        <v>0</v>
      </c>
      <c r="M38" s="327">
        <v>0</v>
      </c>
      <c r="N38" s="327">
        <v>0</v>
      </c>
      <c r="O38" s="327">
        <v>0</v>
      </c>
      <c r="P38" s="327">
        <v>0</v>
      </c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</row>
    <row r="39" spans="1:30" x14ac:dyDescent="0.2">
      <c r="A39" s="327" t="s">
        <v>41</v>
      </c>
      <c r="B39" s="327" t="s">
        <v>351</v>
      </c>
      <c r="C39" s="327">
        <v>89659</v>
      </c>
      <c r="D39" s="327">
        <v>90136</v>
      </c>
      <c r="E39" s="327">
        <v>94571</v>
      </c>
      <c r="F39" s="327">
        <v>94798</v>
      </c>
      <c r="G39" s="327">
        <v>95079</v>
      </c>
      <c r="H39" s="327">
        <v>95400</v>
      </c>
      <c r="I39" s="327">
        <v>96003</v>
      </c>
      <c r="J39" s="327">
        <v>96640</v>
      </c>
      <c r="K39" s="327">
        <v>96666</v>
      </c>
      <c r="L39" s="327">
        <v>96786</v>
      </c>
      <c r="M39" s="327">
        <v>97124</v>
      </c>
      <c r="N39" s="327">
        <v>97223</v>
      </c>
      <c r="O39" s="327">
        <v>97520</v>
      </c>
      <c r="P39" s="327">
        <v>95334689</v>
      </c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</row>
    <row r="40" spans="1:30" x14ac:dyDescent="0.2">
      <c r="A40" s="327" t="s">
        <v>42</v>
      </c>
      <c r="B40" s="327" t="s">
        <v>351</v>
      </c>
      <c r="C40" s="327">
        <v>24830</v>
      </c>
      <c r="D40" s="327">
        <v>24830</v>
      </c>
      <c r="E40" s="327">
        <v>24830</v>
      </c>
      <c r="F40" s="327">
        <v>24807</v>
      </c>
      <c r="G40" s="327">
        <v>24807</v>
      </c>
      <c r="H40" s="327">
        <v>24807</v>
      </c>
      <c r="I40" s="327">
        <v>24807</v>
      </c>
      <c r="J40" s="327">
        <v>24807</v>
      </c>
      <c r="K40" s="327">
        <v>24807</v>
      </c>
      <c r="L40" s="327">
        <v>24807</v>
      </c>
      <c r="M40" s="327">
        <v>24807</v>
      </c>
      <c r="N40" s="327">
        <v>24807</v>
      </c>
      <c r="O40" s="327">
        <v>24807</v>
      </c>
      <c r="P40" s="327">
        <v>24811894</v>
      </c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</row>
    <row r="41" spans="1:30" x14ac:dyDescent="0.2">
      <c r="A41" s="327" t="s">
        <v>43</v>
      </c>
      <c r="B41" s="327" t="s">
        <v>351</v>
      </c>
      <c r="C41" s="327">
        <v>0</v>
      </c>
      <c r="D41" s="327">
        <v>0</v>
      </c>
      <c r="E41" s="327">
        <v>0</v>
      </c>
      <c r="F41" s="327">
        <v>0</v>
      </c>
      <c r="G41" s="327">
        <v>0</v>
      </c>
      <c r="H41" s="327">
        <v>0</v>
      </c>
      <c r="I41" s="327">
        <v>0</v>
      </c>
      <c r="J41" s="327">
        <v>0</v>
      </c>
      <c r="K41" s="327">
        <v>0</v>
      </c>
      <c r="L41" s="327">
        <v>0</v>
      </c>
      <c r="M41" s="327">
        <v>0</v>
      </c>
      <c r="N41" s="327">
        <v>0</v>
      </c>
      <c r="O41" s="327">
        <v>0</v>
      </c>
      <c r="P41" s="327">
        <v>0</v>
      </c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</row>
    <row r="42" spans="1:30" x14ac:dyDescent="0.2">
      <c r="A42" s="327" t="s">
        <v>44</v>
      </c>
      <c r="B42" s="327" t="s">
        <v>351</v>
      </c>
      <c r="C42" s="327">
        <v>20994</v>
      </c>
      <c r="D42" s="327">
        <v>21010</v>
      </c>
      <c r="E42" s="327">
        <v>21054</v>
      </c>
      <c r="F42" s="327">
        <v>21069</v>
      </c>
      <c r="G42" s="327">
        <v>21116</v>
      </c>
      <c r="H42" s="327">
        <v>21136</v>
      </c>
      <c r="I42" s="327">
        <v>21192</v>
      </c>
      <c r="J42" s="327">
        <v>21198</v>
      </c>
      <c r="K42" s="327">
        <v>21211</v>
      </c>
      <c r="L42" s="327">
        <v>21221</v>
      </c>
      <c r="M42" s="327">
        <v>21251</v>
      </c>
      <c r="N42" s="327">
        <v>21318</v>
      </c>
      <c r="O42" s="327">
        <v>21412</v>
      </c>
      <c r="P42" s="327">
        <v>21165017</v>
      </c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</row>
    <row r="43" spans="1:30" x14ac:dyDescent="0.2">
      <c r="A43" s="327" t="s">
        <v>45</v>
      </c>
      <c r="B43" s="327" t="s">
        <v>351</v>
      </c>
      <c r="C43" s="327">
        <v>1005271</v>
      </c>
      <c r="D43" s="327">
        <v>1009990</v>
      </c>
      <c r="E43" s="327">
        <v>1014684</v>
      </c>
      <c r="F43" s="327">
        <v>1018606</v>
      </c>
      <c r="G43" s="327">
        <v>1023920</v>
      </c>
      <c r="H43" s="327">
        <v>1028760</v>
      </c>
      <c r="I43" s="327">
        <v>1033895</v>
      </c>
      <c r="J43" s="327">
        <v>1039375</v>
      </c>
      <c r="K43" s="327">
        <v>1043933</v>
      </c>
      <c r="L43" s="327">
        <v>1050538</v>
      </c>
      <c r="M43" s="327">
        <v>1055675</v>
      </c>
      <c r="N43" s="327">
        <v>1060171</v>
      </c>
      <c r="O43" s="327">
        <v>1067662</v>
      </c>
      <c r="P43" s="327">
        <v>1034667800</v>
      </c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</row>
    <row r="44" spans="1:30" x14ac:dyDescent="0.2">
      <c r="A44" s="327" t="s">
        <v>46</v>
      </c>
      <c r="B44" s="327" t="s">
        <v>351</v>
      </c>
      <c r="C44" s="327">
        <v>38128</v>
      </c>
      <c r="D44" s="327">
        <v>38139</v>
      </c>
      <c r="E44" s="327">
        <v>38166</v>
      </c>
      <c r="F44" s="327">
        <v>38234</v>
      </c>
      <c r="G44" s="327">
        <v>38602</v>
      </c>
      <c r="H44" s="327">
        <v>38643</v>
      </c>
      <c r="I44" s="327">
        <v>38629</v>
      </c>
      <c r="J44" s="327">
        <v>38582</v>
      </c>
      <c r="K44" s="327">
        <v>38606</v>
      </c>
      <c r="L44" s="327">
        <v>38585</v>
      </c>
      <c r="M44" s="327">
        <v>38484</v>
      </c>
      <c r="N44" s="327">
        <v>38495</v>
      </c>
      <c r="O44" s="327">
        <v>38376</v>
      </c>
      <c r="P44" s="327">
        <v>38451391</v>
      </c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</row>
    <row r="45" spans="1:30" x14ac:dyDescent="0.2">
      <c r="A45" s="327" t="s">
        <v>1094</v>
      </c>
      <c r="B45" s="327" t="s">
        <v>351</v>
      </c>
      <c r="C45" s="327">
        <v>8</v>
      </c>
      <c r="D45" s="327">
        <v>41</v>
      </c>
      <c r="E45" s="327">
        <v>3</v>
      </c>
      <c r="F45" s="327">
        <v>20</v>
      </c>
      <c r="G45" s="327">
        <v>4</v>
      </c>
      <c r="H45" s="327">
        <v>10</v>
      </c>
      <c r="I45" s="327">
        <v>0</v>
      </c>
      <c r="J45" s="327">
        <v>0</v>
      </c>
      <c r="K45" s="327">
        <v>0</v>
      </c>
      <c r="L45" s="327">
        <v>0</v>
      </c>
      <c r="M45" s="327">
        <v>0</v>
      </c>
      <c r="N45" s="327">
        <v>0</v>
      </c>
      <c r="O45" s="327">
        <v>0</v>
      </c>
      <c r="P45" s="327">
        <v>6938</v>
      </c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</row>
    <row r="46" spans="1:30" x14ac:dyDescent="0.2">
      <c r="A46" s="327" t="s">
        <v>1095</v>
      </c>
      <c r="B46" s="327" t="s">
        <v>351</v>
      </c>
      <c r="C46" s="327">
        <v>0</v>
      </c>
      <c r="D46" s="327">
        <v>0</v>
      </c>
      <c r="E46" s="327">
        <v>0</v>
      </c>
      <c r="F46" s="327">
        <v>0</v>
      </c>
      <c r="G46" s="327">
        <v>0</v>
      </c>
      <c r="H46" s="327">
        <v>0</v>
      </c>
      <c r="I46" s="327">
        <v>0</v>
      </c>
      <c r="J46" s="327">
        <v>0</v>
      </c>
      <c r="K46" s="327">
        <v>0</v>
      </c>
      <c r="L46" s="327">
        <v>0</v>
      </c>
      <c r="M46" s="327">
        <v>0</v>
      </c>
      <c r="N46" s="327">
        <v>0</v>
      </c>
      <c r="O46" s="327">
        <v>0</v>
      </c>
      <c r="P46" s="327">
        <v>0</v>
      </c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</row>
    <row r="47" spans="1:30" x14ac:dyDescent="0.2">
      <c r="A47" s="327" t="s">
        <v>1111</v>
      </c>
      <c r="B47" s="327" t="s">
        <v>351</v>
      </c>
      <c r="C47" s="327">
        <v>84110</v>
      </c>
      <c r="D47" s="327">
        <v>84637</v>
      </c>
      <c r="E47" s="327">
        <v>84900</v>
      </c>
      <c r="F47" s="327">
        <v>85718</v>
      </c>
      <c r="G47" s="327">
        <v>86777</v>
      </c>
      <c r="H47" s="327">
        <v>87679</v>
      </c>
      <c r="I47" s="327">
        <v>88512</v>
      </c>
      <c r="J47" s="327">
        <v>89621</v>
      </c>
      <c r="K47" s="327">
        <v>90314</v>
      </c>
      <c r="L47" s="327">
        <v>91526</v>
      </c>
      <c r="M47" s="327">
        <v>92523</v>
      </c>
      <c r="N47" s="327">
        <v>92520</v>
      </c>
      <c r="O47" s="327">
        <v>92421</v>
      </c>
      <c r="P47" s="327">
        <v>88582643</v>
      </c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</row>
    <row r="48" spans="1:30" x14ac:dyDescent="0.2">
      <c r="A48" s="327" t="s">
        <v>972</v>
      </c>
      <c r="B48" s="327" t="s">
        <v>351</v>
      </c>
      <c r="C48" s="327">
        <v>0</v>
      </c>
      <c r="D48" s="327">
        <v>0</v>
      </c>
      <c r="E48" s="327">
        <v>0</v>
      </c>
      <c r="F48" s="327">
        <v>0</v>
      </c>
      <c r="G48" s="327">
        <v>0</v>
      </c>
      <c r="H48" s="327">
        <v>0</v>
      </c>
      <c r="I48" s="327">
        <v>0</v>
      </c>
      <c r="J48" s="327">
        <v>0</v>
      </c>
      <c r="K48" s="327">
        <v>0</v>
      </c>
      <c r="L48" s="327">
        <v>0</v>
      </c>
      <c r="M48" s="327">
        <v>0</v>
      </c>
      <c r="N48" s="327">
        <v>0</v>
      </c>
      <c r="O48" s="327">
        <v>0</v>
      </c>
      <c r="P48" s="327">
        <v>0</v>
      </c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</row>
    <row r="49" spans="1:30" x14ac:dyDescent="0.2">
      <c r="A49" s="327" t="s">
        <v>912</v>
      </c>
      <c r="B49" s="327" t="s">
        <v>351</v>
      </c>
      <c r="C49" s="327">
        <v>0</v>
      </c>
      <c r="D49" s="327">
        <v>0</v>
      </c>
      <c r="E49" s="327">
        <v>0</v>
      </c>
      <c r="F49" s="327">
        <v>0</v>
      </c>
      <c r="G49" s="327">
        <v>0</v>
      </c>
      <c r="H49" s="327">
        <v>0</v>
      </c>
      <c r="I49" s="327">
        <v>0</v>
      </c>
      <c r="J49" s="327">
        <v>0</v>
      </c>
      <c r="K49" s="327">
        <v>0</v>
      </c>
      <c r="L49" s="327">
        <v>0</v>
      </c>
      <c r="M49" s="327">
        <v>0</v>
      </c>
      <c r="N49" s="327">
        <v>0</v>
      </c>
      <c r="O49" s="327">
        <v>0</v>
      </c>
      <c r="P49" s="327">
        <v>0</v>
      </c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</row>
    <row r="50" spans="1:30" x14ac:dyDescent="0.2">
      <c r="A50" s="327" t="s">
        <v>1012</v>
      </c>
      <c r="B50" s="327" t="s">
        <v>351</v>
      </c>
      <c r="C50" s="327">
        <v>0</v>
      </c>
      <c r="D50" s="327">
        <v>0</v>
      </c>
      <c r="E50" s="327">
        <v>0</v>
      </c>
      <c r="F50" s="327">
        <v>0</v>
      </c>
      <c r="G50" s="327">
        <v>0</v>
      </c>
      <c r="H50" s="327">
        <v>0</v>
      </c>
      <c r="I50" s="327">
        <v>0</v>
      </c>
      <c r="J50" s="327">
        <v>0</v>
      </c>
      <c r="K50" s="327">
        <v>0</v>
      </c>
      <c r="L50" s="327">
        <v>0</v>
      </c>
      <c r="M50" s="327">
        <v>0</v>
      </c>
      <c r="N50" s="327">
        <v>0</v>
      </c>
      <c r="O50" s="327">
        <v>0</v>
      </c>
      <c r="P50" s="327">
        <v>0</v>
      </c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</row>
    <row r="51" spans="1:30" x14ac:dyDescent="0.2">
      <c r="A51" s="327" t="s">
        <v>1013</v>
      </c>
      <c r="B51" s="327" t="s">
        <v>351</v>
      </c>
      <c r="C51" s="327">
        <v>0</v>
      </c>
      <c r="D51" s="327">
        <v>0</v>
      </c>
      <c r="E51" s="327">
        <v>0</v>
      </c>
      <c r="F51" s="327">
        <v>0</v>
      </c>
      <c r="G51" s="327">
        <v>0</v>
      </c>
      <c r="H51" s="327">
        <v>0</v>
      </c>
      <c r="I51" s="327">
        <v>0</v>
      </c>
      <c r="J51" s="327">
        <v>0</v>
      </c>
      <c r="K51" s="327">
        <v>0</v>
      </c>
      <c r="L51" s="327">
        <v>0</v>
      </c>
      <c r="M51" s="327">
        <v>0</v>
      </c>
      <c r="N51" s="327">
        <v>0</v>
      </c>
      <c r="O51" s="327">
        <v>0</v>
      </c>
      <c r="P51" s="327">
        <v>0</v>
      </c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</row>
    <row r="52" spans="1:30" x14ac:dyDescent="0.2">
      <c r="A52" s="327" t="s">
        <v>1112</v>
      </c>
      <c r="B52" s="327" t="s">
        <v>351</v>
      </c>
      <c r="C52" s="327">
        <v>176441</v>
      </c>
      <c r="D52" s="327">
        <v>177257</v>
      </c>
      <c r="E52" s="327">
        <v>178817</v>
      </c>
      <c r="F52" s="327">
        <v>180158</v>
      </c>
      <c r="G52" s="327">
        <v>181015</v>
      </c>
      <c r="H52" s="327">
        <v>181659</v>
      </c>
      <c r="I52" s="327">
        <v>183881</v>
      </c>
      <c r="J52" s="327">
        <v>185313</v>
      </c>
      <c r="K52" s="327">
        <v>186006</v>
      </c>
      <c r="L52" s="327">
        <v>188242</v>
      </c>
      <c r="M52" s="327">
        <v>189161</v>
      </c>
      <c r="N52" s="327">
        <v>190518</v>
      </c>
      <c r="O52" s="327">
        <v>192469</v>
      </c>
      <c r="P52" s="327">
        <v>183873485</v>
      </c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</row>
    <row r="53" spans="1:30" x14ac:dyDescent="0.2">
      <c r="A53" s="327" t="s">
        <v>913</v>
      </c>
      <c r="B53" s="327" t="s">
        <v>351</v>
      </c>
      <c r="C53" s="327">
        <v>0</v>
      </c>
      <c r="D53" s="327">
        <v>0</v>
      </c>
      <c r="E53" s="327">
        <v>0</v>
      </c>
      <c r="F53" s="327">
        <v>0</v>
      </c>
      <c r="G53" s="327">
        <v>0</v>
      </c>
      <c r="H53" s="327">
        <v>0</v>
      </c>
      <c r="I53" s="327">
        <v>0</v>
      </c>
      <c r="J53" s="327">
        <v>0</v>
      </c>
      <c r="K53" s="327">
        <v>0</v>
      </c>
      <c r="L53" s="327">
        <v>0</v>
      </c>
      <c r="M53" s="327">
        <v>0</v>
      </c>
      <c r="N53" s="327">
        <v>0</v>
      </c>
      <c r="O53" s="327">
        <v>0</v>
      </c>
      <c r="P53" s="327">
        <v>0</v>
      </c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</row>
    <row r="54" spans="1:30" x14ac:dyDescent="0.2">
      <c r="A54" s="327" t="s">
        <v>1014</v>
      </c>
      <c r="B54" s="327" t="s">
        <v>351</v>
      </c>
      <c r="C54" s="327">
        <v>0</v>
      </c>
      <c r="D54" s="327">
        <v>0</v>
      </c>
      <c r="E54" s="327">
        <v>0</v>
      </c>
      <c r="F54" s="327">
        <v>0</v>
      </c>
      <c r="G54" s="327">
        <v>0</v>
      </c>
      <c r="H54" s="327">
        <v>0</v>
      </c>
      <c r="I54" s="327">
        <v>0</v>
      </c>
      <c r="J54" s="327">
        <v>0</v>
      </c>
      <c r="K54" s="327">
        <v>0</v>
      </c>
      <c r="L54" s="327">
        <v>0</v>
      </c>
      <c r="M54" s="327">
        <v>0</v>
      </c>
      <c r="N54" s="327">
        <v>0</v>
      </c>
      <c r="O54" s="327">
        <v>0</v>
      </c>
      <c r="P54" s="327">
        <v>0</v>
      </c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</row>
    <row r="55" spans="1:30" x14ac:dyDescent="0.2">
      <c r="A55" s="327" t="s">
        <v>1015</v>
      </c>
      <c r="B55" s="327" t="s">
        <v>351</v>
      </c>
      <c r="C55" s="327">
        <v>0</v>
      </c>
      <c r="D55" s="327">
        <v>0</v>
      </c>
      <c r="E55" s="327">
        <v>0</v>
      </c>
      <c r="F55" s="327">
        <v>0</v>
      </c>
      <c r="G55" s="327">
        <v>0</v>
      </c>
      <c r="H55" s="327">
        <v>0</v>
      </c>
      <c r="I55" s="327">
        <v>0</v>
      </c>
      <c r="J55" s="327">
        <v>0</v>
      </c>
      <c r="K55" s="327">
        <v>0</v>
      </c>
      <c r="L55" s="327">
        <v>0</v>
      </c>
      <c r="M55" s="327">
        <v>0</v>
      </c>
      <c r="N55" s="327">
        <v>0</v>
      </c>
      <c r="O55" s="327">
        <v>0</v>
      </c>
      <c r="P55" s="327">
        <v>0</v>
      </c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</row>
    <row r="56" spans="1:30" x14ac:dyDescent="0.2">
      <c r="A56" s="327" t="s">
        <v>47</v>
      </c>
      <c r="B56" s="327" t="s">
        <v>351</v>
      </c>
      <c r="C56" s="327">
        <v>17102</v>
      </c>
      <c r="D56" s="327">
        <v>17127</v>
      </c>
      <c r="E56" s="327">
        <v>17148</v>
      </c>
      <c r="F56" s="327">
        <v>17192</v>
      </c>
      <c r="G56" s="327">
        <v>17187</v>
      </c>
      <c r="H56" s="327">
        <v>17194</v>
      </c>
      <c r="I56" s="327">
        <v>17293</v>
      </c>
      <c r="J56" s="327">
        <v>17390</v>
      </c>
      <c r="K56" s="327">
        <v>17458</v>
      </c>
      <c r="L56" s="327">
        <v>17501</v>
      </c>
      <c r="M56" s="327">
        <v>17491</v>
      </c>
      <c r="N56" s="327">
        <v>17461</v>
      </c>
      <c r="O56" s="327">
        <v>17442</v>
      </c>
      <c r="P56" s="327">
        <v>17309478</v>
      </c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</row>
    <row r="57" spans="1:30" x14ac:dyDescent="0.2">
      <c r="A57" s="327" t="s">
        <v>48</v>
      </c>
      <c r="B57" s="327" t="s">
        <v>351</v>
      </c>
      <c r="C57" s="327">
        <v>83151</v>
      </c>
      <c r="D57" s="327">
        <v>83146</v>
      </c>
      <c r="E57" s="327">
        <v>83146</v>
      </c>
      <c r="F57" s="327">
        <v>83140</v>
      </c>
      <c r="G57" s="327">
        <v>83137</v>
      </c>
      <c r="H57" s="327">
        <v>83135</v>
      </c>
      <c r="I57" s="327">
        <v>83131</v>
      </c>
      <c r="J57" s="327">
        <v>83130</v>
      </c>
      <c r="K57" s="327">
        <v>83127</v>
      </c>
      <c r="L57" s="327">
        <v>83122</v>
      </c>
      <c r="M57" s="327">
        <v>83118</v>
      </c>
      <c r="N57" s="327">
        <v>83111</v>
      </c>
      <c r="O57" s="327">
        <v>83109</v>
      </c>
      <c r="P57" s="327">
        <v>83131092</v>
      </c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</row>
    <row r="58" spans="1:30" x14ac:dyDescent="0.2">
      <c r="A58" s="327" t="s">
        <v>49</v>
      </c>
      <c r="B58" s="327" t="s">
        <v>351</v>
      </c>
      <c r="C58" s="327">
        <v>39374</v>
      </c>
      <c r="D58" s="327">
        <v>39551</v>
      </c>
      <c r="E58" s="327">
        <v>39517</v>
      </c>
      <c r="F58" s="327">
        <v>39668</v>
      </c>
      <c r="G58" s="327">
        <v>39864</v>
      </c>
      <c r="H58" s="327">
        <v>40502</v>
      </c>
      <c r="I58" s="327">
        <v>40574</v>
      </c>
      <c r="J58" s="327">
        <v>40101</v>
      </c>
      <c r="K58" s="327">
        <v>40179</v>
      </c>
      <c r="L58" s="327">
        <v>40313</v>
      </c>
      <c r="M58" s="327">
        <v>40516</v>
      </c>
      <c r="N58" s="327">
        <v>40854</v>
      </c>
      <c r="O58" s="327">
        <v>41171</v>
      </c>
      <c r="P58" s="327">
        <v>40159251</v>
      </c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</row>
    <row r="59" spans="1:30" x14ac:dyDescent="0.2">
      <c r="A59" s="327" t="s">
        <v>973</v>
      </c>
      <c r="B59" s="327" t="s">
        <v>351</v>
      </c>
      <c r="C59" s="327">
        <v>1405</v>
      </c>
      <c r="D59" s="327">
        <v>1405</v>
      </c>
      <c r="E59" s="327">
        <v>1413</v>
      </c>
      <c r="F59" s="327">
        <v>1413</v>
      </c>
      <c r="G59" s="327">
        <v>1413</v>
      </c>
      <c r="H59" s="327">
        <v>1413</v>
      </c>
      <c r="I59" s="327">
        <v>1413</v>
      </c>
      <c r="J59" s="327">
        <v>1413</v>
      </c>
      <c r="K59" s="327">
        <v>1413</v>
      </c>
      <c r="L59" s="327">
        <v>1413</v>
      </c>
      <c r="M59" s="327">
        <v>1413</v>
      </c>
      <c r="N59" s="327">
        <v>1413</v>
      </c>
      <c r="O59" s="327">
        <v>1413</v>
      </c>
      <c r="P59" s="327">
        <v>1412379</v>
      </c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</row>
    <row r="60" spans="1:30" x14ac:dyDescent="0.2">
      <c r="A60" s="327" t="s">
        <v>50</v>
      </c>
      <c r="B60" s="327" t="s">
        <v>351</v>
      </c>
      <c r="C60" s="327">
        <v>4376</v>
      </c>
      <c r="D60" s="327">
        <v>4375</v>
      </c>
      <c r="E60" s="327">
        <v>4374</v>
      </c>
      <c r="F60" s="327">
        <v>4470</v>
      </c>
      <c r="G60" s="327">
        <v>4584</v>
      </c>
      <c r="H60" s="327">
        <v>4585</v>
      </c>
      <c r="I60" s="327">
        <v>2605</v>
      </c>
      <c r="J60" s="327">
        <v>2687</v>
      </c>
      <c r="K60" s="327">
        <v>2744</v>
      </c>
      <c r="L60" s="327">
        <v>2868</v>
      </c>
      <c r="M60" s="327">
        <v>2978</v>
      </c>
      <c r="N60" s="327">
        <v>2888</v>
      </c>
      <c r="O60" s="327">
        <v>3022</v>
      </c>
      <c r="P60" s="327">
        <v>3571356</v>
      </c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</row>
    <row r="61" spans="1:30" x14ac:dyDescent="0.2">
      <c r="A61" s="327" t="s">
        <v>1113</v>
      </c>
      <c r="B61" s="327" t="s">
        <v>351</v>
      </c>
      <c r="C61" s="327">
        <v>800</v>
      </c>
      <c r="D61" s="327">
        <v>739</v>
      </c>
      <c r="E61" s="327">
        <v>629</v>
      </c>
      <c r="F61" s="327">
        <v>598</v>
      </c>
      <c r="G61" s="327">
        <v>524</v>
      </c>
      <c r="H61" s="327">
        <v>475</v>
      </c>
      <c r="I61" s="327">
        <v>0</v>
      </c>
      <c r="J61" s="327">
        <v>0</v>
      </c>
      <c r="K61" s="327">
        <v>0</v>
      </c>
      <c r="L61" s="327">
        <v>1</v>
      </c>
      <c r="M61" s="327">
        <v>3</v>
      </c>
      <c r="N61" s="327">
        <v>0</v>
      </c>
      <c r="O61" s="327">
        <v>0</v>
      </c>
      <c r="P61" s="327">
        <v>280821</v>
      </c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</row>
    <row r="62" spans="1:30" x14ac:dyDescent="0.2">
      <c r="A62" s="327" t="s">
        <v>51</v>
      </c>
      <c r="B62" s="327" t="s">
        <v>351</v>
      </c>
      <c r="C62" s="327">
        <v>19598</v>
      </c>
      <c r="D62" s="327">
        <v>19543</v>
      </c>
      <c r="E62" s="327">
        <v>19572</v>
      </c>
      <c r="F62" s="327">
        <v>19648</v>
      </c>
      <c r="G62" s="327">
        <v>19695</v>
      </c>
      <c r="H62" s="327">
        <v>19720</v>
      </c>
      <c r="I62" s="327">
        <v>14121</v>
      </c>
      <c r="J62" s="327">
        <v>14297</v>
      </c>
      <c r="K62" s="327">
        <v>14451</v>
      </c>
      <c r="L62" s="327">
        <v>14615</v>
      </c>
      <c r="M62" s="327">
        <v>14830</v>
      </c>
      <c r="N62" s="327">
        <v>11327</v>
      </c>
      <c r="O62" s="327">
        <v>11448</v>
      </c>
      <c r="P62" s="327">
        <v>16445190</v>
      </c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</row>
    <row r="63" spans="1:30" x14ac:dyDescent="0.2">
      <c r="A63" s="327" t="s">
        <v>1114</v>
      </c>
      <c r="B63" s="327" t="s">
        <v>351</v>
      </c>
      <c r="C63" s="327">
        <v>164</v>
      </c>
      <c r="D63" s="327">
        <v>152</v>
      </c>
      <c r="E63" s="327">
        <v>140</v>
      </c>
      <c r="F63" s="327">
        <v>125</v>
      </c>
      <c r="G63" s="327">
        <v>112</v>
      </c>
      <c r="H63" s="327">
        <v>144</v>
      </c>
      <c r="I63" s="327">
        <v>0</v>
      </c>
      <c r="J63" s="327">
        <v>0</v>
      </c>
      <c r="K63" s="327">
        <v>0</v>
      </c>
      <c r="L63" s="327">
        <v>3</v>
      </c>
      <c r="M63" s="327">
        <v>6</v>
      </c>
      <c r="N63" s="327">
        <v>0</v>
      </c>
      <c r="O63" s="327">
        <v>0</v>
      </c>
      <c r="P63" s="327">
        <v>63690</v>
      </c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</row>
    <row r="64" spans="1:30" x14ac:dyDescent="0.2">
      <c r="A64" s="327" t="s">
        <v>52</v>
      </c>
      <c r="B64" s="327" t="s">
        <v>351</v>
      </c>
      <c r="C64" s="327">
        <v>1081</v>
      </c>
      <c r="D64" s="327">
        <v>1072</v>
      </c>
      <c r="E64" s="327">
        <v>1061</v>
      </c>
      <c r="F64" s="327">
        <v>1051</v>
      </c>
      <c r="G64" s="327">
        <v>1043</v>
      </c>
      <c r="H64" s="327">
        <v>1043</v>
      </c>
      <c r="I64" s="327">
        <v>86</v>
      </c>
      <c r="J64" s="327">
        <v>86</v>
      </c>
      <c r="K64" s="327">
        <v>86</v>
      </c>
      <c r="L64" s="327">
        <v>86</v>
      </c>
      <c r="M64" s="327">
        <v>86</v>
      </c>
      <c r="N64" s="327">
        <v>86</v>
      </c>
      <c r="O64" s="327">
        <v>52</v>
      </c>
      <c r="P64" s="327">
        <v>529367</v>
      </c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</row>
    <row r="65" spans="1:30" x14ac:dyDescent="0.2">
      <c r="A65" s="327" t="s">
        <v>1016</v>
      </c>
      <c r="B65" s="327" t="s">
        <v>351</v>
      </c>
      <c r="C65" s="327">
        <v>0</v>
      </c>
      <c r="D65" s="327">
        <v>0</v>
      </c>
      <c r="E65" s="327">
        <v>0</v>
      </c>
      <c r="F65" s="327">
        <v>0</v>
      </c>
      <c r="G65" s="327">
        <v>0</v>
      </c>
      <c r="H65" s="327">
        <v>0</v>
      </c>
      <c r="I65" s="327">
        <v>0</v>
      </c>
      <c r="J65" s="327">
        <v>0</v>
      </c>
      <c r="K65" s="327">
        <v>0</v>
      </c>
      <c r="L65" s="327">
        <v>0</v>
      </c>
      <c r="M65" s="327">
        <v>0</v>
      </c>
      <c r="N65" s="327">
        <v>0</v>
      </c>
      <c r="O65" s="327">
        <v>0</v>
      </c>
      <c r="P65" s="327">
        <v>0</v>
      </c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</row>
    <row r="66" spans="1:30" x14ac:dyDescent="0.2">
      <c r="A66" s="327" t="s">
        <v>53</v>
      </c>
      <c r="B66" s="327" t="s">
        <v>351</v>
      </c>
      <c r="C66" s="327">
        <v>224</v>
      </c>
      <c r="D66" s="327">
        <v>224</v>
      </c>
      <c r="E66" s="327">
        <v>224</v>
      </c>
      <c r="F66" s="327">
        <v>224</v>
      </c>
      <c r="G66" s="327">
        <v>224</v>
      </c>
      <c r="H66" s="327">
        <v>224</v>
      </c>
      <c r="I66" s="327">
        <v>6</v>
      </c>
      <c r="J66" s="327">
        <v>0</v>
      </c>
      <c r="K66" s="327">
        <v>0</v>
      </c>
      <c r="L66" s="327">
        <v>0</v>
      </c>
      <c r="M66" s="327">
        <v>0</v>
      </c>
      <c r="N66" s="327">
        <v>0</v>
      </c>
      <c r="O66" s="327">
        <v>0</v>
      </c>
      <c r="P66" s="327">
        <v>103140</v>
      </c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</row>
    <row r="67" spans="1:30" x14ac:dyDescent="0.2">
      <c r="A67" s="327" t="s">
        <v>1017</v>
      </c>
      <c r="B67" s="327" t="s">
        <v>351</v>
      </c>
      <c r="C67" s="327">
        <v>0</v>
      </c>
      <c r="D67" s="327">
        <v>0</v>
      </c>
      <c r="E67" s="327">
        <v>0</v>
      </c>
      <c r="F67" s="327">
        <v>0</v>
      </c>
      <c r="G67" s="327">
        <v>0</v>
      </c>
      <c r="H67" s="327">
        <v>0</v>
      </c>
      <c r="I67" s="327">
        <v>0</v>
      </c>
      <c r="J67" s="327">
        <v>0</v>
      </c>
      <c r="K67" s="327">
        <v>0</v>
      </c>
      <c r="L67" s="327">
        <v>0</v>
      </c>
      <c r="M67" s="327">
        <v>0</v>
      </c>
      <c r="N67" s="327">
        <v>0</v>
      </c>
      <c r="O67" s="327">
        <v>0</v>
      </c>
      <c r="P67" s="327">
        <v>0</v>
      </c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</row>
    <row r="68" spans="1:30" x14ac:dyDescent="0.2">
      <c r="A68" s="327" t="s">
        <v>1018</v>
      </c>
      <c r="B68" s="327" t="s">
        <v>351</v>
      </c>
      <c r="C68" s="327">
        <v>0</v>
      </c>
      <c r="D68" s="327">
        <v>0</v>
      </c>
      <c r="E68" s="327">
        <v>0</v>
      </c>
      <c r="F68" s="327">
        <v>0</v>
      </c>
      <c r="G68" s="327">
        <v>0</v>
      </c>
      <c r="H68" s="327">
        <v>0</v>
      </c>
      <c r="I68" s="327">
        <v>0</v>
      </c>
      <c r="J68" s="327">
        <v>0</v>
      </c>
      <c r="K68" s="327">
        <v>0</v>
      </c>
      <c r="L68" s="327">
        <v>0</v>
      </c>
      <c r="M68" s="327">
        <v>0</v>
      </c>
      <c r="N68" s="327">
        <v>0</v>
      </c>
      <c r="O68" s="327">
        <v>0</v>
      </c>
      <c r="P68" s="327">
        <v>0</v>
      </c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</row>
    <row r="69" spans="1:30" x14ac:dyDescent="0.2">
      <c r="A69" s="327" t="s">
        <v>1019</v>
      </c>
      <c r="B69" s="327" t="s">
        <v>351</v>
      </c>
      <c r="C69" s="327">
        <v>0</v>
      </c>
      <c r="D69" s="327">
        <v>0</v>
      </c>
      <c r="E69" s="327">
        <v>0</v>
      </c>
      <c r="F69" s="327">
        <v>0</v>
      </c>
      <c r="G69" s="327">
        <v>0</v>
      </c>
      <c r="H69" s="327">
        <v>0</v>
      </c>
      <c r="I69" s="327">
        <v>0</v>
      </c>
      <c r="J69" s="327">
        <v>0</v>
      </c>
      <c r="K69" s="327">
        <v>0</v>
      </c>
      <c r="L69" s="327">
        <v>0</v>
      </c>
      <c r="M69" s="327">
        <v>0</v>
      </c>
      <c r="N69" s="327">
        <v>0</v>
      </c>
      <c r="O69" s="327">
        <v>0</v>
      </c>
      <c r="P69" s="327">
        <v>0</v>
      </c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</row>
    <row r="70" spans="1:30" x14ac:dyDescent="0.2">
      <c r="A70" s="327" t="s">
        <v>1096</v>
      </c>
      <c r="B70" s="327" t="s">
        <v>351</v>
      </c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</row>
    <row r="71" spans="1:30" x14ac:dyDescent="0.2">
      <c r="A71" s="327" t="s">
        <v>1097</v>
      </c>
      <c r="B71" s="327" t="s">
        <v>351</v>
      </c>
      <c r="C71" s="327">
        <v>0</v>
      </c>
      <c r="D71" s="327">
        <v>0</v>
      </c>
      <c r="E71" s="327">
        <v>0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0</v>
      </c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</row>
    <row r="72" spans="1:30" x14ac:dyDescent="0.2">
      <c r="A72" s="327" t="s">
        <v>54</v>
      </c>
      <c r="B72" s="327" t="s">
        <v>351</v>
      </c>
      <c r="C72" s="327">
        <v>5759</v>
      </c>
      <c r="D72" s="327">
        <v>5757</v>
      </c>
      <c r="E72" s="327">
        <v>5370</v>
      </c>
      <c r="F72" s="327">
        <v>5370</v>
      </c>
      <c r="G72" s="327">
        <v>5373</v>
      </c>
      <c r="H72" s="327">
        <v>5373</v>
      </c>
      <c r="I72" s="327">
        <v>5373</v>
      </c>
      <c r="J72" s="327">
        <v>5018</v>
      </c>
      <c r="K72" s="327">
        <v>5018</v>
      </c>
      <c r="L72" s="327">
        <v>5012</v>
      </c>
      <c r="M72" s="327">
        <v>5012</v>
      </c>
      <c r="N72" s="327">
        <v>5012</v>
      </c>
      <c r="O72" s="327">
        <v>5012</v>
      </c>
      <c r="P72" s="327">
        <v>5256019</v>
      </c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</row>
    <row r="73" spans="1:30" x14ac:dyDescent="0.2">
      <c r="A73" s="327" t="s">
        <v>352</v>
      </c>
      <c r="B73" s="327" t="s">
        <v>351</v>
      </c>
      <c r="C73" s="327">
        <v>7003</v>
      </c>
      <c r="D73" s="327">
        <v>7003</v>
      </c>
      <c r="E73" s="327">
        <v>7003</v>
      </c>
      <c r="F73" s="327">
        <v>7003</v>
      </c>
      <c r="G73" s="327">
        <v>7003</v>
      </c>
      <c r="H73" s="327">
        <v>7003</v>
      </c>
      <c r="I73" s="327">
        <v>12225</v>
      </c>
      <c r="J73" s="327">
        <v>12225</v>
      </c>
      <c r="K73" s="327">
        <v>9393</v>
      </c>
      <c r="L73" s="327">
        <v>9393</v>
      </c>
      <c r="M73" s="327">
        <v>9393</v>
      </c>
      <c r="N73" s="327">
        <v>9393</v>
      </c>
      <c r="O73" s="327">
        <v>9393</v>
      </c>
      <c r="P73" s="327">
        <v>8769609</v>
      </c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</row>
    <row r="74" spans="1:30" ht="13.2" thickBot="1" x14ac:dyDescent="0.3">
      <c r="A74" s="326"/>
      <c r="B74" s="166" t="s">
        <v>1099</v>
      </c>
      <c r="C74" s="214">
        <f>SUM(C12:C73)</f>
        <v>3493165</v>
      </c>
      <c r="D74" s="214">
        <f t="shared" ref="D74:O74" si="1">SUM(D12:D73)</f>
        <v>3513078</v>
      </c>
      <c r="E74" s="214">
        <f t="shared" si="1"/>
        <v>3532714</v>
      </c>
      <c r="F74" s="214">
        <f t="shared" si="1"/>
        <v>3545809</v>
      </c>
      <c r="G74" s="214">
        <f t="shared" si="1"/>
        <v>3589375</v>
      </c>
      <c r="H74" s="214">
        <f t="shared" si="1"/>
        <v>3606445</v>
      </c>
      <c r="I74" s="214">
        <f t="shared" si="1"/>
        <v>3625912</v>
      </c>
      <c r="J74" s="214">
        <f t="shared" si="1"/>
        <v>3638645</v>
      </c>
      <c r="K74" s="214">
        <f t="shared" si="1"/>
        <v>3645389</v>
      </c>
      <c r="L74" s="214">
        <f t="shared" si="1"/>
        <v>3662499</v>
      </c>
      <c r="M74" s="214">
        <f t="shared" si="1"/>
        <v>3678483</v>
      </c>
      <c r="N74" s="214">
        <f t="shared" si="1"/>
        <v>3692132</v>
      </c>
      <c r="O74" s="214">
        <f t="shared" si="1"/>
        <v>3713340</v>
      </c>
      <c r="P74" s="214">
        <f>SUM(P12:P73)</f>
        <v>3611144773</v>
      </c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</row>
    <row r="75" spans="1:30" x14ac:dyDescent="0.2">
      <c r="A75" s="326"/>
      <c r="B75" s="326"/>
      <c r="C75" s="326"/>
      <c r="D75" s="326"/>
      <c r="E75" s="326"/>
      <c r="F75" s="326"/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</row>
    <row r="76" spans="1:30" x14ac:dyDescent="0.2">
      <c r="A76" s="327" t="s">
        <v>65</v>
      </c>
      <c r="B76" s="327" t="s">
        <v>354</v>
      </c>
      <c r="C76" s="327">
        <v>0</v>
      </c>
      <c r="D76" s="327">
        <v>0</v>
      </c>
      <c r="E76" s="327">
        <v>0</v>
      </c>
      <c r="F76" s="327">
        <v>0</v>
      </c>
      <c r="G76" s="327">
        <v>0</v>
      </c>
      <c r="H76" s="327">
        <v>0</v>
      </c>
      <c r="I76" s="327">
        <v>0</v>
      </c>
      <c r="J76" s="327">
        <v>0</v>
      </c>
      <c r="K76" s="327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</row>
    <row r="77" spans="1:30" x14ac:dyDescent="0.2">
      <c r="A77" s="327" t="s">
        <v>353</v>
      </c>
      <c r="B77" s="327" t="s">
        <v>354</v>
      </c>
      <c r="C77" s="327">
        <v>121</v>
      </c>
      <c r="D77" s="327">
        <v>121</v>
      </c>
      <c r="E77" s="327">
        <v>121</v>
      </c>
      <c r="F77" s="327">
        <v>121</v>
      </c>
      <c r="G77" s="327">
        <v>121</v>
      </c>
      <c r="H77" s="327">
        <v>121</v>
      </c>
      <c r="I77" s="327">
        <v>121</v>
      </c>
      <c r="J77" s="327">
        <v>121</v>
      </c>
      <c r="K77" s="327">
        <v>121</v>
      </c>
      <c r="L77" s="327">
        <v>121</v>
      </c>
      <c r="M77" s="327">
        <v>121</v>
      </c>
      <c r="N77" s="327">
        <v>121</v>
      </c>
      <c r="O77" s="327">
        <v>121</v>
      </c>
      <c r="P77" s="327">
        <v>121045</v>
      </c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</row>
    <row r="78" spans="1:30" x14ac:dyDescent="0.2">
      <c r="A78" s="327" t="s">
        <v>66</v>
      </c>
      <c r="B78" s="327" t="s">
        <v>354</v>
      </c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</row>
    <row r="79" spans="1:30" x14ac:dyDescent="0.2">
      <c r="A79" s="327" t="s">
        <v>732</v>
      </c>
      <c r="B79" s="327" t="s">
        <v>354</v>
      </c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</row>
    <row r="80" spans="1:30" x14ac:dyDescent="0.2">
      <c r="A80" s="327" t="s">
        <v>733</v>
      </c>
      <c r="B80" s="327" t="s">
        <v>354</v>
      </c>
      <c r="C80" s="327">
        <v>0</v>
      </c>
      <c r="D80" s="327">
        <v>0</v>
      </c>
      <c r="E80" s="327">
        <v>0</v>
      </c>
      <c r="F80" s="327">
        <v>0</v>
      </c>
      <c r="G80" s="327">
        <v>0</v>
      </c>
      <c r="H80" s="327">
        <v>0</v>
      </c>
      <c r="I80" s="327">
        <v>64</v>
      </c>
      <c r="J80" s="327">
        <v>64</v>
      </c>
      <c r="K80" s="327">
        <v>64</v>
      </c>
      <c r="L80" s="327">
        <v>74</v>
      </c>
      <c r="M80" s="327">
        <v>74</v>
      </c>
      <c r="N80" s="327">
        <v>74</v>
      </c>
      <c r="O80" s="327">
        <v>74</v>
      </c>
      <c r="P80" s="327">
        <v>37517</v>
      </c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</row>
    <row r="81" spans="1:30" x14ac:dyDescent="0.2">
      <c r="A81" s="327" t="s">
        <v>734</v>
      </c>
      <c r="B81" s="327" t="s">
        <v>354</v>
      </c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</row>
    <row r="82" spans="1:30" x14ac:dyDescent="0.2">
      <c r="A82" s="327" t="s">
        <v>355</v>
      </c>
      <c r="B82" s="327" t="s">
        <v>354</v>
      </c>
      <c r="C82" s="327">
        <v>3132</v>
      </c>
      <c r="D82" s="327">
        <v>3142</v>
      </c>
      <c r="E82" s="327">
        <v>3142</v>
      </c>
      <c r="F82" s="327">
        <v>3142</v>
      </c>
      <c r="G82" s="327">
        <v>3142</v>
      </c>
      <c r="H82" s="327">
        <v>3142</v>
      </c>
      <c r="I82" s="327">
        <v>3142</v>
      </c>
      <c r="J82" s="327">
        <v>3142</v>
      </c>
      <c r="K82" s="327">
        <v>3142</v>
      </c>
      <c r="L82" s="327">
        <v>3142</v>
      </c>
      <c r="M82" s="327">
        <v>3142</v>
      </c>
      <c r="N82" s="327">
        <v>3142</v>
      </c>
      <c r="O82" s="327">
        <v>3142</v>
      </c>
      <c r="P82" s="327">
        <v>3141335</v>
      </c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</row>
    <row r="83" spans="1:30" x14ac:dyDescent="0.2">
      <c r="A83" s="327" t="s">
        <v>356</v>
      </c>
      <c r="B83" s="327" t="s">
        <v>354</v>
      </c>
      <c r="C83" s="327">
        <v>3323</v>
      </c>
      <c r="D83" s="327">
        <v>3323</v>
      </c>
      <c r="E83" s="327">
        <v>3323</v>
      </c>
      <c r="F83" s="327">
        <v>3323</v>
      </c>
      <c r="G83" s="327">
        <v>3323</v>
      </c>
      <c r="H83" s="327">
        <v>3323</v>
      </c>
      <c r="I83" s="327">
        <v>0</v>
      </c>
      <c r="J83" s="327">
        <v>0</v>
      </c>
      <c r="K83" s="327">
        <v>0</v>
      </c>
      <c r="L83" s="327">
        <v>0</v>
      </c>
      <c r="M83" s="327">
        <v>0</v>
      </c>
      <c r="N83" s="327">
        <v>0</v>
      </c>
      <c r="O83" s="327">
        <v>0</v>
      </c>
      <c r="P83" s="327">
        <v>1523160</v>
      </c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</row>
    <row r="84" spans="1:30" x14ac:dyDescent="0.2">
      <c r="A84" s="327" t="s">
        <v>357</v>
      </c>
      <c r="B84" s="327" t="s">
        <v>354</v>
      </c>
      <c r="C84" s="327">
        <v>969</v>
      </c>
      <c r="D84" s="327">
        <v>737</v>
      </c>
      <c r="E84" s="327">
        <v>737</v>
      </c>
      <c r="F84" s="327">
        <v>737</v>
      </c>
      <c r="G84" s="327">
        <v>737</v>
      </c>
      <c r="H84" s="327">
        <v>737</v>
      </c>
      <c r="I84" s="327">
        <v>772</v>
      </c>
      <c r="J84" s="327">
        <v>784</v>
      </c>
      <c r="K84" s="327">
        <v>784</v>
      </c>
      <c r="L84" s="327">
        <v>785</v>
      </c>
      <c r="M84" s="327">
        <v>784</v>
      </c>
      <c r="N84" s="327">
        <v>784</v>
      </c>
      <c r="O84" s="327">
        <v>784</v>
      </c>
      <c r="P84" s="327">
        <v>771407</v>
      </c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</row>
    <row r="85" spans="1:30" x14ac:dyDescent="0.2">
      <c r="A85" s="327" t="s">
        <v>846</v>
      </c>
      <c r="B85" s="327" t="s">
        <v>354</v>
      </c>
      <c r="C85" s="327">
        <v>0</v>
      </c>
      <c r="D85" s="327">
        <v>0</v>
      </c>
      <c r="E85" s="327">
        <v>0</v>
      </c>
      <c r="F85" s="327">
        <v>0</v>
      </c>
      <c r="G85" s="327">
        <v>0</v>
      </c>
      <c r="H85" s="327">
        <v>0</v>
      </c>
      <c r="I85" s="327">
        <v>0</v>
      </c>
      <c r="J85" s="327">
        <v>0</v>
      </c>
      <c r="K85" s="327">
        <v>0</v>
      </c>
      <c r="L85" s="327">
        <v>0</v>
      </c>
      <c r="M85" s="327">
        <v>0</v>
      </c>
      <c r="N85" s="327">
        <v>0</v>
      </c>
      <c r="O85" s="327">
        <v>0</v>
      </c>
      <c r="P85" s="327">
        <v>0</v>
      </c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</row>
    <row r="86" spans="1:30" x14ac:dyDescent="0.2">
      <c r="A86" s="327" t="s">
        <v>974</v>
      </c>
      <c r="B86" s="327" t="s">
        <v>354</v>
      </c>
      <c r="C86" s="327">
        <v>0</v>
      </c>
      <c r="D86" s="327">
        <v>0</v>
      </c>
      <c r="E86" s="327">
        <v>0</v>
      </c>
      <c r="F86" s="327">
        <v>0</v>
      </c>
      <c r="G86" s="327">
        <v>0</v>
      </c>
      <c r="H86" s="327">
        <v>0</v>
      </c>
      <c r="I86" s="327">
        <v>0</v>
      </c>
      <c r="J86" s="327">
        <v>0</v>
      </c>
      <c r="K86" s="327">
        <v>0</v>
      </c>
      <c r="L86" s="327">
        <v>0</v>
      </c>
      <c r="M86" s="327">
        <v>0</v>
      </c>
      <c r="N86" s="327">
        <v>0</v>
      </c>
      <c r="O86" s="327">
        <v>0</v>
      </c>
      <c r="P86" s="327">
        <v>0</v>
      </c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</row>
    <row r="87" spans="1:30" x14ac:dyDescent="0.2">
      <c r="A87" s="327" t="s">
        <v>1020</v>
      </c>
      <c r="B87" s="327" t="s">
        <v>354</v>
      </c>
      <c r="C87" s="327">
        <v>0</v>
      </c>
      <c r="D87" s="327">
        <v>0</v>
      </c>
      <c r="E87" s="327">
        <v>0</v>
      </c>
      <c r="F87" s="327">
        <v>0</v>
      </c>
      <c r="G87" s="327">
        <v>0</v>
      </c>
      <c r="H87" s="327">
        <v>0</v>
      </c>
      <c r="I87" s="327">
        <v>0</v>
      </c>
      <c r="J87" s="327">
        <v>0</v>
      </c>
      <c r="K87" s="327">
        <v>0</v>
      </c>
      <c r="L87" s="327">
        <v>0</v>
      </c>
      <c r="M87" s="327">
        <v>0</v>
      </c>
      <c r="N87" s="327">
        <v>0</v>
      </c>
      <c r="O87" s="327">
        <v>0</v>
      </c>
      <c r="P87" s="327">
        <v>0</v>
      </c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</row>
    <row r="88" spans="1:30" x14ac:dyDescent="0.2">
      <c r="A88" s="327" t="s">
        <v>847</v>
      </c>
      <c r="B88" s="327" t="s">
        <v>354</v>
      </c>
      <c r="C88" s="327">
        <v>0</v>
      </c>
      <c r="D88" s="327">
        <v>0</v>
      </c>
      <c r="E88" s="327">
        <v>0</v>
      </c>
      <c r="F88" s="327">
        <v>0</v>
      </c>
      <c r="G88" s="327">
        <v>0</v>
      </c>
      <c r="H88" s="327">
        <v>0</v>
      </c>
      <c r="I88" s="327">
        <v>0</v>
      </c>
      <c r="J88" s="327">
        <v>0</v>
      </c>
      <c r="K88" s="327">
        <v>0</v>
      </c>
      <c r="L88" s="327">
        <v>0</v>
      </c>
      <c r="M88" s="327">
        <v>0</v>
      </c>
      <c r="N88" s="327">
        <v>0</v>
      </c>
      <c r="O88" s="327">
        <v>0</v>
      </c>
      <c r="P88" s="327">
        <v>0</v>
      </c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</row>
    <row r="89" spans="1:30" x14ac:dyDescent="0.2">
      <c r="A89" s="327" t="s">
        <v>848</v>
      </c>
      <c r="B89" s="327" t="s">
        <v>354</v>
      </c>
      <c r="C89" s="327">
        <v>0</v>
      </c>
      <c r="D89" s="327">
        <v>0</v>
      </c>
      <c r="E89" s="327">
        <v>0</v>
      </c>
      <c r="F89" s="327">
        <v>0</v>
      </c>
      <c r="G89" s="327">
        <v>0</v>
      </c>
      <c r="H89" s="327">
        <v>0</v>
      </c>
      <c r="I89" s="327">
        <v>0</v>
      </c>
      <c r="J89" s="327">
        <v>0</v>
      </c>
      <c r="K89" s="327">
        <v>0</v>
      </c>
      <c r="L89" s="327">
        <v>0</v>
      </c>
      <c r="M89" s="327">
        <v>0</v>
      </c>
      <c r="N89" s="327">
        <v>0</v>
      </c>
      <c r="O89" s="327">
        <v>0</v>
      </c>
      <c r="P89" s="327">
        <v>0</v>
      </c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</row>
    <row r="90" spans="1:30" x14ac:dyDescent="0.2">
      <c r="A90" s="327" t="s">
        <v>358</v>
      </c>
      <c r="B90" s="327" t="s">
        <v>354</v>
      </c>
      <c r="C90" s="327">
        <v>5917</v>
      </c>
      <c r="D90" s="327">
        <v>5917</v>
      </c>
      <c r="E90" s="327">
        <v>5917</v>
      </c>
      <c r="F90" s="327">
        <v>5917</v>
      </c>
      <c r="G90" s="327">
        <v>5917</v>
      </c>
      <c r="H90" s="327">
        <v>5917</v>
      </c>
      <c r="I90" s="327">
        <v>6040</v>
      </c>
      <c r="J90" s="327">
        <v>6040</v>
      </c>
      <c r="K90" s="327">
        <v>6040</v>
      </c>
      <c r="L90" s="327">
        <v>6040</v>
      </c>
      <c r="M90" s="327">
        <v>6040</v>
      </c>
      <c r="N90" s="327">
        <v>6040</v>
      </c>
      <c r="O90" s="327">
        <v>6040</v>
      </c>
      <c r="P90" s="327">
        <v>5983868</v>
      </c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</row>
    <row r="91" spans="1:30" x14ac:dyDescent="0.2">
      <c r="A91" s="327" t="s">
        <v>359</v>
      </c>
      <c r="B91" s="327" t="s">
        <v>354</v>
      </c>
      <c r="C91" s="327">
        <v>401</v>
      </c>
      <c r="D91" s="327">
        <v>401</v>
      </c>
      <c r="E91" s="327">
        <v>401</v>
      </c>
      <c r="F91" s="327">
        <v>401</v>
      </c>
      <c r="G91" s="327">
        <v>401</v>
      </c>
      <c r="H91" s="327">
        <v>401</v>
      </c>
      <c r="I91" s="327">
        <v>401</v>
      </c>
      <c r="J91" s="327">
        <v>401</v>
      </c>
      <c r="K91" s="327">
        <v>401</v>
      </c>
      <c r="L91" s="327">
        <v>401</v>
      </c>
      <c r="M91" s="327">
        <v>401</v>
      </c>
      <c r="N91" s="327">
        <v>401</v>
      </c>
      <c r="O91" s="327">
        <v>401</v>
      </c>
      <c r="P91" s="327">
        <v>400658</v>
      </c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</row>
    <row r="92" spans="1:30" x14ac:dyDescent="0.2">
      <c r="A92" s="327" t="s">
        <v>360</v>
      </c>
      <c r="B92" s="327" t="s">
        <v>354</v>
      </c>
      <c r="C92" s="327">
        <v>0</v>
      </c>
      <c r="D92" s="327">
        <v>0</v>
      </c>
      <c r="E92" s="327">
        <v>0</v>
      </c>
      <c r="F92" s="327">
        <v>0</v>
      </c>
      <c r="G92" s="327">
        <v>0</v>
      </c>
      <c r="H92" s="327">
        <v>0</v>
      </c>
      <c r="I92" s="327">
        <v>0</v>
      </c>
      <c r="J92" s="327">
        <v>0</v>
      </c>
      <c r="K92" s="327">
        <v>0</v>
      </c>
      <c r="L92" s="327">
        <v>0</v>
      </c>
      <c r="M92" s="327">
        <v>0</v>
      </c>
      <c r="N92" s="327">
        <v>0</v>
      </c>
      <c r="O92" s="327">
        <v>0</v>
      </c>
      <c r="P92" s="327">
        <v>0</v>
      </c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</row>
    <row r="93" spans="1:30" x14ac:dyDescent="0.2">
      <c r="A93" s="327" t="s">
        <v>361</v>
      </c>
      <c r="B93" s="327" t="s">
        <v>354</v>
      </c>
      <c r="C93" s="327">
        <v>50</v>
      </c>
      <c r="D93" s="327">
        <v>50</v>
      </c>
      <c r="E93" s="327">
        <v>50</v>
      </c>
      <c r="F93" s="327">
        <v>50</v>
      </c>
      <c r="G93" s="327">
        <v>50</v>
      </c>
      <c r="H93" s="327">
        <v>50</v>
      </c>
      <c r="I93" s="327">
        <v>0</v>
      </c>
      <c r="J93" s="327">
        <v>0</v>
      </c>
      <c r="K93" s="327">
        <v>0</v>
      </c>
      <c r="L93" s="327">
        <v>0</v>
      </c>
      <c r="M93" s="327">
        <v>0</v>
      </c>
      <c r="N93" s="327">
        <v>0</v>
      </c>
      <c r="O93" s="327">
        <v>0</v>
      </c>
      <c r="P93" s="327">
        <v>22985</v>
      </c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</row>
    <row r="94" spans="1:30" x14ac:dyDescent="0.2">
      <c r="A94" s="327" t="s">
        <v>362</v>
      </c>
      <c r="B94" s="327" t="s">
        <v>354</v>
      </c>
      <c r="C94" s="327">
        <v>0</v>
      </c>
      <c r="D94" s="327">
        <v>0</v>
      </c>
      <c r="E94" s="327">
        <v>0</v>
      </c>
      <c r="F94" s="327">
        <v>0</v>
      </c>
      <c r="G94" s="327">
        <v>0</v>
      </c>
      <c r="H94" s="327">
        <v>0</v>
      </c>
      <c r="I94" s="327">
        <v>0</v>
      </c>
      <c r="J94" s="327">
        <v>0</v>
      </c>
      <c r="K94" s="327">
        <v>0</v>
      </c>
      <c r="L94" s="327">
        <v>0</v>
      </c>
      <c r="M94" s="327">
        <v>0</v>
      </c>
      <c r="N94" s="327">
        <v>0</v>
      </c>
      <c r="O94" s="327">
        <v>0</v>
      </c>
      <c r="P94" s="327">
        <v>0</v>
      </c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</row>
    <row r="95" spans="1:30" x14ac:dyDescent="0.2">
      <c r="A95" s="327" t="s">
        <v>363</v>
      </c>
      <c r="B95" s="327" t="s">
        <v>354</v>
      </c>
      <c r="C95" s="327">
        <v>3393</v>
      </c>
      <c r="D95" s="327">
        <v>3397</v>
      </c>
      <c r="E95" s="327">
        <v>3400</v>
      </c>
      <c r="F95" s="327">
        <v>3400</v>
      </c>
      <c r="G95" s="327">
        <v>3400</v>
      </c>
      <c r="H95" s="327">
        <v>3429</v>
      </c>
      <c r="I95" s="327">
        <v>3609</v>
      </c>
      <c r="J95" s="327">
        <v>3711</v>
      </c>
      <c r="K95" s="327">
        <v>3799</v>
      </c>
      <c r="L95" s="327">
        <v>3799</v>
      </c>
      <c r="M95" s="327">
        <v>3799</v>
      </c>
      <c r="N95" s="327">
        <v>3799</v>
      </c>
      <c r="O95" s="327">
        <v>3799</v>
      </c>
      <c r="P95" s="327">
        <v>3595079</v>
      </c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</row>
    <row r="96" spans="1:30" x14ac:dyDescent="0.2">
      <c r="A96" s="327" t="s">
        <v>364</v>
      </c>
      <c r="B96" s="327" t="s">
        <v>354</v>
      </c>
      <c r="C96" s="327">
        <v>8485</v>
      </c>
      <c r="D96" s="327">
        <v>8485</v>
      </c>
      <c r="E96" s="327">
        <v>8485</v>
      </c>
      <c r="F96" s="327">
        <v>8485</v>
      </c>
      <c r="G96" s="327">
        <v>8485</v>
      </c>
      <c r="H96" s="327">
        <v>8485</v>
      </c>
      <c r="I96" s="327">
        <v>3974</v>
      </c>
      <c r="J96" s="327">
        <v>3323</v>
      </c>
      <c r="K96" s="327">
        <v>3323</v>
      </c>
      <c r="L96" s="327">
        <v>3323</v>
      </c>
      <c r="M96" s="327">
        <v>3323</v>
      </c>
      <c r="N96" s="327">
        <v>3323</v>
      </c>
      <c r="O96" s="327">
        <v>3323</v>
      </c>
      <c r="P96" s="327">
        <v>5743003</v>
      </c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</row>
    <row r="97" spans="1:30" x14ac:dyDescent="0.2">
      <c r="A97" s="327" t="s">
        <v>735</v>
      </c>
      <c r="B97" s="327" t="s">
        <v>354</v>
      </c>
      <c r="C97" s="327">
        <v>0</v>
      </c>
      <c r="D97" s="327">
        <v>0</v>
      </c>
      <c r="E97" s="327">
        <v>0</v>
      </c>
      <c r="F97" s="327">
        <v>0</v>
      </c>
      <c r="G97" s="327">
        <v>0</v>
      </c>
      <c r="H97" s="327">
        <v>0</v>
      </c>
      <c r="I97" s="327">
        <v>0</v>
      </c>
      <c r="J97" s="327">
        <v>0</v>
      </c>
      <c r="K97" s="327">
        <v>0</v>
      </c>
      <c r="L97" s="327">
        <v>0</v>
      </c>
      <c r="M97" s="327">
        <v>0</v>
      </c>
      <c r="N97" s="327">
        <v>0</v>
      </c>
      <c r="O97" s="327">
        <v>0</v>
      </c>
      <c r="P97" s="327">
        <v>0</v>
      </c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</row>
    <row r="98" spans="1:30" x14ac:dyDescent="0.2">
      <c r="A98" s="327" t="s">
        <v>736</v>
      </c>
      <c r="B98" s="327" t="s">
        <v>354</v>
      </c>
      <c r="C98" s="327">
        <v>0</v>
      </c>
      <c r="D98" s="327">
        <v>0</v>
      </c>
      <c r="E98" s="327">
        <v>0</v>
      </c>
      <c r="F98" s="327">
        <v>0</v>
      </c>
      <c r="G98" s="327">
        <v>0</v>
      </c>
      <c r="H98" s="327">
        <v>0</v>
      </c>
      <c r="I98" s="327">
        <v>0</v>
      </c>
      <c r="J98" s="327">
        <v>0</v>
      </c>
      <c r="K98" s="327">
        <v>0</v>
      </c>
      <c r="L98" s="327">
        <v>0</v>
      </c>
      <c r="M98" s="327">
        <v>0</v>
      </c>
      <c r="N98" s="327">
        <v>0</v>
      </c>
      <c r="O98" s="327">
        <v>0</v>
      </c>
      <c r="P98" s="327">
        <v>0</v>
      </c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</row>
    <row r="99" spans="1:30" x14ac:dyDescent="0.2">
      <c r="A99" s="327" t="s">
        <v>737</v>
      </c>
      <c r="B99" s="327" t="s">
        <v>354</v>
      </c>
      <c r="C99" s="327">
        <v>0</v>
      </c>
      <c r="D99" s="327">
        <v>0</v>
      </c>
      <c r="E99" s="327">
        <v>0</v>
      </c>
      <c r="F99" s="327">
        <v>0</v>
      </c>
      <c r="G99" s="327">
        <v>0</v>
      </c>
      <c r="H99" s="327">
        <v>0</v>
      </c>
      <c r="I99" s="327">
        <v>0</v>
      </c>
      <c r="J99" s="327">
        <v>0</v>
      </c>
      <c r="K99" s="327">
        <v>0</v>
      </c>
      <c r="L99" s="327">
        <v>0</v>
      </c>
      <c r="M99" s="327">
        <v>0</v>
      </c>
      <c r="N99" s="327">
        <v>0</v>
      </c>
      <c r="O99" s="327">
        <v>0</v>
      </c>
      <c r="P99" s="327">
        <v>0</v>
      </c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</row>
    <row r="100" spans="1:30" x14ac:dyDescent="0.2">
      <c r="A100" s="327" t="s">
        <v>365</v>
      </c>
      <c r="B100" s="327" t="s">
        <v>354</v>
      </c>
      <c r="C100" s="327">
        <v>476</v>
      </c>
      <c r="D100" s="327">
        <v>476</v>
      </c>
      <c r="E100" s="327">
        <v>476</v>
      </c>
      <c r="F100" s="327">
        <v>476</v>
      </c>
      <c r="G100" s="327">
        <v>476</v>
      </c>
      <c r="H100" s="327">
        <v>476</v>
      </c>
      <c r="I100" s="327">
        <v>478</v>
      </c>
      <c r="J100" s="327">
        <v>478</v>
      </c>
      <c r="K100" s="327">
        <v>478</v>
      </c>
      <c r="L100" s="327">
        <v>478</v>
      </c>
      <c r="M100" s="327">
        <v>478</v>
      </c>
      <c r="N100" s="327">
        <v>478</v>
      </c>
      <c r="O100" s="327">
        <v>478</v>
      </c>
      <c r="P100" s="327">
        <v>477162</v>
      </c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</row>
    <row r="101" spans="1:30" x14ac:dyDescent="0.2">
      <c r="A101" s="327" t="s">
        <v>366</v>
      </c>
      <c r="B101" s="327" t="s">
        <v>354</v>
      </c>
      <c r="C101" s="327">
        <v>2295</v>
      </c>
      <c r="D101" s="327">
        <v>2295</v>
      </c>
      <c r="E101" s="327">
        <v>2295</v>
      </c>
      <c r="F101" s="327">
        <v>2295</v>
      </c>
      <c r="G101" s="327">
        <v>2295</v>
      </c>
      <c r="H101" s="327">
        <v>2295</v>
      </c>
      <c r="I101" s="327">
        <v>2295</v>
      </c>
      <c r="J101" s="327">
        <v>2295</v>
      </c>
      <c r="K101" s="327">
        <v>2295</v>
      </c>
      <c r="L101" s="327">
        <v>2295</v>
      </c>
      <c r="M101" s="327">
        <v>2295</v>
      </c>
      <c r="N101" s="327">
        <v>2295</v>
      </c>
      <c r="O101" s="327">
        <v>2295</v>
      </c>
      <c r="P101" s="327">
        <v>2294864</v>
      </c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</row>
    <row r="102" spans="1:30" x14ac:dyDescent="0.2">
      <c r="A102" s="327" t="s">
        <v>738</v>
      </c>
      <c r="B102" s="327" t="s">
        <v>354</v>
      </c>
      <c r="C102" s="327">
        <v>0</v>
      </c>
      <c r="D102" s="327">
        <v>0</v>
      </c>
      <c r="E102" s="327">
        <v>0</v>
      </c>
      <c r="F102" s="327">
        <v>0</v>
      </c>
      <c r="G102" s="327">
        <v>0</v>
      </c>
      <c r="H102" s="327">
        <v>0</v>
      </c>
      <c r="I102" s="327">
        <v>0</v>
      </c>
      <c r="J102" s="327">
        <v>0</v>
      </c>
      <c r="K102" s="327">
        <v>0</v>
      </c>
      <c r="L102" s="327">
        <v>0</v>
      </c>
      <c r="M102" s="327">
        <v>0</v>
      </c>
      <c r="N102" s="327">
        <v>0</v>
      </c>
      <c r="O102" s="327">
        <v>0</v>
      </c>
      <c r="P102" s="327">
        <v>0</v>
      </c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</row>
    <row r="103" spans="1:30" x14ac:dyDescent="0.2">
      <c r="A103" s="327" t="s">
        <v>739</v>
      </c>
      <c r="B103" s="327" t="s">
        <v>354</v>
      </c>
      <c r="C103" s="327">
        <v>0</v>
      </c>
      <c r="D103" s="327">
        <v>0</v>
      </c>
      <c r="E103" s="327">
        <v>0</v>
      </c>
      <c r="F103" s="327">
        <v>0</v>
      </c>
      <c r="G103" s="327">
        <v>0</v>
      </c>
      <c r="H103" s="327">
        <v>0</v>
      </c>
      <c r="I103" s="327">
        <v>14</v>
      </c>
      <c r="J103" s="327">
        <v>14</v>
      </c>
      <c r="K103" s="327">
        <v>14</v>
      </c>
      <c r="L103" s="327">
        <v>14</v>
      </c>
      <c r="M103" s="327">
        <v>14</v>
      </c>
      <c r="N103" s="327">
        <v>14</v>
      </c>
      <c r="O103" s="327">
        <v>14</v>
      </c>
      <c r="P103" s="327">
        <v>7425</v>
      </c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</row>
    <row r="104" spans="1:30" x14ac:dyDescent="0.2">
      <c r="A104" s="327" t="s">
        <v>367</v>
      </c>
      <c r="B104" s="327" t="s">
        <v>354</v>
      </c>
      <c r="C104" s="327">
        <v>484</v>
      </c>
      <c r="D104" s="327">
        <v>484</v>
      </c>
      <c r="E104" s="327">
        <v>484</v>
      </c>
      <c r="F104" s="327">
        <v>484</v>
      </c>
      <c r="G104" s="327">
        <v>484</v>
      </c>
      <c r="H104" s="327">
        <v>484</v>
      </c>
      <c r="I104" s="327">
        <v>8</v>
      </c>
      <c r="J104" s="327">
        <v>8</v>
      </c>
      <c r="K104" s="327">
        <v>8</v>
      </c>
      <c r="L104" s="327">
        <v>8</v>
      </c>
      <c r="M104" s="327">
        <v>8</v>
      </c>
      <c r="N104" s="327">
        <v>7</v>
      </c>
      <c r="O104" s="327">
        <v>7</v>
      </c>
      <c r="P104" s="327">
        <v>225738</v>
      </c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</row>
    <row r="105" spans="1:30" x14ac:dyDescent="0.2">
      <c r="A105" s="327" t="s">
        <v>368</v>
      </c>
      <c r="B105" s="327" t="s">
        <v>354</v>
      </c>
      <c r="C105" s="327">
        <v>2176</v>
      </c>
      <c r="D105" s="327">
        <v>2176</v>
      </c>
      <c r="E105" s="327">
        <v>2176</v>
      </c>
      <c r="F105" s="327">
        <v>2176</v>
      </c>
      <c r="G105" s="327">
        <v>2195</v>
      </c>
      <c r="H105" s="327">
        <v>2264</v>
      </c>
      <c r="I105" s="327">
        <v>2289</v>
      </c>
      <c r="J105" s="327">
        <v>2288</v>
      </c>
      <c r="K105" s="327">
        <v>2225</v>
      </c>
      <c r="L105" s="327">
        <v>2225</v>
      </c>
      <c r="M105" s="327">
        <v>2225</v>
      </c>
      <c r="N105" s="327">
        <v>4073</v>
      </c>
      <c r="O105" s="327">
        <v>3382</v>
      </c>
      <c r="P105" s="327">
        <v>2424462</v>
      </c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</row>
    <row r="106" spans="1:30" x14ac:dyDescent="0.2">
      <c r="A106" s="327" t="s">
        <v>369</v>
      </c>
      <c r="B106" s="327" t="s">
        <v>354</v>
      </c>
      <c r="C106" s="327">
        <v>3879</v>
      </c>
      <c r="D106" s="327">
        <v>3879</v>
      </c>
      <c r="E106" s="327">
        <v>3879</v>
      </c>
      <c r="F106" s="327">
        <v>3879</v>
      </c>
      <c r="G106" s="327">
        <v>3879</v>
      </c>
      <c r="H106" s="327">
        <v>3879</v>
      </c>
      <c r="I106" s="327">
        <v>116</v>
      </c>
      <c r="J106" s="327">
        <v>116</v>
      </c>
      <c r="K106" s="327">
        <v>116</v>
      </c>
      <c r="L106" s="327">
        <v>116</v>
      </c>
      <c r="M106" s="327">
        <v>116</v>
      </c>
      <c r="N106" s="327">
        <v>116</v>
      </c>
      <c r="O106" s="327">
        <v>116</v>
      </c>
      <c r="P106" s="327">
        <v>1840430</v>
      </c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</row>
    <row r="107" spans="1:30" x14ac:dyDescent="0.2">
      <c r="A107" s="327" t="s">
        <v>740</v>
      </c>
      <c r="B107" s="327" t="s">
        <v>354</v>
      </c>
      <c r="C107" s="327">
        <v>0</v>
      </c>
      <c r="D107" s="327">
        <v>0</v>
      </c>
      <c r="E107" s="327">
        <v>0</v>
      </c>
      <c r="F107" s="327">
        <v>0</v>
      </c>
      <c r="G107" s="327">
        <v>0</v>
      </c>
      <c r="H107" s="327">
        <v>0</v>
      </c>
      <c r="I107" s="327">
        <v>0</v>
      </c>
      <c r="J107" s="327">
        <v>0</v>
      </c>
      <c r="K107" s="327">
        <v>0</v>
      </c>
      <c r="L107" s="327">
        <v>0</v>
      </c>
      <c r="M107" s="327">
        <v>0</v>
      </c>
      <c r="N107" s="327">
        <v>0</v>
      </c>
      <c r="O107" s="327">
        <v>0</v>
      </c>
      <c r="P107" s="327">
        <v>0</v>
      </c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</row>
    <row r="108" spans="1:30" x14ac:dyDescent="0.2">
      <c r="A108" s="327" t="s">
        <v>741</v>
      </c>
      <c r="B108" s="327" t="s">
        <v>354</v>
      </c>
      <c r="C108" s="327">
        <v>0</v>
      </c>
      <c r="D108" s="327">
        <v>0</v>
      </c>
      <c r="E108" s="327">
        <v>0</v>
      </c>
      <c r="F108" s="327">
        <v>0</v>
      </c>
      <c r="G108" s="327">
        <v>0</v>
      </c>
      <c r="H108" s="327">
        <v>0</v>
      </c>
      <c r="I108" s="327">
        <v>0</v>
      </c>
      <c r="J108" s="327">
        <v>0</v>
      </c>
      <c r="K108" s="327">
        <v>0</v>
      </c>
      <c r="L108" s="327">
        <v>0</v>
      </c>
      <c r="M108" s="327">
        <v>0</v>
      </c>
      <c r="N108" s="327">
        <v>0</v>
      </c>
      <c r="O108" s="327">
        <v>0</v>
      </c>
      <c r="P108" s="327">
        <v>0</v>
      </c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</row>
    <row r="109" spans="1:30" x14ac:dyDescent="0.2">
      <c r="A109" s="327" t="s">
        <v>241</v>
      </c>
      <c r="B109" s="327" t="s">
        <v>354</v>
      </c>
      <c r="C109" s="327">
        <v>143</v>
      </c>
      <c r="D109" s="327">
        <v>143</v>
      </c>
      <c r="E109" s="327">
        <v>143</v>
      </c>
      <c r="F109" s="327">
        <v>143</v>
      </c>
      <c r="G109" s="327">
        <v>143</v>
      </c>
      <c r="H109" s="327">
        <v>143</v>
      </c>
      <c r="I109" s="327">
        <v>143</v>
      </c>
      <c r="J109" s="327">
        <v>143</v>
      </c>
      <c r="K109" s="327">
        <v>143</v>
      </c>
      <c r="L109" s="327">
        <v>143</v>
      </c>
      <c r="M109" s="327">
        <v>143</v>
      </c>
      <c r="N109" s="327">
        <v>143</v>
      </c>
      <c r="O109" s="327">
        <v>143</v>
      </c>
      <c r="P109" s="327">
        <v>143333</v>
      </c>
    </row>
    <row r="110" spans="1:30" x14ac:dyDescent="0.2">
      <c r="A110" s="327" t="s">
        <v>370</v>
      </c>
      <c r="B110" s="327" t="s">
        <v>354</v>
      </c>
      <c r="C110" s="327">
        <v>73</v>
      </c>
      <c r="D110" s="327">
        <v>73</v>
      </c>
      <c r="E110" s="327">
        <v>73</v>
      </c>
      <c r="F110" s="327">
        <v>73</v>
      </c>
      <c r="G110" s="327">
        <v>73</v>
      </c>
      <c r="H110" s="327">
        <v>73</v>
      </c>
      <c r="I110" s="327">
        <v>12</v>
      </c>
      <c r="J110" s="327">
        <v>12</v>
      </c>
      <c r="K110" s="327">
        <v>12</v>
      </c>
      <c r="L110" s="327">
        <v>12</v>
      </c>
      <c r="M110" s="327">
        <v>12</v>
      </c>
      <c r="N110" s="327">
        <v>12</v>
      </c>
      <c r="O110" s="327">
        <v>12</v>
      </c>
      <c r="P110" s="327">
        <v>40104</v>
      </c>
    </row>
    <row r="111" spans="1:30" x14ac:dyDescent="0.2">
      <c r="A111" s="327" t="s">
        <v>742</v>
      </c>
      <c r="B111" s="327" t="s">
        <v>354</v>
      </c>
      <c r="C111" s="327">
        <v>0</v>
      </c>
      <c r="D111" s="327">
        <v>0</v>
      </c>
      <c r="E111" s="327">
        <v>0</v>
      </c>
      <c r="F111" s="327">
        <v>0</v>
      </c>
      <c r="G111" s="327">
        <v>0</v>
      </c>
      <c r="H111" s="327">
        <v>0</v>
      </c>
      <c r="I111" s="327">
        <v>0</v>
      </c>
      <c r="J111" s="327">
        <v>0</v>
      </c>
      <c r="K111" s="327">
        <v>0</v>
      </c>
      <c r="L111" s="327">
        <v>0</v>
      </c>
      <c r="M111" s="327">
        <v>0</v>
      </c>
      <c r="N111" s="327">
        <v>0</v>
      </c>
      <c r="O111" s="327">
        <v>0</v>
      </c>
      <c r="P111" s="327">
        <v>0</v>
      </c>
    </row>
    <row r="112" spans="1:30" x14ac:dyDescent="0.2">
      <c r="A112" s="327" t="s">
        <v>743</v>
      </c>
      <c r="B112" s="327" t="s">
        <v>354</v>
      </c>
      <c r="C112" s="327">
        <v>0</v>
      </c>
      <c r="D112" s="327">
        <v>0</v>
      </c>
      <c r="E112" s="327">
        <v>0</v>
      </c>
      <c r="F112" s="327">
        <v>0</v>
      </c>
      <c r="G112" s="327">
        <v>0</v>
      </c>
      <c r="H112" s="327">
        <v>0</v>
      </c>
      <c r="I112" s="327">
        <v>0</v>
      </c>
      <c r="J112" s="327">
        <v>0</v>
      </c>
      <c r="K112" s="327">
        <v>0</v>
      </c>
      <c r="L112" s="327">
        <v>0</v>
      </c>
      <c r="M112" s="327">
        <v>0</v>
      </c>
      <c r="N112" s="327">
        <v>0</v>
      </c>
      <c r="O112" s="327">
        <v>0</v>
      </c>
      <c r="P112" s="327">
        <v>0</v>
      </c>
    </row>
    <row r="113" spans="2:16" ht="13.2" thickBot="1" x14ac:dyDescent="0.3">
      <c r="B113" s="166" t="s">
        <v>1100</v>
      </c>
      <c r="C113" s="214">
        <f>SUM(C76:C112)</f>
        <v>35317</v>
      </c>
      <c r="D113" s="214">
        <f t="shared" ref="D113:O113" si="2">SUM(D76:D112)</f>
        <v>35099</v>
      </c>
      <c r="E113" s="214">
        <f t="shared" si="2"/>
        <v>35102</v>
      </c>
      <c r="F113" s="214">
        <f t="shared" si="2"/>
        <v>35102</v>
      </c>
      <c r="G113" s="214">
        <f t="shared" si="2"/>
        <v>35121</v>
      </c>
      <c r="H113" s="214">
        <f t="shared" si="2"/>
        <v>35219</v>
      </c>
      <c r="I113" s="214">
        <f t="shared" si="2"/>
        <v>23478</v>
      </c>
      <c r="J113" s="214">
        <f t="shared" si="2"/>
        <v>22940</v>
      </c>
      <c r="K113" s="214">
        <f t="shared" si="2"/>
        <v>22965</v>
      </c>
      <c r="L113" s="214">
        <f t="shared" si="2"/>
        <v>22976</v>
      </c>
      <c r="M113" s="214">
        <f t="shared" si="2"/>
        <v>22975</v>
      </c>
      <c r="N113" s="214">
        <f t="shared" si="2"/>
        <v>24822</v>
      </c>
      <c r="O113" s="214">
        <f t="shared" si="2"/>
        <v>24131</v>
      </c>
      <c r="P113" s="214">
        <f>SUM(P76:P112)</f>
        <v>28793575</v>
      </c>
    </row>
  </sheetData>
  <mergeCells count="2">
    <mergeCell ref="A2:A3"/>
    <mergeCell ref="B2:B3"/>
  </mergeCells>
  <phoneticPr fontId="0" type="noConversion"/>
  <pageMargins left="0.2" right="0.21" top="0.5" bottom="0.66" header="0.16" footer="0.42"/>
  <pageSetup scale="65" orientation="landscape" r:id="rId1"/>
  <rowBreaks count="1" manualBreakCount="1">
    <brk id="65" max="16383" man="1"/>
  </rowBreaks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48"/>
  <sheetViews>
    <sheetView zoomScale="70" zoomScaleNormal="70" workbookViewId="0">
      <pane xSplit="1" ySplit="4" topLeftCell="B5" activePane="bottomRight" state="frozen"/>
      <selection activeCell="B30" sqref="B30"/>
      <selection pane="topRight" activeCell="B30" sqref="B30"/>
      <selection pane="bottomLeft" activeCell="B30" sqref="B30"/>
      <selection pane="bottomRight" activeCell="C44" sqref="C44"/>
    </sheetView>
  </sheetViews>
  <sheetFormatPr defaultColWidth="11.7109375" defaultRowHeight="13.2" x14ac:dyDescent="0.25"/>
  <cols>
    <col min="1" max="1" width="61.7109375" style="265" customWidth="1"/>
    <col min="2" max="2" width="1.140625" style="265" customWidth="1"/>
    <col min="3" max="3" width="24.28515625" style="265" customWidth="1"/>
    <col min="4" max="4" width="15" style="266" customWidth="1"/>
    <col min="5" max="5" width="1.140625" style="265" customWidth="1"/>
    <col min="6" max="6" width="24.28515625" style="265" bestFit="1" customWidth="1"/>
    <col min="7" max="7" width="13" style="266" customWidth="1"/>
    <col min="8" max="8" width="1.140625" style="265" customWidth="1"/>
    <col min="9" max="9" width="24.28515625" style="265" bestFit="1" customWidth="1"/>
    <col min="10" max="10" width="12.85546875" style="267" customWidth="1"/>
    <col min="11" max="11" width="1.140625" style="265" customWidth="1"/>
    <col min="12" max="12" width="24.28515625" style="265" bestFit="1" customWidth="1"/>
    <col min="13" max="13" width="16.140625" style="266" customWidth="1"/>
    <col min="14" max="14" width="24.28515625" style="265" bestFit="1" customWidth="1"/>
    <col min="15" max="15" width="13.28515625" style="268" bestFit="1" customWidth="1"/>
    <col min="16" max="16" width="1.140625" style="265" customWidth="1"/>
    <col min="17" max="17" width="24.42578125" style="265" bestFit="1" customWidth="1"/>
    <col min="18" max="18" width="14.140625" style="268" customWidth="1"/>
    <col min="19" max="19" width="1.140625" style="265" customWidth="1"/>
    <col min="20" max="20" width="25" style="265" customWidth="1"/>
    <col min="21" max="21" width="13.5703125" style="265" customWidth="1"/>
    <col min="22" max="22" width="1.28515625" style="265" customWidth="1"/>
    <col min="23" max="23" width="24.42578125" style="265" bestFit="1" customWidth="1"/>
    <col min="24" max="24" width="13.5703125" style="265" customWidth="1"/>
    <col min="25" max="25" width="1.28515625" style="265" customWidth="1"/>
    <col min="26" max="26" width="24.42578125" style="265" bestFit="1" customWidth="1"/>
    <col min="27" max="27" width="13.5703125" style="265" customWidth="1"/>
    <col min="28" max="28" width="1.7109375" style="265" customWidth="1"/>
    <col min="29" max="29" width="24.42578125" style="265" bestFit="1" customWidth="1"/>
    <col min="30" max="30" width="13.5703125" style="265" customWidth="1"/>
    <col min="31" max="31" width="1.7109375" style="265" customWidth="1"/>
    <col min="32" max="32" width="23.85546875" style="265" bestFit="1" customWidth="1"/>
    <col min="33" max="33" width="14.5703125" style="265" bestFit="1" customWidth="1"/>
    <col min="34" max="34" width="24.42578125" style="265" bestFit="1" customWidth="1"/>
    <col min="35" max="35" width="14.5703125" style="265" bestFit="1" customWidth="1"/>
    <col min="36" max="36" width="24.42578125" style="265" bestFit="1" customWidth="1"/>
    <col min="37" max="37" width="14.5703125" style="265" bestFit="1" customWidth="1"/>
    <col min="38" max="38" width="26" style="265" bestFit="1" customWidth="1"/>
    <col min="39" max="39" width="14.5703125" style="265" customWidth="1"/>
    <col min="40" max="16384" width="11.7109375" style="265"/>
  </cols>
  <sheetData>
    <row r="2" spans="1:39" x14ac:dyDescent="0.25">
      <c r="A2" s="183"/>
    </row>
    <row r="3" spans="1:39" ht="15" x14ac:dyDescent="0.25">
      <c r="A3" s="269"/>
      <c r="B3" s="269"/>
      <c r="C3" s="269"/>
      <c r="D3" s="270"/>
      <c r="E3" s="269"/>
      <c r="F3" s="269"/>
      <c r="G3" s="270"/>
      <c r="H3" s="269"/>
      <c r="I3" s="269"/>
      <c r="J3" s="218"/>
      <c r="K3" s="269"/>
      <c r="L3" s="269"/>
      <c r="M3" s="270"/>
      <c r="N3" s="269"/>
      <c r="O3" s="271"/>
      <c r="P3" s="269"/>
      <c r="Q3" s="269"/>
      <c r="R3" s="271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</row>
    <row r="4" spans="1:39" ht="15.6" x14ac:dyDescent="0.25">
      <c r="A4" s="269"/>
      <c r="B4" s="272"/>
      <c r="C4" s="476" t="s">
        <v>376</v>
      </c>
      <c r="D4" s="476"/>
      <c r="E4" s="272"/>
      <c r="F4" s="476" t="s">
        <v>627</v>
      </c>
      <c r="G4" s="476"/>
      <c r="H4" s="273"/>
      <c r="I4" s="476" t="s">
        <v>628</v>
      </c>
      <c r="J4" s="476"/>
      <c r="K4" s="272"/>
      <c r="L4" s="476" t="s">
        <v>629</v>
      </c>
      <c r="M4" s="476"/>
      <c r="N4" s="476" t="s">
        <v>991</v>
      </c>
      <c r="O4" s="476"/>
      <c r="P4" s="272"/>
      <c r="Q4" s="476" t="s">
        <v>992</v>
      </c>
      <c r="R4" s="476"/>
      <c r="S4" s="272"/>
      <c r="T4" s="274" t="s">
        <v>1037</v>
      </c>
      <c r="U4" s="275"/>
      <c r="V4" s="275"/>
      <c r="W4" s="476" t="s">
        <v>371</v>
      </c>
      <c r="X4" s="476"/>
      <c r="Y4" s="275"/>
      <c r="Z4" s="476" t="s">
        <v>372</v>
      </c>
      <c r="AA4" s="476"/>
      <c r="AB4" s="275"/>
      <c r="AC4" s="476" t="s">
        <v>373</v>
      </c>
      <c r="AD4" s="476"/>
      <c r="AE4" s="275"/>
      <c r="AF4" s="476" t="s">
        <v>374</v>
      </c>
      <c r="AG4" s="476"/>
      <c r="AH4" s="476" t="s">
        <v>375</v>
      </c>
      <c r="AI4" s="476"/>
      <c r="AJ4" s="476" t="s">
        <v>376</v>
      </c>
      <c r="AK4" s="476"/>
      <c r="AL4" s="476" t="s">
        <v>1107</v>
      </c>
      <c r="AM4" s="476"/>
    </row>
    <row r="5" spans="1:39" ht="15" x14ac:dyDescent="0.25">
      <c r="A5" s="269"/>
      <c r="B5" s="276"/>
      <c r="C5" s="276"/>
      <c r="D5" s="277"/>
      <c r="E5" s="276"/>
      <c r="F5" s="276"/>
      <c r="G5" s="277"/>
      <c r="H5" s="276"/>
      <c r="I5" s="276"/>
      <c r="J5" s="179"/>
      <c r="K5" s="276"/>
      <c r="L5" s="276"/>
      <c r="M5" s="277"/>
      <c r="N5" s="276"/>
      <c r="O5" s="278"/>
      <c r="P5" s="276"/>
      <c r="Q5" s="276"/>
      <c r="R5" s="278"/>
      <c r="S5" s="276"/>
      <c r="T5" s="279"/>
      <c r="U5" s="279"/>
      <c r="V5" s="279"/>
      <c r="W5" s="280"/>
      <c r="X5" s="281"/>
      <c r="Y5" s="279"/>
      <c r="Z5" s="280"/>
      <c r="AA5" s="281"/>
      <c r="AB5" s="279"/>
      <c r="AC5" s="178"/>
      <c r="AD5" s="281"/>
      <c r="AE5" s="279"/>
      <c r="AF5" s="279"/>
      <c r="AG5" s="279"/>
      <c r="AH5" s="279"/>
      <c r="AI5" s="279"/>
      <c r="AJ5" s="279"/>
      <c r="AK5" s="279"/>
      <c r="AL5" s="279"/>
      <c r="AM5" s="279"/>
    </row>
    <row r="6" spans="1:39" s="282" customFormat="1" ht="13.8" x14ac:dyDescent="0.25">
      <c r="B6" s="285"/>
      <c r="C6" s="283" t="s">
        <v>0</v>
      </c>
      <c r="D6" s="284" t="s">
        <v>1</v>
      </c>
      <c r="E6" s="285"/>
      <c r="F6" s="283" t="s">
        <v>0</v>
      </c>
      <c r="G6" s="284" t="s">
        <v>1</v>
      </c>
      <c r="H6" s="285"/>
      <c r="I6" s="283" t="s">
        <v>0</v>
      </c>
      <c r="J6" s="287" t="s">
        <v>1</v>
      </c>
      <c r="K6" s="285"/>
      <c r="L6" s="283" t="s">
        <v>0</v>
      </c>
      <c r="M6" s="284" t="s">
        <v>1</v>
      </c>
      <c r="N6" s="283" t="s">
        <v>0</v>
      </c>
      <c r="O6" s="288" t="s">
        <v>1</v>
      </c>
      <c r="P6" s="285"/>
      <c r="Q6" s="283" t="s">
        <v>0</v>
      </c>
      <c r="R6" s="288" t="s">
        <v>1</v>
      </c>
      <c r="S6" s="285"/>
      <c r="T6" s="289" t="s">
        <v>0</v>
      </c>
      <c r="U6" s="289" t="s">
        <v>1</v>
      </c>
      <c r="V6" s="289"/>
      <c r="W6" s="290" t="s">
        <v>0</v>
      </c>
      <c r="X6" s="291" t="s">
        <v>1</v>
      </c>
      <c r="Y6" s="289"/>
      <c r="Z6" s="290" t="s">
        <v>0</v>
      </c>
      <c r="AA6" s="291" t="s">
        <v>1</v>
      </c>
      <c r="AB6" s="289"/>
      <c r="AC6" s="286" t="s">
        <v>0</v>
      </c>
      <c r="AD6" s="291" t="s">
        <v>1</v>
      </c>
      <c r="AE6" s="289"/>
      <c r="AF6" s="286" t="s">
        <v>0</v>
      </c>
      <c r="AG6" s="291" t="s">
        <v>1</v>
      </c>
      <c r="AH6" s="286" t="s">
        <v>0</v>
      </c>
      <c r="AI6" s="291" t="s">
        <v>1</v>
      </c>
      <c r="AJ6" s="286" t="s">
        <v>0</v>
      </c>
      <c r="AK6" s="291" t="s">
        <v>1</v>
      </c>
      <c r="AL6" s="286" t="s">
        <v>0</v>
      </c>
      <c r="AM6" s="291" t="s">
        <v>1</v>
      </c>
    </row>
    <row r="7" spans="1:39" ht="15.6" x14ac:dyDescent="0.3">
      <c r="A7" s="292" t="s">
        <v>2</v>
      </c>
      <c r="B7" s="173"/>
      <c r="C7" s="173"/>
      <c r="D7" s="174"/>
      <c r="E7" s="173"/>
      <c r="F7" s="173"/>
      <c r="G7" s="174"/>
      <c r="H7" s="173"/>
      <c r="I7" s="173"/>
      <c r="J7" s="175"/>
      <c r="K7" s="173"/>
      <c r="L7" s="173"/>
      <c r="M7" s="174"/>
      <c r="N7" s="173"/>
      <c r="O7" s="176"/>
      <c r="P7" s="173"/>
      <c r="Q7" s="173"/>
      <c r="R7" s="176"/>
      <c r="S7" s="173"/>
      <c r="T7" s="200"/>
      <c r="U7" s="200"/>
      <c r="V7" s="200"/>
      <c r="W7" s="216"/>
      <c r="X7" s="217"/>
      <c r="Y7" s="200"/>
      <c r="Z7" s="216"/>
      <c r="AA7" s="217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</row>
    <row r="8" spans="1:39" ht="15" x14ac:dyDescent="0.25">
      <c r="A8" s="160"/>
      <c r="B8" s="173"/>
      <c r="C8" s="173"/>
      <c r="D8" s="174"/>
      <c r="E8" s="173"/>
      <c r="F8" s="173"/>
      <c r="G8" s="174"/>
      <c r="H8" s="173"/>
      <c r="I8" s="173"/>
      <c r="J8" s="175"/>
      <c r="K8" s="173"/>
      <c r="L8" s="173"/>
      <c r="M8" s="175"/>
      <c r="N8" s="173"/>
      <c r="O8" s="176"/>
      <c r="P8" s="173"/>
      <c r="Q8" s="173"/>
      <c r="R8" s="176"/>
      <c r="S8" s="173"/>
      <c r="T8" s="200"/>
      <c r="U8" s="200"/>
      <c r="V8" s="200"/>
      <c r="W8" s="216"/>
      <c r="X8" s="217"/>
      <c r="Y8" s="200"/>
      <c r="Z8" s="216"/>
      <c r="AA8" s="217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</row>
    <row r="9" spans="1:39" ht="15" x14ac:dyDescent="0.25">
      <c r="A9" s="293" t="s">
        <v>1120</v>
      </c>
      <c r="B9" s="173"/>
      <c r="C9" s="177">
        <v>8425813.1400000006</v>
      </c>
      <c r="D9" s="179">
        <v>0.34289138115399276</v>
      </c>
      <c r="E9" s="173"/>
      <c r="F9" s="177">
        <v>7854661.1100000003</v>
      </c>
      <c r="G9" s="179">
        <v>0.3257287516379867</v>
      </c>
      <c r="H9" s="173"/>
      <c r="I9" s="177">
        <v>8825567.8800000008</v>
      </c>
      <c r="J9" s="179">
        <v>0.34483819445430758</v>
      </c>
      <c r="K9" s="173"/>
      <c r="L9" s="177">
        <v>8327356.5899999999</v>
      </c>
      <c r="M9" s="179">
        <v>0.34287868542672018</v>
      </c>
      <c r="N9" s="177">
        <v>10865021.83</v>
      </c>
      <c r="O9" s="294">
        <v>0.42005431303339896</v>
      </c>
      <c r="P9" s="173"/>
      <c r="Q9" s="177">
        <v>8320871.3099999996</v>
      </c>
      <c r="R9" s="294">
        <v>0.32603286435377599</v>
      </c>
      <c r="S9" s="173"/>
      <c r="T9" s="177">
        <v>8499813.9700000007</v>
      </c>
      <c r="U9" s="295">
        <v>0.3172107751718713</v>
      </c>
      <c r="V9" s="295"/>
      <c r="W9" s="177">
        <v>8728058.2400000002</v>
      </c>
      <c r="X9" s="218">
        <v>0.33142843680104284</v>
      </c>
      <c r="Y9" s="295"/>
      <c r="Z9" s="177">
        <v>8314536.8899999997</v>
      </c>
      <c r="AA9" s="218">
        <v>0.34821329700087433</v>
      </c>
      <c r="AB9" s="295"/>
      <c r="AC9" s="177">
        <v>10092947.26</v>
      </c>
      <c r="AD9" s="295">
        <v>0.37240717803683554</v>
      </c>
      <c r="AE9" s="295"/>
      <c r="AF9" s="355">
        <v>9155694.0600000024</v>
      </c>
      <c r="AG9" s="295">
        <f>AF9/$AF$41</f>
        <v>0.3610950970377948</v>
      </c>
      <c r="AH9" s="355">
        <v>9425137.7400000002</v>
      </c>
      <c r="AI9" s="295">
        <f>AH9/$AH$41</f>
        <v>0.35144925548457567</v>
      </c>
      <c r="AJ9" s="355">
        <v>10294336.49</v>
      </c>
      <c r="AK9" s="295">
        <f>AJ9/$AJ$41</f>
        <v>0.40328239617455452</v>
      </c>
      <c r="AL9" s="355">
        <f>F9+I9+L9+N9+Q9+T9+W9+Z9+AC9+AF9+AH9+AJ9</f>
        <v>108704003.37</v>
      </c>
      <c r="AM9" s="295">
        <f>AL9/$AL$41</f>
        <v>0.35386431955859887</v>
      </c>
    </row>
    <row r="10" spans="1:39" s="358" customFormat="1" ht="15" x14ac:dyDescent="0.25">
      <c r="A10" s="357" t="s">
        <v>1121</v>
      </c>
      <c r="B10" s="301"/>
      <c r="C10" s="201">
        <v>825596.55</v>
      </c>
      <c r="D10" s="180">
        <v>3.3597937267508808E-2</v>
      </c>
      <c r="E10" s="301"/>
      <c r="F10" s="201">
        <v>747694.32</v>
      </c>
      <c r="G10" s="180">
        <v>3.1006498440823673E-2</v>
      </c>
      <c r="H10" s="301"/>
      <c r="I10" s="201">
        <v>680789.67</v>
      </c>
      <c r="J10" s="180">
        <v>2.6600246442832175E-2</v>
      </c>
      <c r="K10" s="301"/>
      <c r="L10" s="201">
        <v>336586.43</v>
      </c>
      <c r="M10" s="180">
        <v>1.3858937275420887E-2</v>
      </c>
      <c r="N10" s="201">
        <v>214486.41</v>
      </c>
      <c r="O10" s="297">
        <v>8.2922927369350682E-3</v>
      </c>
      <c r="P10" s="301"/>
      <c r="Q10" s="201">
        <v>293756.73</v>
      </c>
      <c r="R10" s="297">
        <v>1.1510134520407431E-2</v>
      </c>
      <c r="S10" s="301"/>
      <c r="T10" s="201">
        <v>394039</v>
      </c>
      <c r="U10" s="298">
        <v>1.4705429681062653E-2</v>
      </c>
      <c r="V10" s="298"/>
      <c r="W10" s="201">
        <v>241776.18</v>
      </c>
      <c r="X10" s="219">
        <v>9.1809081916858926E-3</v>
      </c>
      <c r="Y10" s="298"/>
      <c r="Z10" s="201">
        <v>260610.26</v>
      </c>
      <c r="AA10" s="219">
        <v>1.0914373111507726E-2</v>
      </c>
      <c r="AB10" s="298"/>
      <c r="AC10" s="201">
        <v>307302.15999999997</v>
      </c>
      <c r="AD10" s="298">
        <v>1.133876233196765E-2</v>
      </c>
      <c r="AE10" s="298"/>
      <c r="AF10" s="201">
        <v>342075.63</v>
      </c>
      <c r="AG10" s="298">
        <f>AF10/$AF$41</f>
        <v>1.3491258226808286E-2</v>
      </c>
      <c r="AH10" s="201">
        <v>279769.89</v>
      </c>
      <c r="AI10" s="298">
        <f>AH10/$AH$41</f>
        <v>1.0432199747088432E-2</v>
      </c>
      <c r="AJ10" s="434">
        <v>298548.89</v>
      </c>
      <c r="AK10" s="298">
        <f>AJ10/$AJ$41</f>
        <v>1.1695703929185775E-2</v>
      </c>
      <c r="AL10" s="201">
        <f>F10+I10+L10+N10+Q10+T10+W10+Z10+AC10+AF10+AH10+AJ10</f>
        <v>4397435.57</v>
      </c>
      <c r="AM10" s="298">
        <f>AL10/$AL$41</f>
        <v>1.4314979186960458E-2</v>
      </c>
    </row>
    <row r="11" spans="1:39" ht="15" x14ac:dyDescent="0.25">
      <c r="A11" s="296" t="s">
        <v>435</v>
      </c>
      <c r="B11" s="173"/>
      <c r="C11" s="178"/>
      <c r="D11" s="179"/>
      <c r="E11" s="173"/>
      <c r="F11" s="178"/>
      <c r="G11" s="179"/>
      <c r="H11" s="173"/>
      <c r="I11" s="178"/>
      <c r="J11" s="179"/>
      <c r="K11" s="173"/>
      <c r="L11" s="178"/>
      <c r="M11" s="179"/>
      <c r="N11" s="178"/>
      <c r="O11" s="294"/>
      <c r="P11" s="173"/>
      <c r="Q11" s="178"/>
      <c r="R11" s="294"/>
      <c r="S11" s="173"/>
      <c r="T11" s="178"/>
      <c r="U11" s="295"/>
      <c r="V11" s="295"/>
      <c r="W11" s="178"/>
      <c r="X11" s="299"/>
      <c r="Y11" s="295"/>
      <c r="Z11" s="178"/>
      <c r="AA11" s="218"/>
      <c r="AB11" s="295"/>
      <c r="AC11" s="178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</row>
    <row r="12" spans="1:39" ht="15" x14ac:dyDescent="0.25">
      <c r="A12" s="296" t="s">
        <v>5</v>
      </c>
      <c r="B12" s="173"/>
      <c r="C12" s="178">
        <v>9251409.6900000013</v>
      </c>
      <c r="D12" s="179">
        <v>0.37648931842150157</v>
      </c>
      <c r="E12" s="173"/>
      <c r="F12" s="178">
        <v>8602355.4299999997</v>
      </c>
      <c r="G12" s="179">
        <v>0.35673525007881035</v>
      </c>
      <c r="H12" s="173"/>
      <c r="I12" s="178">
        <v>9506357.5500000007</v>
      </c>
      <c r="J12" s="179">
        <v>0.37143844089713979</v>
      </c>
      <c r="K12" s="173"/>
      <c r="L12" s="178">
        <v>8663943.0199999996</v>
      </c>
      <c r="M12" s="179">
        <v>0.35673762270214104</v>
      </c>
      <c r="N12" s="178">
        <v>11079508.24</v>
      </c>
      <c r="O12" s="179">
        <v>0.42834660577033407</v>
      </c>
      <c r="P12" s="173"/>
      <c r="Q12" s="178">
        <v>8614628.0399999991</v>
      </c>
      <c r="R12" s="294">
        <v>0.33754299887418343</v>
      </c>
      <c r="S12" s="173"/>
      <c r="T12" s="178">
        <v>8893852.9700000007</v>
      </c>
      <c r="U12" s="295">
        <v>0.33191620485293394</v>
      </c>
      <c r="V12" s="295"/>
      <c r="W12" s="178">
        <f>SUM(W9:W11)</f>
        <v>8969834.4199999999</v>
      </c>
      <c r="X12" s="218">
        <v>0.34060934499272871</v>
      </c>
      <c r="Y12" s="295"/>
      <c r="Z12" s="178">
        <f>SUM(Z9:Z11)</f>
        <v>8575147.1500000004</v>
      </c>
      <c r="AA12" s="218">
        <v>0.35912767011238206</v>
      </c>
      <c r="AB12" s="295"/>
      <c r="AC12" s="178">
        <f>SUM(AC9:AC11)</f>
        <v>10400249.42</v>
      </c>
      <c r="AD12" s="295">
        <v>0.38374594036880316</v>
      </c>
      <c r="AE12" s="295"/>
      <c r="AF12" s="178">
        <f>SUM(AF9:AF11)</f>
        <v>9497769.6900000032</v>
      </c>
      <c r="AG12" s="295">
        <f>AF12/$AF$41</f>
        <v>0.37458635526460315</v>
      </c>
      <c r="AH12" s="356">
        <f>SUM(AH9:AH11)</f>
        <v>9704907.6300000008</v>
      </c>
      <c r="AI12" s="295">
        <f>AH12/$AH$41</f>
        <v>0.36188145523166415</v>
      </c>
      <c r="AJ12" s="356">
        <f>SUM(AJ9:AJ11)</f>
        <v>10592885.380000001</v>
      </c>
      <c r="AK12" s="295">
        <f>AJ12/$AJ$41</f>
        <v>0.41497810010374031</v>
      </c>
      <c r="AL12" s="356">
        <f>F12+I12+L12+N12+Q12+T12+W12+Z12+AC12+AF12+AH12+AJ12</f>
        <v>113101438.94</v>
      </c>
      <c r="AM12" s="295">
        <f>AL12/$AL$41</f>
        <v>0.36817929874555932</v>
      </c>
    </row>
    <row r="13" spans="1:39" ht="15" x14ac:dyDescent="0.25">
      <c r="A13" s="160"/>
      <c r="B13" s="173"/>
      <c r="C13" s="178"/>
      <c r="D13" s="179"/>
      <c r="E13" s="173"/>
      <c r="F13" s="178"/>
      <c r="G13" s="179"/>
      <c r="H13" s="173"/>
      <c r="I13" s="178"/>
      <c r="J13" s="179"/>
      <c r="K13" s="173"/>
      <c r="L13" s="178"/>
      <c r="M13" s="179"/>
      <c r="N13" s="178"/>
      <c r="O13" s="294"/>
      <c r="P13" s="173"/>
      <c r="Q13" s="178"/>
      <c r="R13" s="294"/>
      <c r="S13" s="173"/>
      <c r="T13" s="178"/>
      <c r="U13" s="295"/>
      <c r="V13" s="295"/>
      <c r="W13" s="178"/>
      <c r="X13" s="299"/>
      <c r="Y13" s="295"/>
      <c r="Z13" s="178"/>
      <c r="AA13" s="218"/>
      <c r="AB13" s="295"/>
      <c r="AC13" s="178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</row>
    <row r="14" spans="1:39" ht="15" x14ac:dyDescent="0.25">
      <c r="A14" s="296" t="s">
        <v>1122</v>
      </c>
      <c r="B14" s="173"/>
      <c r="C14" s="178">
        <v>344394.49</v>
      </c>
      <c r="D14" s="179">
        <v>1.4015252934736331E-2</v>
      </c>
      <c r="E14" s="173"/>
      <c r="F14" s="178">
        <v>315243.33</v>
      </c>
      <c r="G14" s="179">
        <v>1.30729785671303E-2</v>
      </c>
      <c r="H14" s="173"/>
      <c r="I14" s="178">
        <v>338319.77</v>
      </c>
      <c r="J14" s="179">
        <v>1.3219044963596906E-2</v>
      </c>
      <c r="K14" s="173"/>
      <c r="L14" s="178">
        <v>320185.31</v>
      </c>
      <c r="M14" s="179">
        <v>1.3183621596988306E-2</v>
      </c>
      <c r="N14" s="178">
        <v>301969.5</v>
      </c>
      <c r="O14" s="294">
        <v>1.1674490200222541E-2</v>
      </c>
      <c r="P14" s="173"/>
      <c r="Q14" s="178">
        <v>255935.2</v>
      </c>
      <c r="R14" s="294">
        <v>1.0028190947344015E-2</v>
      </c>
      <c r="S14" s="173"/>
      <c r="T14" s="178">
        <v>245215.44</v>
      </c>
      <c r="U14" s="295">
        <v>9.1513743807867705E-3</v>
      </c>
      <c r="V14" s="295"/>
      <c r="W14" s="178">
        <v>273541.84999999998</v>
      </c>
      <c r="X14" s="218">
        <v>1.038713826744187E-2</v>
      </c>
      <c r="Y14" s="295"/>
      <c r="Z14" s="178">
        <v>252304.37</v>
      </c>
      <c r="AA14" s="218">
        <v>1.0566521946771767E-2</v>
      </c>
      <c r="AB14" s="295"/>
      <c r="AC14" s="178">
        <v>285240.87</v>
      </c>
      <c r="AD14" s="295">
        <v>1.0524750077557807E-2</v>
      </c>
      <c r="AE14" s="295"/>
      <c r="AF14" s="178">
        <v>262630.59999999998</v>
      </c>
      <c r="AG14" s="295">
        <f>AF14/$AF$41</f>
        <v>1.0357993765476938E-2</v>
      </c>
      <c r="AH14" s="178">
        <v>262508.43</v>
      </c>
      <c r="AI14" s="295">
        <f>AH14/$AH$41</f>
        <v>9.7885457833027743E-3</v>
      </c>
      <c r="AJ14" s="435">
        <v>261062.84</v>
      </c>
      <c r="AK14" s="295">
        <f>AJ14/$AJ$41</f>
        <v>1.02271814963117E-2</v>
      </c>
      <c r="AL14" s="178">
        <f>F14+I14+L14+N14+Q14+T14+W14+Z14+AC14+AF14+AH14+AJ14</f>
        <v>3374157.5100000002</v>
      </c>
      <c r="AM14" s="295">
        <f>AL14/$AL$41</f>
        <v>1.0983900448409828E-2</v>
      </c>
    </row>
    <row r="15" spans="1:39" ht="15" x14ac:dyDescent="0.25">
      <c r="A15" s="296" t="s">
        <v>1123</v>
      </c>
      <c r="B15" s="173"/>
      <c r="C15" s="178">
        <v>748739</v>
      </c>
      <c r="D15" s="179">
        <v>3.04701926767224E-2</v>
      </c>
      <c r="E15" s="173"/>
      <c r="F15" s="178">
        <v>628714.1</v>
      </c>
      <c r="G15" s="179">
        <v>2.6072449983803352E-2</v>
      </c>
      <c r="H15" s="173"/>
      <c r="I15" s="178">
        <v>729563.34</v>
      </c>
      <c r="J15" s="179">
        <v>2.8505962259468123E-2</v>
      </c>
      <c r="K15" s="173"/>
      <c r="L15" s="178">
        <v>646050.06999999995</v>
      </c>
      <c r="M15" s="179">
        <v>2.6601094396203891E-2</v>
      </c>
      <c r="N15" s="178">
        <v>731578.31</v>
      </c>
      <c r="O15" s="294">
        <v>2.8283663783230984E-2</v>
      </c>
      <c r="P15" s="173"/>
      <c r="Q15" s="178">
        <v>648425.84</v>
      </c>
      <c r="R15" s="294">
        <v>2.5406970743813036E-2</v>
      </c>
      <c r="S15" s="173"/>
      <c r="T15" s="178">
        <v>618022.37</v>
      </c>
      <c r="U15" s="295">
        <v>2.3064428910231437E-2</v>
      </c>
      <c r="V15" s="295"/>
      <c r="W15" s="178">
        <v>703736.45</v>
      </c>
      <c r="X15" s="218">
        <v>2.6722813382993101E-2</v>
      </c>
      <c r="Y15" s="295"/>
      <c r="Z15" s="178">
        <v>641558.12</v>
      </c>
      <c r="AA15" s="218">
        <v>2.6868492032498827E-2</v>
      </c>
      <c r="AB15" s="295"/>
      <c r="AC15" s="178">
        <v>743907.36</v>
      </c>
      <c r="AD15" s="295">
        <v>2.7448517615500975E-2</v>
      </c>
      <c r="AE15" s="295"/>
      <c r="AF15" s="178">
        <v>694859.5700000003</v>
      </c>
      <c r="AG15" s="295">
        <f>AF15/$AF$41</f>
        <v>2.7404845794595109E-2</v>
      </c>
      <c r="AH15" s="178">
        <v>726117.29</v>
      </c>
      <c r="AI15" s="295">
        <f t="shared" ref="AI15:AI20" si="0">AH15/$AH$41</f>
        <v>2.7075825097170169E-2</v>
      </c>
      <c r="AJ15" s="435">
        <v>678110.52</v>
      </c>
      <c r="AK15" s="295">
        <f>AJ15/$AJ$41</f>
        <v>2.6565095831326685E-2</v>
      </c>
      <c r="AL15" s="178">
        <f>F15+I15+L15+N15+Q15+T15+W15+Z15+AC15+AF15+AH15+AJ15</f>
        <v>8190643.3399999999</v>
      </c>
      <c r="AM15" s="295">
        <f>AL15/$AL$41</f>
        <v>2.6663014630573946E-2</v>
      </c>
    </row>
    <row r="16" spans="1:39" ht="15" x14ac:dyDescent="0.25">
      <c r="A16" s="296" t="s">
        <v>1124</v>
      </c>
      <c r="B16" s="173"/>
      <c r="C16" s="178">
        <v>182804.94</v>
      </c>
      <c r="D16" s="179">
        <v>7.4393102857693771E-3</v>
      </c>
      <c r="E16" s="173"/>
      <c r="F16" s="178">
        <v>184490.37</v>
      </c>
      <c r="G16" s="179">
        <v>7.6507206444365958E-3</v>
      </c>
      <c r="H16" s="173"/>
      <c r="I16" s="178">
        <v>188367.91</v>
      </c>
      <c r="J16" s="179">
        <v>7.3600306360718298E-3</v>
      </c>
      <c r="K16" s="173"/>
      <c r="L16" s="178">
        <v>184562.27</v>
      </c>
      <c r="M16" s="179">
        <v>7.5993465432914039E-3</v>
      </c>
      <c r="N16" s="178">
        <v>219925.07</v>
      </c>
      <c r="O16" s="294">
        <v>8.5025576241913713E-3</v>
      </c>
      <c r="P16" s="173"/>
      <c r="Q16" s="178">
        <v>177629.2</v>
      </c>
      <c r="R16" s="294">
        <v>6.9599630508971003E-3</v>
      </c>
      <c r="S16" s="173"/>
      <c r="T16" s="178">
        <v>170083.38</v>
      </c>
      <c r="U16" s="295">
        <v>6.3474660744430329E-3</v>
      </c>
      <c r="V16" s="295"/>
      <c r="W16" s="178">
        <v>196998.06</v>
      </c>
      <c r="X16" s="218">
        <v>7.4805595108675673E-3</v>
      </c>
      <c r="Y16" s="295"/>
      <c r="Z16" s="178">
        <v>166388.84</v>
      </c>
      <c r="AA16" s="218">
        <v>6.9683744659590962E-3</v>
      </c>
      <c r="AB16" s="295"/>
      <c r="AC16" s="178">
        <v>200120.18</v>
      </c>
      <c r="AD16" s="295">
        <v>7.3839870141185664E-3</v>
      </c>
      <c r="AE16" s="295"/>
      <c r="AF16" s="178">
        <v>184033.1399999999</v>
      </c>
      <c r="AG16" s="295">
        <f>AF16/$AF$41</f>
        <v>7.2581569579521343E-3</v>
      </c>
      <c r="AH16" s="178">
        <v>190584.15</v>
      </c>
      <c r="AI16" s="295">
        <f t="shared" si="0"/>
        <v>7.1065972161230917E-3</v>
      </c>
      <c r="AJ16" s="435">
        <v>175231.92</v>
      </c>
      <c r="AK16" s="295">
        <f>AJ16/$AJ$41</f>
        <v>6.8647404961471046E-3</v>
      </c>
      <c r="AL16" s="178">
        <f>F16+I16+L16+N16+Q16+T16+W16+Z16+AC16+AF16+AH16+AJ16</f>
        <v>2238414.4900000002</v>
      </c>
      <c r="AM16" s="295">
        <f>AL16/$AL$41</f>
        <v>7.2867143420456545E-3</v>
      </c>
    </row>
    <row r="17" spans="1:39" ht="15" x14ac:dyDescent="0.25">
      <c r="A17" s="293" t="s">
        <v>1125</v>
      </c>
      <c r="B17" s="173"/>
      <c r="C17" s="173">
        <v>905.37</v>
      </c>
      <c r="D17" s="179">
        <v>3.6844345417727883E-5</v>
      </c>
      <c r="E17" s="173"/>
      <c r="F17" s="173">
        <v>525.70000000000005</v>
      </c>
      <c r="G17" s="179">
        <v>2.1800508301762956E-5</v>
      </c>
      <c r="H17" s="173"/>
      <c r="I17" s="173">
        <v>0</v>
      </c>
      <c r="J17" s="179">
        <v>0</v>
      </c>
      <c r="K17" s="173"/>
      <c r="L17" s="173">
        <v>197.76</v>
      </c>
      <c r="M17" s="179">
        <v>8.1427627239376068E-6</v>
      </c>
      <c r="N17" s="173">
        <v>364383.58</v>
      </c>
      <c r="O17" s="294">
        <v>1.4087490736090919E-2</v>
      </c>
      <c r="P17" s="173"/>
      <c r="Q17" s="173">
        <v>808570.41</v>
      </c>
      <c r="R17" s="294">
        <v>3.1681841598389902E-2</v>
      </c>
      <c r="S17" s="173"/>
      <c r="T17" s="200">
        <v>248542.79</v>
      </c>
      <c r="U17" s="300">
        <v>9.2755501893978069E-3</v>
      </c>
      <c r="V17" s="300"/>
      <c r="W17" s="178">
        <v>150748.14000000001</v>
      </c>
      <c r="X17" s="218">
        <v>5.7243225259304368E-3</v>
      </c>
      <c r="Y17" s="300"/>
      <c r="Z17" s="216">
        <v>493.72</v>
      </c>
      <c r="AA17" s="218">
        <v>2.0677022817956572E-5</v>
      </c>
      <c r="AB17" s="300"/>
      <c r="AC17" s="216">
        <v>565.52</v>
      </c>
      <c r="AD17" s="300">
        <v>2.0866423047512409E-5</v>
      </c>
      <c r="AE17" s="300"/>
      <c r="AF17" s="216">
        <v>252.85000000000582</v>
      </c>
      <c r="AG17" s="295">
        <f>AF17/$AF$41</f>
        <v>9.9722527519676102E-6</v>
      </c>
      <c r="AH17" s="178">
        <v>431.15</v>
      </c>
      <c r="AI17" s="295">
        <f t="shared" si="0"/>
        <v>1.6076937089109828E-5</v>
      </c>
      <c r="AJ17" s="435">
        <v>77.12</v>
      </c>
      <c r="AK17" s="295">
        <f>AJ17/$AJ$41</f>
        <v>3.0211892163417755E-6</v>
      </c>
      <c r="AL17" s="178">
        <f>F17+I17+L17+N17+Q17+T17+W17+Z17+AC17+AF17+AH17+AJ17</f>
        <v>1574788.7400000005</v>
      </c>
      <c r="AM17" s="295">
        <f>AL17/$AL$41</f>
        <v>5.1264123551353563E-3</v>
      </c>
    </row>
    <row r="18" spans="1:39" s="358" customFormat="1" ht="15" x14ac:dyDescent="0.25">
      <c r="A18" s="357" t="s">
        <v>1126</v>
      </c>
      <c r="B18" s="301"/>
      <c r="C18" s="301">
        <v>565284.36</v>
      </c>
      <c r="D18" s="180">
        <v>2.3004442624649856E-2</v>
      </c>
      <c r="E18" s="301"/>
      <c r="F18" s="201">
        <v>423946.42</v>
      </c>
      <c r="G18" s="180">
        <v>1.7580839735044099E-2</v>
      </c>
      <c r="H18" s="301"/>
      <c r="I18" s="201">
        <v>296714.52</v>
      </c>
      <c r="J18" s="180">
        <v>1.1593418206781335E-2</v>
      </c>
      <c r="K18" s="301"/>
      <c r="L18" s="201">
        <v>258598.35</v>
      </c>
      <c r="M18" s="180">
        <v>1.0647780162074084E-2</v>
      </c>
      <c r="N18" s="201">
        <v>252462.01</v>
      </c>
      <c r="O18" s="297">
        <v>9.7604733646063108E-3</v>
      </c>
      <c r="P18" s="301"/>
      <c r="Q18" s="201">
        <v>262215.71000000002</v>
      </c>
      <c r="R18" s="297">
        <v>1.027427727515943E-2</v>
      </c>
      <c r="S18" s="301"/>
      <c r="T18" s="201">
        <v>253976.13</v>
      </c>
      <c r="U18" s="298">
        <v>9.4783209793533815E-3</v>
      </c>
      <c r="V18" s="298"/>
      <c r="W18" s="201">
        <v>237005.07</v>
      </c>
      <c r="X18" s="219">
        <v>8.9997359898484966E-3</v>
      </c>
      <c r="Y18" s="298"/>
      <c r="Z18" s="201">
        <v>227978.39</v>
      </c>
      <c r="AA18" s="219">
        <v>9.5477484647796367E-3</v>
      </c>
      <c r="AB18" s="298"/>
      <c r="AC18" s="201">
        <v>289136.23</v>
      </c>
      <c r="AD18" s="298">
        <v>1.06684801484348E-2</v>
      </c>
      <c r="AE18" s="298"/>
      <c r="AF18" s="201">
        <v>264133.24000000011</v>
      </c>
      <c r="AG18" s="298">
        <f>AF18/$AF$41</f>
        <v>1.0417256988238329E-2</v>
      </c>
      <c r="AH18" s="201">
        <v>292950.25</v>
      </c>
      <c r="AI18" s="298">
        <f t="shared" si="0"/>
        <v>1.0923675610550845E-2</v>
      </c>
      <c r="AJ18" s="434">
        <f>276650.37-52</f>
        <v>276598.37</v>
      </c>
      <c r="AK18" s="298">
        <f>AJ18/$AJ$41</f>
        <v>1.0835788546443367E-2</v>
      </c>
      <c r="AL18" s="201">
        <f>F18+I18+L18+N18+Q18+T18+W18+Z18+AC18+AF18+AH18+AJ18</f>
        <v>3335714.69</v>
      </c>
      <c r="AM18" s="298">
        <f>AL18/$AL$41</f>
        <v>1.0858757473731048E-2</v>
      </c>
    </row>
    <row r="19" spans="1:39" ht="15" x14ac:dyDescent="0.25">
      <c r="A19" s="160"/>
      <c r="B19" s="173"/>
      <c r="C19" s="173"/>
      <c r="D19" s="179"/>
      <c r="E19" s="173"/>
      <c r="F19" s="173"/>
      <c r="G19" s="179"/>
      <c r="H19" s="173"/>
      <c r="I19" s="173"/>
      <c r="J19" s="179"/>
      <c r="K19" s="173"/>
      <c r="L19" s="173"/>
      <c r="M19" s="179"/>
      <c r="N19" s="173"/>
      <c r="O19" s="294"/>
      <c r="P19" s="173"/>
      <c r="Q19" s="173"/>
      <c r="R19" s="294"/>
      <c r="S19" s="173"/>
      <c r="T19" s="200"/>
      <c r="U19" s="295"/>
      <c r="V19" s="295"/>
      <c r="W19" s="178"/>
      <c r="X19" s="218"/>
      <c r="Y19" s="295"/>
      <c r="Z19" s="216"/>
      <c r="AA19" s="218"/>
      <c r="AB19" s="295"/>
      <c r="AC19" s="216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</row>
    <row r="20" spans="1:39" ht="15" x14ac:dyDescent="0.25">
      <c r="A20" s="296" t="s">
        <v>10</v>
      </c>
      <c r="B20" s="173"/>
      <c r="C20" s="178">
        <v>11093537.85</v>
      </c>
      <c r="D20" s="179">
        <v>0.45145536128879721</v>
      </c>
      <c r="E20" s="173"/>
      <c r="F20" s="178">
        <v>10155275.349999998</v>
      </c>
      <c r="G20" s="179">
        <v>0.42113403951752637</v>
      </c>
      <c r="H20" s="173"/>
      <c r="I20" s="178">
        <v>11059323.09</v>
      </c>
      <c r="J20" s="179">
        <v>0.43211689696305794</v>
      </c>
      <c r="K20" s="173"/>
      <c r="L20" s="178">
        <v>10073536.779999999</v>
      </c>
      <c r="M20" s="179">
        <v>0.41477760816342268</v>
      </c>
      <c r="N20" s="178">
        <v>12949826.710000001</v>
      </c>
      <c r="O20" s="294">
        <v>0.50065528147867622</v>
      </c>
      <c r="P20" s="173"/>
      <c r="Q20" s="178">
        <v>10767404.399999999</v>
      </c>
      <c r="R20" s="294">
        <v>0.42189424248978685</v>
      </c>
      <c r="S20" s="173"/>
      <c r="T20" s="178">
        <v>10429693.08</v>
      </c>
      <c r="U20" s="295">
        <v>0.38923334538714638</v>
      </c>
      <c r="V20" s="295"/>
      <c r="W20" s="178">
        <f>SUM(W12:W18)</f>
        <v>10531863.99</v>
      </c>
      <c r="X20" s="218">
        <v>0.3999239146698102</v>
      </c>
      <c r="Y20" s="295"/>
      <c r="Z20" s="178">
        <f>SUM(Z12:Z19)</f>
        <v>9863870.5899999999</v>
      </c>
      <c r="AA20" s="218">
        <v>0.41309948404520935</v>
      </c>
      <c r="AB20" s="295"/>
      <c r="AC20" s="178">
        <f>SUM(AC12:AC19)</f>
        <v>11919219.579999998</v>
      </c>
      <c r="AD20" s="295">
        <v>0.43979254164746279</v>
      </c>
      <c r="AE20" s="295"/>
      <c r="AF20" s="178">
        <f>SUM(AF12:AF19)</f>
        <v>10903679.090000004</v>
      </c>
      <c r="AG20" s="295">
        <f>AF20/$AF$41</f>
        <v>0.43003458102361763</v>
      </c>
      <c r="AH20" s="356">
        <f>SUM(AH12:AH18)</f>
        <v>11177498.900000002</v>
      </c>
      <c r="AI20" s="295">
        <f t="shared" si="0"/>
        <v>0.41679217587590017</v>
      </c>
      <c r="AJ20" s="356">
        <f>SUM(AJ12:AJ18)</f>
        <v>11983966.149999999</v>
      </c>
      <c r="AK20" s="295">
        <f>AJ20/$AJ$41</f>
        <v>0.46947392766318541</v>
      </c>
      <c r="AL20" s="356">
        <f>F20+I20+L20+N20+Q20+T20+W20+Z20+AC20+AF20+AH20+AJ20</f>
        <v>131815157.71000001</v>
      </c>
      <c r="AM20" s="295">
        <f>AL20/$AL$41</f>
        <v>0.42909809799545517</v>
      </c>
    </row>
    <row r="21" spans="1:39" ht="15" x14ac:dyDescent="0.25">
      <c r="A21" s="160"/>
      <c r="B21" s="173"/>
      <c r="C21" s="178"/>
      <c r="D21" s="179"/>
      <c r="E21" s="173"/>
      <c r="F21" s="178"/>
      <c r="G21" s="179"/>
      <c r="H21" s="173"/>
      <c r="I21" s="178"/>
      <c r="J21" s="179"/>
      <c r="K21" s="173"/>
      <c r="L21" s="178"/>
      <c r="M21" s="179"/>
      <c r="N21" s="178"/>
      <c r="O21" s="294"/>
      <c r="P21" s="173"/>
      <c r="Q21" s="178"/>
      <c r="R21" s="294"/>
      <c r="S21" s="173"/>
      <c r="T21" s="178"/>
      <c r="U21" s="295"/>
      <c r="V21" s="295"/>
      <c r="W21" s="178"/>
      <c r="X21" s="218"/>
      <c r="Y21" s="295"/>
      <c r="Z21" s="178"/>
      <c r="AA21" s="218"/>
      <c r="AB21" s="295"/>
      <c r="AC21" s="178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</row>
    <row r="22" spans="1:39" ht="15" x14ac:dyDescent="0.25">
      <c r="A22" s="160"/>
      <c r="B22" s="173"/>
      <c r="C22" s="178"/>
      <c r="D22" s="179"/>
      <c r="E22" s="173"/>
      <c r="F22" s="178"/>
      <c r="G22" s="179"/>
      <c r="H22" s="173"/>
      <c r="I22" s="178"/>
      <c r="J22" s="179"/>
      <c r="K22" s="173"/>
      <c r="L22" s="178"/>
      <c r="M22" s="179"/>
      <c r="N22" s="178"/>
      <c r="O22" s="294"/>
      <c r="P22" s="173"/>
      <c r="Q22" s="178"/>
      <c r="R22" s="294"/>
      <c r="S22" s="173"/>
      <c r="T22" s="178"/>
      <c r="U22" s="295"/>
      <c r="V22" s="295"/>
      <c r="W22" s="178"/>
      <c r="X22" s="218"/>
      <c r="Y22" s="295"/>
      <c r="Z22" s="178"/>
      <c r="AA22" s="218"/>
      <c r="AB22" s="295"/>
      <c r="AC22" s="178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</row>
    <row r="23" spans="1:39" ht="15.6" x14ac:dyDescent="0.3">
      <c r="A23" s="292" t="s">
        <v>11</v>
      </c>
      <c r="B23" s="173"/>
      <c r="C23" s="178"/>
      <c r="D23" s="179"/>
      <c r="E23" s="173"/>
      <c r="F23" s="178"/>
      <c r="G23" s="179"/>
      <c r="H23" s="173"/>
      <c r="I23" s="178"/>
      <c r="J23" s="179"/>
      <c r="K23" s="173"/>
      <c r="L23" s="178"/>
      <c r="M23" s="179"/>
      <c r="N23" s="178"/>
      <c r="O23" s="294"/>
      <c r="P23" s="173"/>
      <c r="Q23" s="178"/>
      <c r="R23" s="294"/>
      <c r="S23" s="173"/>
      <c r="T23" s="178"/>
      <c r="U23" s="295"/>
      <c r="V23" s="295"/>
      <c r="W23" s="178"/>
      <c r="X23" s="218"/>
      <c r="Y23" s="295"/>
      <c r="Z23" s="178"/>
      <c r="AA23" s="218"/>
      <c r="AB23" s="295"/>
      <c r="AC23" s="178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</row>
    <row r="24" spans="1:39" ht="15" x14ac:dyDescent="0.25">
      <c r="A24" s="160"/>
      <c r="B24" s="173"/>
      <c r="C24" s="178"/>
      <c r="D24" s="179"/>
      <c r="E24" s="173"/>
      <c r="F24" s="178"/>
      <c r="G24" s="179"/>
      <c r="H24" s="173"/>
      <c r="I24" s="178"/>
      <c r="J24" s="179"/>
      <c r="K24" s="173"/>
      <c r="L24" s="178"/>
      <c r="M24" s="179"/>
      <c r="N24" s="178"/>
      <c r="O24" s="294"/>
      <c r="P24" s="173"/>
      <c r="Q24" s="178"/>
      <c r="R24" s="294"/>
      <c r="S24" s="173"/>
      <c r="T24" s="178"/>
      <c r="U24" s="295"/>
      <c r="V24" s="295"/>
      <c r="W24" s="178"/>
      <c r="X24" s="218"/>
      <c r="Y24" s="295"/>
      <c r="Z24" s="178"/>
      <c r="AA24" s="218"/>
      <c r="AB24" s="295"/>
      <c r="AC24" s="178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</row>
    <row r="25" spans="1:39" ht="15" x14ac:dyDescent="0.25">
      <c r="A25" s="160" t="s">
        <v>393</v>
      </c>
      <c r="B25" s="173"/>
      <c r="C25" s="202">
        <v>1892251.9</v>
      </c>
      <c r="D25" s="179">
        <v>7.7005845809947182E-2</v>
      </c>
      <c r="E25" s="173"/>
      <c r="F25" s="202">
        <v>1734423.69</v>
      </c>
      <c r="G25" s="179">
        <v>7.1925657319040007E-2</v>
      </c>
      <c r="H25" s="173"/>
      <c r="I25" s="202">
        <v>2055304.71</v>
      </c>
      <c r="J25" s="179">
        <v>8.0306171216014063E-2</v>
      </c>
      <c r="K25" s="173"/>
      <c r="L25" s="202">
        <v>1872301.51</v>
      </c>
      <c r="M25" s="179">
        <v>7.7091964722896922E-2</v>
      </c>
      <c r="N25" s="202">
        <v>2042809.76</v>
      </c>
      <c r="O25" s="294">
        <v>7.8977388524466743E-2</v>
      </c>
      <c r="P25" s="173"/>
      <c r="Q25" s="202">
        <v>1855784.6</v>
      </c>
      <c r="R25" s="294">
        <v>7.2714352406157631E-2</v>
      </c>
      <c r="S25" s="173"/>
      <c r="T25" s="202">
        <v>2106154.52</v>
      </c>
      <c r="U25" s="295">
        <v>7.8601121186766446E-2</v>
      </c>
      <c r="V25" s="295"/>
      <c r="W25" s="202">
        <v>1988580.36</v>
      </c>
      <c r="X25" s="218">
        <v>7.551187928004191E-2</v>
      </c>
      <c r="Y25" s="295"/>
      <c r="Z25" s="202">
        <v>1797637.99</v>
      </c>
      <c r="AA25" s="218">
        <v>7.5285185403985225E-2</v>
      </c>
      <c r="AB25" s="295"/>
      <c r="AC25" s="202">
        <v>2139120.2400000002</v>
      </c>
      <c r="AD25" s="295">
        <v>7.8928752081864978E-2</v>
      </c>
      <c r="AE25" s="295"/>
      <c r="AF25" s="202">
        <v>2100055.7300000004</v>
      </c>
      <c r="AG25" s="295">
        <f t="shared" ref="AG25:AG30" si="1">AF25/$AF$41</f>
        <v>8.282494179465047E-2</v>
      </c>
      <c r="AH25" s="202">
        <v>2513768.08</v>
      </c>
      <c r="AI25" s="295">
        <f t="shared" ref="AI25:AI30" si="2">AH25/$AH$41</f>
        <v>9.3734642882459487E-2</v>
      </c>
      <c r="AJ25" s="435">
        <v>2063914.14</v>
      </c>
      <c r="AK25" s="295">
        <f t="shared" ref="AK25:AK30" si="3">AJ25/$AJ$41</f>
        <v>8.0854190135157017E-2</v>
      </c>
      <c r="AL25" s="202">
        <f t="shared" ref="AL25:AL30" si="4">F25+I25+L25+N25+Q25+T25+W25+Z25+AC25+AF25+AH25+AJ25</f>
        <v>24269855.329999998</v>
      </c>
      <c r="AM25" s="295">
        <f t="shared" ref="AM25:AM30" si="5">AL25/$AL$41</f>
        <v>7.9005699660425338E-2</v>
      </c>
    </row>
    <row r="26" spans="1:39" ht="15" x14ac:dyDescent="0.25">
      <c r="A26" s="160" t="s">
        <v>394</v>
      </c>
      <c r="B26" s="173"/>
      <c r="C26" s="202">
        <v>613591.19999999995</v>
      </c>
      <c r="D26" s="179">
        <v>2.4970306193134468E-2</v>
      </c>
      <c r="E26" s="173"/>
      <c r="F26" s="202">
        <v>469695.55</v>
      </c>
      <c r="G26" s="179">
        <v>1.9478032598584966E-2</v>
      </c>
      <c r="H26" s="173"/>
      <c r="I26" s="202">
        <v>514340.7</v>
      </c>
      <c r="J26" s="179">
        <v>2.0096646553962563E-2</v>
      </c>
      <c r="K26" s="173"/>
      <c r="L26" s="202">
        <v>465278.55</v>
      </c>
      <c r="M26" s="179">
        <v>1.9157831883028623E-2</v>
      </c>
      <c r="N26" s="202">
        <v>611801.67000000004</v>
      </c>
      <c r="O26" s="294">
        <v>2.365296031849172E-2</v>
      </c>
      <c r="P26" s="173"/>
      <c r="Q26" s="202">
        <v>560926.32999999996</v>
      </c>
      <c r="R26" s="294">
        <v>2.1978517783536228E-2</v>
      </c>
      <c r="S26" s="173"/>
      <c r="T26" s="202">
        <v>456485.79</v>
      </c>
      <c r="U26" s="295">
        <v>1.7035927116984189E-2</v>
      </c>
      <c r="V26" s="295"/>
      <c r="W26" s="202">
        <v>768545.56</v>
      </c>
      <c r="X26" s="218">
        <v>2.918379398453488E-2</v>
      </c>
      <c r="Y26" s="295"/>
      <c r="Z26" s="202">
        <v>699599.99</v>
      </c>
      <c r="AA26" s="218">
        <v>2.9299288982970489E-2</v>
      </c>
      <c r="AB26" s="295"/>
      <c r="AC26" s="202">
        <v>541596.47</v>
      </c>
      <c r="AD26" s="295">
        <v>1.9983698302552276E-2</v>
      </c>
      <c r="AE26" s="295"/>
      <c r="AF26" s="202">
        <v>714024.5299999998</v>
      </c>
      <c r="AG26" s="295">
        <f t="shared" si="1"/>
        <v>2.8160700353034262E-2</v>
      </c>
      <c r="AH26" s="202">
        <v>768989.66</v>
      </c>
      <c r="AI26" s="295">
        <f t="shared" si="2"/>
        <v>2.8674471497149388E-2</v>
      </c>
      <c r="AJ26" s="435">
        <v>541119.86</v>
      </c>
      <c r="AK26" s="295">
        <f t="shared" si="3"/>
        <v>2.1198463249226807E-2</v>
      </c>
      <c r="AL26" s="202">
        <f t="shared" si="4"/>
        <v>7112404.6600000011</v>
      </c>
      <c r="AM26" s="295">
        <f t="shared" si="5"/>
        <v>2.315302249605003E-2</v>
      </c>
    </row>
    <row r="27" spans="1:39" s="358" customFormat="1" ht="15" x14ac:dyDescent="0.25">
      <c r="A27" s="359" t="s">
        <v>395</v>
      </c>
      <c r="B27" s="301"/>
      <c r="C27" s="201">
        <v>820784.11</v>
      </c>
      <c r="D27" s="180">
        <v>3.3402093356552968E-2</v>
      </c>
      <c r="E27" s="301"/>
      <c r="F27" s="201">
        <v>672934.08</v>
      </c>
      <c r="G27" s="180">
        <v>2.7906229784248077E-2</v>
      </c>
      <c r="H27" s="301"/>
      <c r="I27" s="201">
        <v>1054300.1100000001</v>
      </c>
      <c r="J27" s="180">
        <v>4.1194283618764475E-2</v>
      </c>
      <c r="K27" s="301"/>
      <c r="L27" s="201">
        <v>1162660.6399999999</v>
      </c>
      <c r="M27" s="180">
        <v>4.7872520833239486E-2</v>
      </c>
      <c r="N27" s="201">
        <v>456725.68</v>
      </c>
      <c r="O27" s="297">
        <v>1.765754314707272E-2</v>
      </c>
      <c r="P27" s="301"/>
      <c r="Q27" s="201">
        <v>1273931.21</v>
      </c>
      <c r="R27" s="297">
        <v>4.9915859278680724E-2</v>
      </c>
      <c r="S27" s="301"/>
      <c r="T27" s="201">
        <v>1555512.22</v>
      </c>
      <c r="U27" s="298">
        <v>5.8051298397477559E-2</v>
      </c>
      <c r="V27" s="298"/>
      <c r="W27" s="201">
        <v>2387930.4900000002</v>
      </c>
      <c r="X27" s="219">
        <v>9.067630482381478E-2</v>
      </c>
      <c r="Y27" s="298"/>
      <c r="Z27" s="201">
        <v>2584248.04</v>
      </c>
      <c r="AA27" s="219">
        <v>0.1082284608489418</v>
      </c>
      <c r="AB27" s="298"/>
      <c r="AC27" s="201">
        <v>1661426.73</v>
      </c>
      <c r="AD27" s="298">
        <v>6.130293006547103E-2</v>
      </c>
      <c r="AE27" s="298"/>
      <c r="AF27" s="201">
        <v>2038460.4399999995</v>
      </c>
      <c r="AG27" s="298">
        <f t="shared" si="1"/>
        <v>8.0395660401687288E-2</v>
      </c>
      <c r="AH27" s="201">
        <v>2197035.7400000002</v>
      </c>
      <c r="AI27" s="298">
        <f t="shared" si="2"/>
        <v>8.1924168791617458E-2</v>
      </c>
      <c r="AJ27" s="434">
        <v>1507606.7</v>
      </c>
      <c r="AK27" s="298">
        <f t="shared" si="3"/>
        <v>5.9060750836678035E-2</v>
      </c>
      <c r="AL27" s="201">
        <f t="shared" si="4"/>
        <v>18552772.079999998</v>
      </c>
      <c r="AM27" s="298">
        <f t="shared" si="5"/>
        <v>6.0394869227298545E-2</v>
      </c>
    </row>
    <row r="28" spans="1:39" ht="15" x14ac:dyDescent="0.25">
      <c r="A28" s="296" t="s">
        <v>1127</v>
      </c>
      <c r="B28" s="173"/>
      <c r="C28" s="178">
        <v>3326627.2099999995</v>
      </c>
      <c r="D28" s="179">
        <v>0.13537824535963461</v>
      </c>
      <c r="E28" s="173"/>
      <c r="F28" s="178">
        <v>2877053.32</v>
      </c>
      <c r="G28" s="179">
        <v>0.11930991970187305</v>
      </c>
      <c r="H28" s="173"/>
      <c r="I28" s="178">
        <v>3623945.5200000005</v>
      </c>
      <c r="J28" s="179">
        <v>0.1415971013887411</v>
      </c>
      <c r="K28" s="173"/>
      <c r="L28" s="178">
        <v>3500240.7</v>
      </c>
      <c r="M28" s="179">
        <v>0.14412231743916504</v>
      </c>
      <c r="N28" s="178">
        <v>3111337.1100000003</v>
      </c>
      <c r="O28" s="294">
        <v>0.12028789199003119</v>
      </c>
      <c r="P28" s="173"/>
      <c r="Q28" s="178">
        <v>3690642.14</v>
      </c>
      <c r="R28" s="294">
        <v>0.14460872946837458</v>
      </c>
      <c r="S28" s="173"/>
      <c r="T28" s="178">
        <v>4118152.5300000003</v>
      </c>
      <c r="U28" s="295">
        <v>0.15368834670122822</v>
      </c>
      <c r="V28" s="295"/>
      <c r="W28" s="178">
        <f>SUM(W25:W27)</f>
        <v>5145056.41</v>
      </c>
      <c r="X28" s="218">
        <v>0.19537197808839155</v>
      </c>
      <c r="Y28" s="295"/>
      <c r="Z28" s="178">
        <f>SUM(Z25:Z27)</f>
        <v>5081486.0199999996</v>
      </c>
      <c r="AA28" s="218">
        <v>0.2128129352358975</v>
      </c>
      <c r="AB28" s="295"/>
      <c r="AC28" s="178">
        <f>SUM(AC25:AC27)</f>
        <v>4342143.4399999995</v>
      </c>
      <c r="AD28" s="295">
        <v>0.16021538044988826</v>
      </c>
      <c r="AE28" s="295"/>
      <c r="AF28" s="178">
        <f>SUM(AF25:AF27)</f>
        <v>4852540.6999999993</v>
      </c>
      <c r="AG28" s="295">
        <f t="shared" si="1"/>
        <v>0.191381302549372</v>
      </c>
      <c r="AH28" s="178">
        <f>SUM(AH25:AH27)</f>
        <v>5479793.4800000004</v>
      </c>
      <c r="AI28" s="295">
        <f t="shared" si="2"/>
        <v>0.20433328317122632</v>
      </c>
      <c r="AJ28" s="178">
        <f>SUM(AJ25:AJ27)</f>
        <v>4112640.7</v>
      </c>
      <c r="AK28" s="295">
        <f t="shared" si="3"/>
        <v>0.16111340422106188</v>
      </c>
      <c r="AL28" s="178">
        <f t="shared" si="4"/>
        <v>49935032.070000008</v>
      </c>
      <c r="AM28" s="295">
        <f t="shared" si="5"/>
        <v>0.16255359138377395</v>
      </c>
    </row>
    <row r="29" spans="1:39" ht="15" x14ac:dyDescent="0.25">
      <c r="A29" s="296" t="s">
        <v>1128</v>
      </c>
      <c r="B29" s="173"/>
      <c r="C29" s="178">
        <v>2006086.46</v>
      </c>
      <c r="D29" s="179">
        <v>8.1638382617125541E-2</v>
      </c>
      <c r="E29" s="173"/>
      <c r="F29" s="178">
        <v>1791688.49</v>
      </c>
      <c r="G29" s="179">
        <v>7.4300399087727079E-2</v>
      </c>
      <c r="H29" s="173"/>
      <c r="I29" s="178">
        <v>2206365.61</v>
      </c>
      <c r="J29" s="179">
        <v>8.6208518658912284E-2</v>
      </c>
      <c r="K29" s="173"/>
      <c r="L29" s="178">
        <v>1752662.75</v>
      </c>
      <c r="M29" s="179">
        <v>7.2165841971753533E-2</v>
      </c>
      <c r="N29" s="178">
        <v>1843569.69</v>
      </c>
      <c r="O29" s="294">
        <v>7.1274536929498866E-2</v>
      </c>
      <c r="P29" s="173"/>
      <c r="Q29" s="178">
        <v>2039093.9</v>
      </c>
      <c r="R29" s="294">
        <v>7.9896876196648217E-2</v>
      </c>
      <c r="S29" s="173"/>
      <c r="T29" s="178">
        <v>1901682.77</v>
      </c>
      <c r="U29" s="295">
        <v>7.0970290377154147E-2</v>
      </c>
      <c r="V29" s="295"/>
      <c r="W29" s="178">
        <v>2434781.52</v>
      </c>
      <c r="X29" s="218">
        <v>9.245536761286173E-2</v>
      </c>
      <c r="Y29" s="295"/>
      <c r="Z29" s="178">
        <v>2158520.17</v>
      </c>
      <c r="AA29" s="218">
        <v>9.0398952459105356E-2</v>
      </c>
      <c r="AB29" s="295"/>
      <c r="AC29" s="178">
        <v>2034337.81</v>
      </c>
      <c r="AD29" s="295">
        <v>7.5062514791713678E-2</v>
      </c>
      <c r="AE29" s="295"/>
      <c r="AF29" s="178">
        <v>2381732.3499999996</v>
      </c>
      <c r="AG29" s="295">
        <f t="shared" si="1"/>
        <v>9.393409919611323E-2</v>
      </c>
      <c r="AH29" s="178">
        <v>2414154.73</v>
      </c>
      <c r="AI29" s="295">
        <f t="shared" si="2"/>
        <v>9.002021040841221E-2</v>
      </c>
      <c r="AJ29" s="435">
        <v>1586155.95</v>
      </c>
      <c r="AK29" s="295">
        <f t="shared" si="3"/>
        <v>6.2137931166705712E-2</v>
      </c>
      <c r="AL29" s="178">
        <f t="shared" si="4"/>
        <v>24544745.739999995</v>
      </c>
      <c r="AM29" s="295">
        <f t="shared" si="5"/>
        <v>7.9900550860677252E-2</v>
      </c>
    </row>
    <row r="30" spans="1:39" s="358" customFormat="1" ht="15" x14ac:dyDescent="0.25">
      <c r="A30" s="360" t="s">
        <v>1129</v>
      </c>
      <c r="B30" s="301"/>
      <c r="C30" s="201">
        <v>5805539.9400000004</v>
      </c>
      <c r="D30" s="180">
        <v>0.23625845663736952</v>
      </c>
      <c r="E30" s="301"/>
      <c r="F30" s="201">
        <v>5232358.54</v>
      </c>
      <c r="G30" s="180">
        <v>0.21698321436003479</v>
      </c>
      <c r="H30" s="301"/>
      <c r="I30" s="201">
        <v>5476739.4500000002</v>
      </c>
      <c r="J30" s="180">
        <v>0.21399064276809773</v>
      </c>
      <c r="K30" s="301"/>
      <c r="L30" s="201">
        <v>5563852.8099999996</v>
      </c>
      <c r="M30" s="180">
        <v>0.22909149101306386</v>
      </c>
      <c r="N30" s="201">
        <v>5892429.6200000001</v>
      </c>
      <c r="O30" s="297">
        <v>0.22780814570408942</v>
      </c>
      <c r="P30" s="301"/>
      <c r="Q30" s="201">
        <v>4839845.33</v>
      </c>
      <c r="R30" s="297">
        <v>0.18963742824297403</v>
      </c>
      <c r="S30" s="301"/>
      <c r="T30" s="201">
        <v>6255968.9800000004</v>
      </c>
      <c r="U30" s="298">
        <v>0.23347108261440938</v>
      </c>
      <c r="V30" s="298"/>
      <c r="W30" s="201">
        <v>4367796.34</v>
      </c>
      <c r="X30" s="219">
        <v>0.16585727013108428</v>
      </c>
      <c r="Y30" s="298"/>
      <c r="Z30" s="201">
        <v>3817568.06</v>
      </c>
      <c r="AA30" s="219">
        <v>0.15987997627343881</v>
      </c>
      <c r="AB30" s="298"/>
      <c r="AC30" s="201">
        <v>6709403.9900000002</v>
      </c>
      <c r="AD30" s="298">
        <v>0.24756199966757625</v>
      </c>
      <c r="AE30" s="298"/>
      <c r="AF30" s="201">
        <v>4750712.7300000004</v>
      </c>
      <c r="AG30" s="298">
        <f t="shared" si="1"/>
        <v>0.18736526832331013</v>
      </c>
      <c r="AH30" s="201">
        <v>4321465.95</v>
      </c>
      <c r="AI30" s="298">
        <f t="shared" si="2"/>
        <v>0.16114098622493389</v>
      </c>
      <c r="AJ30" s="434">
        <v>5526823.7300000004</v>
      </c>
      <c r="AK30" s="298">
        <f t="shared" si="3"/>
        <v>0.21651426677512747</v>
      </c>
      <c r="AL30" s="201">
        <f t="shared" si="4"/>
        <v>62754965.530000016</v>
      </c>
      <c r="AM30" s="298">
        <f t="shared" si="5"/>
        <v>0.20428634169627438</v>
      </c>
    </row>
    <row r="31" spans="1:39" ht="15" x14ac:dyDescent="0.25">
      <c r="A31" s="160"/>
      <c r="B31" s="173"/>
      <c r="C31" s="178"/>
      <c r="D31" s="179"/>
      <c r="E31" s="173"/>
      <c r="F31" s="178"/>
      <c r="G31" s="179"/>
      <c r="H31" s="173"/>
      <c r="I31" s="178"/>
      <c r="J31" s="179"/>
      <c r="K31" s="173"/>
      <c r="L31" s="178"/>
      <c r="M31" s="179"/>
      <c r="N31" s="178"/>
      <c r="O31" s="294"/>
      <c r="P31" s="173"/>
      <c r="Q31" s="178"/>
      <c r="R31" s="294"/>
      <c r="S31" s="173"/>
      <c r="T31" s="178"/>
      <c r="U31" s="295"/>
      <c r="V31" s="295"/>
      <c r="W31" s="178"/>
      <c r="X31" s="218"/>
      <c r="Y31" s="295"/>
      <c r="Z31" s="178"/>
      <c r="AA31" s="218"/>
      <c r="AB31" s="295"/>
      <c r="AC31" s="178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</row>
    <row r="32" spans="1:39" s="358" customFormat="1" ht="15" x14ac:dyDescent="0.25">
      <c r="A32" s="357" t="s">
        <v>15</v>
      </c>
      <c r="B32" s="301"/>
      <c r="C32" s="201">
        <v>11138253.609999999</v>
      </c>
      <c r="D32" s="180">
        <v>0.45327508461412963</v>
      </c>
      <c r="E32" s="301"/>
      <c r="F32" s="201">
        <v>9901100.3499999996</v>
      </c>
      <c r="G32" s="180">
        <v>0.41059353314963487</v>
      </c>
      <c r="H32" s="301"/>
      <c r="I32" s="201">
        <v>11307050.580000002</v>
      </c>
      <c r="J32" s="180">
        <v>0.44179626281575118</v>
      </c>
      <c r="K32" s="301"/>
      <c r="L32" s="201">
        <v>10816756.26</v>
      </c>
      <c r="M32" s="180">
        <v>0.44537965042398242</v>
      </c>
      <c r="N32" s="201">
        <v>10847336.420000002</v>
      </c>
      <c r="O32" s="297">
        <v>0.41937057462361954</v>
      </c>
      <c r="P32" s="301"/>
      <c r="Q32" s="201">
        <v>10569581.370000001</v>
      </c>
      <c r="R32" s="297">
        <v>0.41414303390799689</v>
      </c>
      <c r="S32" s="301"/>
      <c r="T32" s="201">
        <v>12275804.280000001</v>
      </c>
      <c r="U32" s="298">
        <v>0.45812971969279176</v>
      </c>
      <c r="V32" s="298"/>
      <c r="W32" s="201">
        <f>SUM(W28:W31)</f>
        <v>11947634.27</v>
      </c>
      <c r="X32" s="219">
        <v>0.45368461583233755</v>
      </c>
      <c r="Y32" s="298"/>
      <c r="Z32" s="201">
        <f>SUM(Z28:Z31)</f>
        <v>11057574.25</v>
      </c>
      <c r="AA32" s="219">
        <v>0.46309186396844171</v>
      </c>
      <c r="AB32" s="298"/>
      <c r="AC32" s="201">
        <f>SUM(AC28:AC31)</f>
        <v>13085885.24</v>
      </c>
      <c r="AD32" s="298">
        <v>0.48283989490917822</v>
      </c>
      <c r="AE32" s="298"/>
      <c r="AF32" s="201">
        <f>SUM(AF28:AF31)</f>
        <v>11984985.779999999</v>
      </c>
      <c r="AG32" s="298">
        <f>AF32/$AF$41</f>
        <v>0.47268067006879538</v>
      </c>
      <c r="AH32" s="201">
        <f>SUM(AH28:AH31)</f>
        <v>12215414.16</v>
      </c>
      <c r="AI32" s="298">
        <f t="shared" ref="AI32" si="6">AH32/$AH$41</f>
        <v>0.45549447980457242</v>
      </c>
      <c r="AJ32" s="201">
        <f>SUM(AJ28:AJ31)</f>
        <v>11225620.380000001</v>
      </c>
      <c r="AK32" s="298">
        <f>AJ32/$AJ$41</f>
        <v>0.43976560216289506</v>
      </c>
      <c r="AL32" s="201">
        <f>F32+I32+L32+N32+Q32+T32+W32+Z32+AC32+AF32+AH32+AJ32</f>
        <v>137234743.34</v>
      </c>
      <c r="AM32" s="298">
        <f>AL32/$AL$41</f>
        <v>0.44674048394072552</v>
      </c>
    </row>
    <row r="33" spans="1:39" ht="15" x14ac:dyDescent="0.25">
      <c r="A33" s="160"/>
      <c r="B33" s="173"/>
      <c r="C33" s="178"/>
      <c r="D33" s="179"/>
      <c r="E33" s="173"/>
      <c r="F33" s="178"/>
      <c r="G33" s="179"/>
      <c r="H33" s="173"/>
      <c r="I33" s="178"/>
      <c r="J33" s="179"/>
      <c r="K33" s="173"/>
      <c r="L33" s="178"/>
      <c r="M33" s="175"/>
      <c r="N33" s="178"/>
      <c r="O33" s="294"/>
      <c r="P33" s="173"/>
      <c r="Q33" s="178"/>
      <c r="R33" s="294"/>
      <c r="S33" s="173"/>
      <c r="T33" s="178"/>
      <c r="U33" s="295"/>
      <c r="V33" s="295"/>
      <c r="W33" s="178"/>
      <c r="X33" s="299"/>
      <c r="Y33" s="295"/>
      <c r="Z33" s="178"/>
      <c r="AA33" s="218"/>
      <c r="AB33" s="295"/>
      <c r="AC33" s="178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</row>
    <row r="34" spans="1:39" s="358" customFormat="1" ht="15" x14ac:dyDescent="0.25">
      <c r="A34" s="357" t="s">
        <v>1130</v>
      </c>
      <c r="B34" s="301"/>
      <c r="C34" s="201">
        <v>119421.25</v>
      </c>
      <c r="D34" s="180">
        <v>4.8598890897830014E-3</v>
      </c>
      <c r="E34" s="301"/>
      <c r="F34" s="201">
        <v>97772.74</v>
      </c>
      <c r="G34" s="180">
        <v>4.0545851817692805E-3</v>
      </c>
      <c r="H34" s="301"/>
      <c r="I34" s="201">
        <v>110180.38</v>
      </c>
      <c r="J34" s="180">
        <v>4.3050377970113695E-3</v>
      </c>
      <c r="K34" s="301"/>
      <c r="L34" s="201">
        <v>104760.11</v>
      </c>
      <c r="M34" s="180">
        <v>4.3134947343426546E-3</v>
      </c>
      <c r="N34" s="201">
        <v>117882.51</v>
      </c>
      <c r="O34" s="297">
        <v>4.5574742077350051E-3</v>
      </c>
      <c r="P34" s="301"/>
      <c r="Q34" s="201">
        <v>108705.74</v>
      </c>
      <c r="R34" s="297">
        <v>4.2593668936212453E-3</v>
      </c>
      <c r="S34" s="301"/>
      <c r="T34" s="201">
        <v>103992.79</v>
      </c>
      <c r="U34" s="298">
        <v>3.8809830008768556E-3</v>
      </c>
      <c r="V34" s="298"/>
      <c r="W34" s="201">
        <v>116274.34</v>
      </c>
      <c r="X34" s="219">
        <v>4.4152572870862243E-3</v>
      </c>
      <c r="Y34" s="298"/>
      <c r="Z34" s="201">
        <v>112171.64</v>
      </c>
      <c r="AA34" s="219">
        <v>4.69775492142836E-3</v>
      </c>
      <c r="AB34" s="298"/>
      <c r="AC34" s="201">
        <v>127805.23</v>
      </c>
      <c r="AD34" s="298">
        <v>4.7157271128600653E-3</v>
      </c>
      <c r="AE34" s="298"/>
      <c r="AF34" s="201">
        <v>110941.01000000001</v>
      </c>
      <c r="AG34" s="298">
        <f>AF34/$AF$41</f>
        <v>4.3754470724878015E-3</v>
      </c>
      <c r="AH34" s="201">
        <v>127559.67999999999</v>
      </c>
      <c r="AI34" s="298">
        <f t="shared" ref="AI34" si="7">AH34/$AH$41</f>
        <v>4.7565092206122723E-3</v>
      </c>
      <c r="AJ34" s="434">
        <v>117469.66</v>
      </c>
      <c r="AK34" s="298">
        <f>AJ34/$AJ$41</f>
        <v>4.6018940617133667E-3</v>
      </c>
      <c r="AL34" s="201">
        <f>F34+I34+L34+N34+Q34+T34+W34+Z34+AC34+AF34+AH34+AJ34</f>
        <v>1355515.8299999998</v>
      </c>
      <c r="AM34" s="298">
        <f>AL34/$AL$41</f>
        <v>4.4126128933926435E-3</v>
      </c>
    </row>
    <row r="35" spans="1:39" ht="15" x14ac:dyDescent="0.25">
      <c r="A35" s="160"/>
      <c r="B35" s="173"/>
      <c r="C35" s="178"/>
      <c r="D35" s="179"/>
      <c r="E35" s="173"/>
      <c r="F35" s="178"/>
      <c r="G35" s="179"/>
      <c r="H35" s="173"/>
      <c r="I35" s="178"/>
      <c r="J35" s="179"/>
      <c r="K35" s="173"/>
      <c r="L35" s="178"/>
      <c r="M35" s="179"/>
      <c r="N35" s="178"/>
      <c r="O35" s="294"/>
      <c r="P35" s="173"/>
      <c r="Q35" s="178"/>
      <c r="R35" s="294"/>
      <c r="S35" s="173"/>
      <c r="T35" s="178"/>
      <c r="U35" s="295"/>
      <c r="V35" s="295"/>
      <c r="W35" s="178"/>
      <c r="X35" s="299"/>
      <c r="Y35" s="295"/>
      <c r="Z35" s="178"/>
      <c r="AA35" s="218"/>
      <c r="AB35" s="295"/>
      <c r="AC35" s="178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</row>
    <row r="36" spans="1:39" s="358" customFormat="1" ht="15" x14ac:dyDescent="0.25">
      <c r="A36" s="357" t="s">
        <v>67</v>
      </c>
      <c r="B36" s="301"/>
      <c r="C36" s="201">
        <v>22351212.710000001</v>
      </c>
      <c r="D36" s="180">
        <v>0.90959033499270991</v>
      </c>
      <c r="E36" s="301"/>
      <c r="F36" s="201">
        <v>20154148.439999994</v>
      </c>
      <c r="G36" s="180">
        <v>0.8357821578489304</v>
      </c>
      <c r="H36" s="301"/>
      <c r="I36" s="201">
        <v>22476554.050000001</v>
      </c>
      <c r="J36" s="180">
        <v>0.87821819757582043</v>
      </c>
      <c r="K36" s="301"/>
      <c r="L36" s="201">
        <v>20995053.149999999</v>
      </c>
      <c r="M36" s="180">
        <v>0.86447075332174772</v>
      </c>
      <c r="N36" s="201">
        <v>23915045.640000004</v>
      </c>
      <c r="O36" s="297">
        <v>0.92458333031003082</v>
      </c>
      <c r="P36" s="301"/>
      <c r="Q36" s="201">
        <v>21445691.509999998</v>
      </c>
      <c r="R36" s="297">
        <v>0.84029664329140497</v>
      </c>
      <c r="S36" s="301"/>
      <c r="T36" s="201">
        <v>22809490.149999999</v>
      </c>
      <c r="U36" s="298">
        <v>0.85124404808081489</v>
      </c>
      <c r="V36" s="298"/>
      <c r="W36" s="201">
        <f>+W20+W32+W34</f>
        <v>22595772.599999998</v>
      </c>
      <c r="X36" s="219">
        <v>0.85802378778923394</v>
      </c>
      <c r="Y36" s="298"/>
      <c r="Z36" s="201">
        <f>+Z20+Z32+Z34</f>
        <v>21033616.48</v>
      </c>
      <c r="AA36" s="219">
        <v>0.88088910293507938</v>
      </c>
      <c r="AB36" s="298"/>
      <c r="AC36" s="201">
        <f>+AC20+AC32+AC34</f>
        <v>25132910.050000001</v>
      </c>
      <c r="AD36" s="298">
        <v>0.92734816366950112</v>
      </c>
      <c r="AE36" s="298"/>
      <c r="AF36" s="201">
        <f>+AF20+AF32+AF34</f>
        <v>22999605.880000006</v>
      </c>
      <c r="AG36" s="298">
        <f>AF36/$AF$41</f>
        <v>0.90709069816490095</v>
      </c>
      <c r="AH36" s="201">
        <f>+AH20+AH32+AH34</f>
        <v>23520472.740000002</v>
      </c>
      <c r="AI36" s="298">
        <f t="shared" ref="AI36" si="8">AH36/$AH$41</f>
        <v>0.8770431649010848</v>
      </c>
      <c r="AJ36" s="201">
        <f>+AJ20+AJ32+AJ34</f>
        <v>23327056.190000001</v>
      </c>
      <c r="AK36" s="298">
        <f>AJ36/$AJ$41</f>
        <v>0.91384142388779388</v>
      </c>
      <c r="AL36" s="201">
        <f>F36+I36+L36+N36+Q36+T36+W36+Z36+AC36+AF36+AH36+AJ36</f>
        <v>270405416.88</v>
      </c>
      <c r="AM36" s="298">
        <f>AL36/$AL$41</f>
        <v>0.88025119482957337</v>
      </c>
    </row>
    <row r="37" spans="1:39" ht="15" x14ac:dyDescent="0.25">
      <c r="A37" s="160"/>
      <c r="B37" s="173"/>
      <c r="C37" s="178"/>
      <c r="D37" s="179"/>
      <c r="E37" s="173"/>
      <c r="F37" s="178"/>
      <c r="G37" s="179"/>
      <c r="H37" s="173"/>
      <c r="I37" s="178"/>
      <c r="J37" s="179"/>
      <c r="K37" s="173"/>
      <c r="L37" s="178"/>
      <c r="M37" s="179"/>
      <c r="N37" s="178"/>
      <c r="O37" s="294"/>
      <c r="P37" s="173"/>
      <c r="Q37" s="178"/>
      <c r="R37" s="294"/>
      <c r="S37" s="173"/>
      <c r="T37" s="178"/>
      <c r="U37" s="295"/>
      <c r="V37" s="295"/>
      <c r="W37" s="178"/>
      <c r="X37" s="299"/>
      <c r="Y37" s="295"/>
      <c r="Z37" s="178"/>
      <c r="AA37" s="218"/>
      <c r="AB37" s="295"/>
      <c r="AC37" s="178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</row>
    <row r="38" spans="1:39" s="358" customFormat="1" ht="15" x14ac:dyDescent="0.25">
      <c r="A38" s="360" t="s">
        <v>1131</v>
      </c>
      <c r="B38" s="301"/>
      <c r="C38" s="201">
        <v>2221621.73</v>
      </c>
      <c r="D38" s="180">
        <v>9.0409665007290058E-2</v>
      </c>
      <c r="E38" s="301"/>
      <c r="F38" s="201">
        <v>3959968.2</v>
      </c>
      <c r="G38" s="180">
        <v>0.16421784215106963</v>
      </c>
      <c r="H38" s="301"/>
      <c r="I38" s="201">
        <v>3116805.45</v>
      </c>
      <c r="J38" s="180">
        <v>0.1217818024241796</v>
      </c>
      <c r="K38" s="301"/>
      <c r="L38" s="201">
        <v>3291544.25</v>
      </c>
      <c r="M38" s="180">
        <v>0.13552924667825228</v>
      </c>
      <c r="N38" s="201">
        <v>1950709.08</v>
      </c>
      <c r="O38" s="297">
        <v>7.5416669689969115E-2</v>
      </c>
      <c r="P38" s="301"/>
      <c r="Q38" s="201">
        <v>4075880.76</v>
      </c>
      <c r="R38" s="297">
        <v>0.15970335670859515</v>
      </c>
      <c r="S38" s="301"/>
      <c r="T38" s="201">
        <v>3986364.18</v>
      </c>
      <c r="U38" s="298">
        <v>0.14875595191918514</v>
      </c>
      <c r="V38" s="298"/>
      <c r="W38" s="201">
        <v>3738896.58</v>
      </c>
      <c r="X38" s="219">
        <v>0.14197621221076603</v>
      </c>
      <c r="Y38" s="298"/>
      <c r="Z38" s="201">
        <v>2844095.72</v>
      </c>
      <c r="AA38" s="219">
        <v>0.11911089706492066</v>
      </c>
      <c r="AB38" s="298"/>
      <c r="AC38" s="201">
        <v>1969003.81</v>
      </c>
      <c r="AD38" s="298">
        <v>7.2651836330498917E-2</v>
      </c>
      <c r="AE38" s="298"/>
      <c r="AF38" s="201">
        <v>2355748.2499999981</v>
      </c>
      <c r="AG38" s="298">
        <f>AF38/$AF$41</f>
        <v>9.2909301835099156E-2</v>
      </c>
      <c r="AH38" s="201">
        <v>3297446.47</v>
      </c>
      <c r="AI38" s="298">
        <f t="shared" ref="AI38" si="9">AH38/$AH$41</f>
        <v>0.1229568350989152</v>
      </c>
      <c r="AJ38" s="434">
        <v>2199315.87</v>
      </c>
      <c r="AK38" s="298">
        <f>AJ38/$AJ$41</f>
        <v>8.6158576112206051E-2</v>
      </c>
      <c r="AL38" s="201">
        <f>F38+I38+L38+N38+Q38+T38+W38+Z38+AC38+AF38+AH38+AJ38</f>
        <v>36785778.61999999</v>
      </c>
      <c r="AM38" s="298">
        <f>AL38/$AL$41</f>
        <v>0.11974880517042683</v>
      </c>
    </row>
    <row r="39" spans="1:39" ht="15" x14ac:dyDescent="0.25">
      <c r="A39" s="302"/>
      <c r="B39" s="173"/>
      <c r="C39" s="178"/>
      <c r="D39" s="179"/>
      <c r="E39" s="173"/>
      <c r="F39" s="178"/>
      <c r="G39" s="179"/>
      <c r="H39" s="173"/>
      <c r="I39" s="178"/>
      <c r="J39" s="179"/>
      <c r="K39" s="173"/>
      <c r="L39" s="178"/>
      <c r="M39" s="179"/>
      <c r="N39" s="178"/>
      <c r="O39" s="294"/>
      <c r="P39" s="173"/>
      <c r="Q39" s="178"/>
      <c r="R39" s="294"/>
      <c r="S39" s="173"/>
      <c r="T39" s="178"/>
      <c r="U39" s="295"/>
      <c r="V39" s="295"/>
      <c r="W39" s="178"/>
      <c r="X39" s="218"/>
      <c r="Y39" s="295"/>
      <c r="Z39" s="178"/>
      <c r="AA39" s="218"/>
      <c r="AB39" s="295"/>
      <c r="AC39" s="178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</row>
    <row r="40" spans="1:39" ht="15" x14ac:dyDescent="0.25">
      <c r="A40" s="160"/>
      <c r="B40" s="173"/>
      <c r="C40" s="178"/>
      <c r="D40" s="179"/>
      <c r="E40" s="173"/>
      <c r="F40" s="178"/>
      <c r="G40" s="179"/>
      <c r="H40" s="173"/>
      <c r="I40" s="178"/>
      <c r="J40" s="179"/>
      <c r="K40" s="173"/>
      <c r="L40" s="178"/>
      <c r="M40" s="179"/>
      <c r="N40" s="178"/>
      <c r="O40" s="294"/>
      <c r="P40" s="173"/>
      <c r="Q40" s="178"/>
      <c r="R40" s="294"/>
      <c r="S40" s="173"/>
      <c r="T40" s="178"/>
      <c r="U40" s="295"/>
      <c r="V40" s="295"/>
      <c r="W40" s="178"/>
      <c r="X40" s="218"/>
      <c r="Y40" s="295"/>
      <c r="Z40" s="178"/>
      <c r="AA40" s="218"/>
      <c r="AB40" s="295"/>
      <c r="AC40" s="178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</row>
    <row r="41" spans="1:39" s="362" customFormat="1" ht="16.2" thickBot="1" x14ac:dyDescent="0.35">
      <c r="A41" s="361" t="s">
        <v>165</v>
      </c>
      <c r="B41" s="303"/>
      <c r="C41" s="203">
        <v>24572834.440000001</v>
      </c>
      <c r="D41" s="181">
        <v>1</v>
      </c>
      <c r="E41" s="303"/>
      <c r="F41" s="203">
        <v>24114116.639999993</v>
      </c>
      <c r="G41" s="181">
        <v>1</v>
      </c>
      <c r="H41" s="303"/>
      <c r="I41" s="203">
        <v>25593359.5</v>
      </c>
      <c r="J41" s="181">
        <v>1</v>
      </c>
      <c r="K41" s="303"/>
      <c r="L41" s="203">
        <v>24286597.399999999</v>
      </c>
      <c r="M41" s="181">
        <v>1</v>
      </c>
      <c r="N41" s="203">
        <v>25865754.720000006</v>
      </c>
      <c r="O41" s="182">
        <v>1</v>
      </c>
      <c r="P41" s="303"/>
      <c r="Q41" s="203">
        <v>25521572.269999996</v>
      </c>
      <c r="R41" s="182">
        <v>1</v>
      </c>
      <c r="S41" s="303"/>
      <c r="T41" s="203">
        <f>+T36+T38</f>
        <v>26795854.329999998</v>
      </c>
      <c r="U41" s="204">
        <v>1</v>
      </c>
      <c r="V41" s="204"/>
      <c r="W41" s="203">
        <f>+W36+W38</f>
        <v>26334669.18</v>
      </c>
      <c r="X41" s="220">
        <v>1</v>
      </c>
      <c r="Y41" s="204"/>
      <c r="Z41" s="203">
        <f>+Z36+Z38</f>
        <v>23877712.199999999</v>
      </c>
      <c r="AA41" s="220">
        <v>1</v>
      </c>
      <c r="AB41" s="204"/>
      <c r="AC41" s="203">
        <f>+AC36+AC38</f>
        <v>27101913.859999999</v>
      </c>
      <c r="AD41" s="204">
        <v>1</v>
      </c>
      <c r="AE41" s="204"/>
      <c r="AF41" s="203">
        <f>+AF36+AF38</f>
        <v>25355354.130000003</v>
      </c>
      <c r="AG41" s="204">
        <f>AF41/$AF$41</f>
        <v>1</v>
      </c>
      <c r="AH41" s="203">
        <f>+AH36+AH38</f>
        <v>26817919.210000001</v>
      </c>
      <c r="AI41" s="204">
        <f t="shared" ref="AI41" si="10">AH41/$AH$41</f>
        <v>1</v>
      </c>
      <c r="AJ41" s="203">
        <f>+AJ36+AJ38</f>
        <v>25526372.060000002</v>
      </c>
      <c r="AK41" s="204">
        <f>AJ41/$AJ$41</f>
        <v>1</v>
      </c>
      <c r="AL41" s="203">
        <f>F41+I41+L41+N41+Q41+T41+W41+Z41+AC41+AF41+AH41+AJ41</f>
        <v>307191195.49999994</v>
      </c>
      <c r="AM41" s="204">
        <f>AL41/$AL$41</f>
        <v>1</v>
      </c>
    </row>
    <row r="42" spans="1:39" ht="15.6" thickTop="1" x14ac:dyDescent="0.25">
      <c r="A42" s="160"/>
      <c r="B42" s="173"/>
      <c r="C42" s="173"/>
      <c r="D42" s="174"/>
      <c r="E42" s="173"/>
      <c r="F42" s="173"/>
      <c r="G42" s="174"/>
      <c r="H42" s="173"/>
      <c r="I42" s="304"/>
      <c r="J42" s="175"/>
      <c r="K42" s="173"/>
      <c r="L42" s="173"/>
      <c r="M42" s="174"/>
      <c r="N42" s="173"/>
      <c r="O42" s="176"/>
      <c r="P42" s="173"/>
      <c r="Q42" s="173"/>
      <c r="R42" s="176"/>
      <c r="S42" s="173"/>
      <c r="T42" s="200"/>
      <c r="U42" s="200"/>
      <c r="V42" s="200"/>
      <c r="W42" s="216"/>
      <c r="X42" s="217"/>
      <c r="Y42" s="200"/>
      <c r="Z42" s="216"/>
      <c r="AA42" s="217"/>
      <c r="AB42" s="200"/>
      <c r="AC42" s="305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</row>
    <row r="43" spans="1:39" ht="15" x14ac:dyDescent="0.25">
      <c r="A43" s="160" t="s">
        <v>396</v>
      </c>
      <c r="B43" s="173"/>
      <c r="C43" s="176">
        <v>0.49632823032625506</v>
      </c>
      <c r="D43" s="174"/>
      <c r="E43" s="173"/>
      <c r="F43" s="176">
        <v>0.50388015054234669</v>
      </c>
      <c r="G43" s="174"/>
      <c r="H43" s="173"/>
      <c r="I43" s="176">
        <v>0.49203819524105386</v>
      </c>
      <c r="J43" s="175"/>
      <c r="K43" s="173"/>
      <c r="L43" s="176">
        <v>0.47980525260065848</v>
      </c>
      <c r="M43" s="174"/>
      <c r="N43" s="176">
        <v>0.54149287042715422</v>
      </c>
      <c r="O43" s="176"/>
      <c r="P43" s="173"/>
      <c r="Q43" s="176">
        <v>0.50207774344694001</v>
      </c>
      <c r="R43" s="176"/>
      <c r="S43" s="173"/>
      <c r="T43" s="306">
        <v>0.45725235467396014</v>
      </c>
      <c r="U43" s="200"/>
      <c r="V43" s="200"/>
      <c r="W43" s="305">
        <f>W20/W36</f>
        <v>0.46609886621004504</v>
      </c>
      <c r="X43" s="217"/>
      <c r="Y43" s="200"/>
      <c r="Z43" s="305">
        <f>Z20/Z36</f>
        <v>0.46895742343591501</v>
      </c>
      <c r="AA43" s="217"/>
      <c r="AB43" s="200"/>
      <c r="AC43" s="305">
        <f>AC20/AC36</f>
        <v>0.47424749288035578</v>
      </c>
      <c r="AD43" s="200"/>
      <c r="AE43" s="200"/>
      <c r="AF43" s="305">
        <f>AF20/AF36</f>
        <v>0.47408112760234833</v>
      </c>
      <c r="AG43" s="200"/>
      <c r="AH43" s="305">
        <f>AH20/AH36</f>
        <v>0.4752242450038443</v>
      </c>
      <c r="AI43" s="200"/>
      <c r="AJ43" s="305">
        <f>AJ20/AJ36</f>
        <v>0.51373675496770854</v>
      </c>
      <c r="AK43" s="200"/>
      <c r="AL43" s="305">
        <f>AL20/AL36</f>
        <v>0.48747232666754114</v>
      </c>
      <c r="AM43" s="200"/>
    </row>
    <row r="44" spans="1:39" ht="15" x14ac:dyDescent="0.25">
      <c r="A44" s="308" t="s">
        <v>397</v>
      </c>
      <c r="B44" s="173"/>
      <c r="C44" s="176">
        <v>0.50367176967374494</v>
      </c>
      <c r="D44" s="174"/>
      <c r="E44" s="173"/>
      <c r="F44" s="176">
        <v>0.49611984945765331</v>
      </c>
      <c r="G44" s="174"/>
      <c r="H44" s="173"/>
      <c r="I44" s="176">
        <v>0.50796180475894614</v>
      </c>
      <c r="J44" s="175"/>
      <c r="K44" s="173"/>
      <c r="L44" s="176">
        <v>0.52019474739934157</v>
      </c>
      <c r="M44" s="174"/>
      <c r="N44" s="176">
        <v>0.45850712957284578</v>
      </c>
      <c r="O44" s="176"/>
      <c r="P44" s="173"/>
      <c r="Q44" s="176">
        <v>0.49792225655305999</v>
      </c>
      <c r="R44" s="176"/>
      <c r="S44" s="173"/>
      <c r="T44" s="306">
        <v>0.54274764532603981</v>
      </c>
      <c r="U44" s="200"/>
      <c r="V44" s="200"/>
      <c r="W44" s="305">
        <f>1-W43</f>
        <v>0.53390113378995496</v>
      </c>
      <c r="X44" s="217"/>
      <c r="Y44" s="200"/>
      <c r="Z44" s="305">
        <f>1-Z43</f>
        <v>0.53104257656408493</v>
      </c>
      <c r="AA44" s="217"/>
      <c r="AB44" s="200"/>
      <c r="AC44" s="305">
        <f>1-AC43</f>
        <v>0.52575250711964427</v>
      </c>
      <c r="AD44" s="200"/>
      <c r="AE44" s="200"/>
      <c r="AF44" s="305">
        <f>1-AF43</f>
        <v>0.52591887239765167</v>
      </c>
      <c r="AG44" s="200"/>
      <c r="AH44" s="305">
        <f>1-AH43</f>
        <v>0.5247757549961557</v>
      </c>
      <c r="AI44" s="200"/>
      <c r="AJ44" s="305">
        <f>1-AJ43</f>
        <v>0.48626324503229146</v>
      </c>
      <c r="AK44" s="200"/>
      <c r="AL44" s="305">
        <f>1-AL43</f>
        <v>0.51252767333245886</v>
      </c>
      <c r="AM44" s="200"/>
    </row>
    <row r="45" spans="1:39" ht="15" x14ac:dyDescent="0.25">
      <c r="A45" s="269"/>
      <c r="B45" s="309"/>
      <c r="C45" s="309"/>
      <c r="D45" s="310"/>
      <c r="E45" s="309"/>
      <c r="F45" s="309"/>
      <c r="G45" s="310"/>
      <c r="H45" s="309"/>
      <c r="I45" s="309"/>
      <c r="J45" s="311"/>
      <c r="K45" s="309"/>
      <c r="L45" s="309"/>
      <c r="M45" s="310"/>
      <c r="N45" s="309"/>
      <c r="O45" s="312"/>
      <c r="P45" s="309"/>
      <c r="Q45" s="309"/>
      <c r="R45" s="312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309"/>
      <c r="AM45" s="309"/>
    </row>
    <row r="46" spans="1:39" ht="15" x14ac:dyDescent="0.25">
      <c r="A46" s="269"/>
      <c r="B46" s="309"/>
      <c r="C46" s="309"/>
      <c r="D46" s="310"/>
      <c r="E46" s="309"/>
      <c r="F46" s="178"/>
      <c r="G46" s="310"/>
      <c r="H46" s="309"/>
      <c r="I46" s="178"/>
      <c r="J46" s="311"/>
      <c r="K46" s="309"/>
      <c r="L46" s="178"/>
      <c r="M46" s="310"/>
      <c r="N46" s="309"/>
      <c r="O46" s="312"/>
      <c r="P46" s="309"/>
      <c r="Q46" s="309"/>
      <c r="R46" s="312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</row>
    <row r="47" spans="1:39" ht="16.8" x14ac:dyDescent="0.3">
      <c r="A47" s="313"/>
      <c r="B47" s="315"/>
      <c r="C47" s="317"/>
      <c r="D47" s="318"/>
      <c r="E47" s="315"/>
      <c r="F47" s="313"/>
      <c r="G47" s="314"/>
      <c r="H47" s="315"/>
      <c r="I47" s="313"/>
      <c r="J47" s="319"/>
      <c r="K47" s="315"/>
      <c r="L47" s="317"/>
      <c r="M47" s="314"/>
      <c r="N47" s="316"/>
      <c r="O47" s="307"/>
      <c r="P47" s="315"/>
      <c r="Q47" s="316"/>
      <c r="R47" s="320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</row>
    <row r="48" spans="1:39" ht="16.8" x14ac:dyDescent="0.3">
      <c r="A48" s="321"/>
      <c r="B48" s="315"/>
      <c r="C48" s="322"/>
      <c r="D48" s="323"/>
      <c r="E48" s="315"/>
      <c r="F48" s="321"/>
      <c r="G48" s="314"/>
      <c r="H48" s="315"/>
      <c r="I48" s="321"/>
      <c r="J48" s="319"/>
      <c r="K48" s="315"/>
      <c r="L48" s="322"/>
      <c r="M48" s="314"/>
      <c r="N48" s="316"/>
      <c r="O48" s="307"/>
      <c r="P48" s="315"/>
      <c r="Q48" s="316"/>
      <c r="R48" s="320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</row>
  </sheetData>
  <mergeCells count="13">
    <mergeCell ref="C4:D4"/>
    <mergeCell ref="F4:G4"/>
    <mergeCell ref="I4:J4"/>
    <mergeCell ref="L4:M4"/>
    <mergeCell ref="N4:O4"/>
    <mergeCell ref="AH4:AI4"/>
    <mergeCell ref="AJ4:AK4"/>
    <mergeCell ref="AL4:AM4"/>
    <mergeCell ref="Q4:R4"/>
    <mergeCell ref="W4:X4"/>
    <mergeCell ref="Z4:AA4"/>
    <mergeCell ref="AC4:AD4"/>
    <mergeCell ref="AF4:AG4"/>
  </mergeCells>
  <printOptions horizontalCentered="1"/>
  <pageMargins left="0" right="0" top="1.1000000000000001" bottom="0.15" header="0.18" footer="0.19"/>
  <pageSetup scale="58" orientation="landscape" r:id="rId1"/>
  <headerFooter alignWithMargins="0">
    <oddHeader xml:space="preserve">&amp;C&amp;"Arial,Bold"&amp;12
&amp;14PUGET SOUND ENERGY
ALLOCATION OF DIRECT LABOR COSTS
(COMBINED GAS AND ELECTRIC)
2017
</oddHeader>
    <oddFooter>&amp;C10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5CCA7B-A4C3-4D46-8532-381037033F13}"/>
</file>

<file path=customXml/itemProps2.xml><?xml version="1.0" encoding="utf-8"?>
<ds:datastoreItem xmlns:ds="http://schemas.openxmlformats.org/officeDocument/2006/customXml" ds:itemID="{3CEA0C1C-A4D2-43F4-B096-0D88EDC77907}"/>
</file>

<file path=customXml/itemProps3.xml><?xml version="1.0" encoding="utf-8"?>
<ds:datastoreItem xmlns:ds="http://schemas.openxmlformats.org/officeDocument/2006/customXml" ds:itemID="{27B81F96-6317-497F-853F-1442CE1CAB8B}"/>
</file>

<file path=customXml/itemProps4.xml><?xml version="1.0" encoding="utf-8"?>
<ds:datastoreItem xmlns:ds="http://schemas.openxmlformats.org/officeDocument/2006/customXml" ds:itemID="{3E8F70E7-85A6-4B82-8B35-4DEEFC7F1F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3.04 &amp; 4.04 Lead</vt:lpstr>
      <vt:lpstr>E &amp; G RB</vt:lpstr>
      <vt:lpstr>T&amp;D less Labor</vt:lpstr>
      <vt:lpstr>SAP DL Downld</vt:lpstr>
      <vt:lpstr>12ME Jun 18 SAP</vt:lpstr>
      <vt:lpstr>Meter count Updated</vt:lpstr>
      <vt:lpstr>Electric</vt:lpstr>
      <vt:lpstr>Gas</vt:lpstr>
      <vt:lpstr>Combined-12ME JUN 2018</vt:lpstr>
      <vt:lpstr>DLReconBBS</vt:lpstr>
      <vt:lpstr>Elect. Customer Counts Pg 10a</vt:lpstr>
      <vt:lpstr>Gas Customer Counts Pg 10b</vt:lpstr>
      <vt:lpstr>'3.04 &amp; 4.04 Lead'!Print_Area</vt:lpstr>
      <vt:lpstr>'Elect. Customer Counts Pg 10a'!Z_2334DAF2_F92A_4F64_8BCA_D8CF0F89B21C_.wvu.PrintArea</vt:lpstr>
      <vt:lpstr>'Elect. Customer Counts Pg 10a'!Z_35584FC9_E0EF_4D54_AEC5_A721F3358284_.wvu.PrintArea</vt:lpstr>
      <vt:lpstr>'Elect. Customer Counts Pg 10a'!Z_47D0F261_F43B_4751_8C61_1FB1BD5F2805_.wvu.PrintArea</vt:lpstr>
      <vt:lpstr>'Elect. Customer Counts Pg 10a'!Z_49153C58_1CF3_499A_A2AA_3AC07FAD1405_.wvu.PrintArea</vt:lpstr>
      <vt:lpstr>'Elect. Customer Counts Pg 10a'!Z_B9AD8F6D_DA71_409D_9D5B_33F3A1818990_.wvu.PrintArea</vt:lpstr>
      <vt:lpstr>'Elect. Customer Counts Pg 10a'!Z_EB6D400B_3175_492E_99DF_E9CF317CF31F_.wvu.PrintArea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H. Story</dc:creator>
  <cp:lastModifiedBy>KR</cp:lastModifiedBy>
  <cp:lastPrinted>2018-10-26T23:53:43Z</cp:lastPrinted>
  <dcterms:created xsi:type="dcterms:W3CDTF">1998-06-15T20:16:33Z</dcterms:created>
  <dcterms:modified xsi:type="dcterms:W3CDTF">2018-11-05T23:31:54Z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