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64858D69-8180-41DF-A876-7A894EE180CC}" xr6:coauthVersionLast="47" xr6:coauthVersionMax="47" xr10:uidLastSave="{00000000-0000-0000-0000-000000000000}"/>
  <bookViews>
    <workbookView xWindow="29670" yWindow="780" windowWidth="16875" windowHeight="12360" xr2:uid="{143480DD-C453-468F-A22B-230F0BD75692}"/>
  </bookViews>
  <sheets>
    <sheet name="10.1" sheetId="1" r:id="rId1"/>
    <sheet name="10.1.1" sheetId="2" r:id="rId2"/>
  </sheets>
  <externalReferences>
    <externalReference r:id="rId3"/>
    <externalReference r:id="rId4"/>
    <externalReference r:id="rId5"/>
    <externalReference r:id="rId6"/>
  </externalReferences>
  <definedNames>
    <definedName name="__123Graph_A" localSheetId="1" hidden="1">[1]Inputs!#REF!</definedName>
    <definedName name="__123Graph_A" hidden="1">[2]Inputs!#REF!</definedName>
    <definedName name="__123Graph_B" localSheetId="1" hidden="1">[1]Inputs!#REF!</definedName>
    <definedName name="__123Graph_B" hidden="1">[2]Inputs!#REF!</definedName>
    <definedName name="__123Graph_D" localSheetId="1" hidden="1">[1]Inputs!#REF!</definedName>
    <definedName name="__123Graph_D" hidden="1">[2]Inputs!#REF!</definedName>
    <definedName name="__123Graph_E" hidden="1">[3]Input!$E$22:$E$37</definedName>
    <definedName name="__123Graph_F" hidden="1">[3]Input!$D$22:$D$37</definedName>
    <definedName name="_Fill" localSheetId="1" hidden="1">#REF!</definedName>
    <definedName name="_Fill" hidden="1">#REF!</definedName>
    <definedName name="_j1" localSheetId="1"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0</definedName>
    <definedName name="_Sort" localSheetId="1" hidden="1">#REF!</definedName>
    <definedName name="_Sort" hidden="1">#REF!</definedName>
    <definedName name="Access_Button1" hidden="1">"Headcount_Workbook_Schedules_List"</definedName>
    <definedName name="AccessDatabase" hidden="1">"P:\HR\SharonPlummer\Headcount Workbook.mdb"</definedName>
    <definedName name="combined1" localSheetId="1" hidden="1">{"YTD-Total",#N/A,TRUE,"Provision";"YTD-Utility",#N/A,TRUE,"Prov Utility";"YTD-NonUtility",#N/A,TRUE,"Prov NonUtility"}</definedName>
    <definedName name="combined1" hidden="1">{"YTD-Total",#N/A,TRUE,"Provision";"YTD-Utility",#N/A,TRUE,"Prov Utility";"YTD-NonUtility",#N/A,TRUE,"Prov NonUtility"}</definedName>
    <definedName name="DUDE" localSheetId="1" hidden="1">#REF!</definedName>
    <definedName name="DUDE" hidden="1">#REF!</definedName>
    <definedName name="energy" localSheetId="1"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1" hidden="1">{#N/A,#N/A,FALSE,"Actual";#N/A,#N/A,FALSE,"Normalized";#N/A,#N/A,FALSE,"Electric Actual";#N/A,#N/A,FALSE,"Electric Normalized"}</definedName>
    <definedName name="Master" hidden="1">{#N/A,#N/A,FALSE,"Actual";#N/A,#N/A,FALSE,"Normalized";#N/A,#N/A,FALSE,"Electric Actual";#N/A,#N/A,FALSE,"Electric Normalized"}</definedName>
    <definedName name="mmm" localSheetId="1"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'10.1'!$A$1:$J$61</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localSheetId="1" hidden="1">"45L44VY312ZTNKFVYNPU1SXDT"</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1" hidden="1">{#N/A,#N/A,FALSE,"Actual";#N/A,#N/A,FALSE,"Normalized";#N/A,#N/A,FALSE,"Electric Actual";#N/A,#N/A,FALSE,"Electric Normalized"}</definedName>
    <definedName name="spippw" hidden="1">{#N/A,#N/A,FALSE,"Actual";#N/A,#N/A,FALSE,"Normalized";#N/A,#N/A,FALSE,"Electric Actual";#N/A,#N/A,FALSE,"Electric Normalized"}</definedName>
    <definedName name="standard1" localSheetId="1"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localSheetId="1"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1" hidden="1">{"FullView",#N/A,FALSE,"Consltd-For contngcy"}</definedName>
    <definedName name="wrn.Full._.View." hidden="1">{"FullView",#N/A,FALSE,"Consltd-For contngcy"}</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1"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1"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hidden="1">{"PFS recon view",#N/A,FALSE,"Hyperion Proof"}</definedName>
    <definedName name="wrn.PGHCreconview." localSheetId="1"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hidden="1">{#N/A,#N/A,FALSE,"PHI MTD";#N/A,#N/A,FALSE,"PHI YTD"}</definedName>
    <definedName name="wrn.PHI._.only." localSheetId="1" hidden="1">{#N/A,#N/A,FALSE,"PHI"}</definedName>
    <definedName name="wrn.PHI._.only." hidden="1">{#N/A,#N/A,FALSE,"PHI"}</definedName>
    <definedName name="wrn.PHI._.Sept._.Dec._.March." localSheetId="1"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hidden="1">{"PPM Co Code View",#N/A,FALSE,"Comp Codes"}</definedName>
    <definedName name="wrn.PPMreconview." localSheetId="1" hidden="1">{"PPM Recon View",#N/A,FALSE,"Hyperion Proof"}</definedName>
    <definedName name="wrn.PPMreconview." hidden="1">{"PPM Recon View",#N/A,FALSE,"Hyperion Proof"}</definedName>
    <definedName name="wrn.ProofElectricOnly." localSheetId="1" hidden="1">{"Electric Only",#N/A,FALSE,"Hyperion Proof"}</definedName>
    <definedName name="wrn.ProofElectricOnly." hidden="1">{"Electric Only",#N/A,FALSE,"Hyperion Proof"}</definedName>
    <definedName name="wrn.ProofTotal." localSheetId="1" hidden="1">{"Proof Total",#N/A,FALSE,"Hyperion Proof"}</definedName>
    <definedName name="wrn.ProofTotal." hidden="1">{"Proof Total",#N/A,FALSE,"Hyperion Proof"}</definedName>
    <definedName name="wrn.Reformat._.only." localSheetId="1" hidden="1">{#N/A,#N/A,FALSE,"Dec 1999 mapping"}</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1" hidden="1">{"YTD-Total",#N/A,FALSE,"Provision"}</definedName>
    <definedName name="wrn.Standard." hidden="1">{"YTD-Total",#N/A,FALSE,"Provision"}</definedName>
    <definedName name="wrn.Standard._.NonUtility._.Only." localSheetId="1"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hidden="1">{"YTD-Utility",#N/A,FALSE,"Prov Utility"}</definedName>
    <definedName name="wrn.Summary._.View." localSheetId="1" hidden="1">{#N/A,#N/A,FALSE,"Consltd-For contngcy"}</definedName>
    <definedName name="wrn.Summary._.View." hidden="1">{#N/A,#N/A,FALSE,"Consltd-For contngcy"}</definedName>
    <definedName name="wrn.UK._.Conversion._.Only." localSheetId="1" hidden="1">{#N/A,#N/A,FALSE,"Dec 1999 UK Continuing Ops"}</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'[4]DSM Output'!$B$21:$B$23</definedName>
    <definedName name="z" hidden="1">'[4]DSM Output'!$G$21:$G$23</definedName>
    <definedName name="Z_01844156_6462_4A28_9785_1A86F4D0C834_.wvu.PrintTitles" localSheetId="1" hidden="1">#REF!</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38" i="2"/>
  <c r="F31" i="1" s="1"/>
  <c r="F29" i="1"/>
  <c r="F30" i="2"/>
  <c r="F28" i="1" s="1"/>
  <c r="F23" i="1"/>
  <c r="D20" i="2"/>
  <c r="F14" i="1"/>
  <c r="F10" i="2"/>
  <c r="F11" i="1" s="1"/>
  <c r="A1" i="2"/>
  <c r="A3" i="2"/>
  <c r="A2" i="2"/>
  <c r="I29" i="1" l="1"/>
  <c r="F19" i="2"/>
  <c r="F19" i="1" s="1"/>
  <c r="I19" i="1" s="1"/>
  <c r="I28" i="1"/>
  <c r="I14" i="1"/>
  <c r="I11" i="1"/>
  <c r="I31" i="1"/>
  <c r="I32" i="1"/>
  <c r="I23" i="1"/>
  <c r="F18" i="2"/>
  <c r="F20" i="2" l="1"/>
  <c r="F18" i="1"/>
  <c r="F20" i="1" l="1"/>
  <c r="I18" i="1"/>
  <c r="I20" i="1" s="1"/>
</calcChain>
</file>

<file path=xl/sharedStrings.xml><?xml version="1.0" encoding="utf-8"?>
<sst xmlns="http://schemas.openxmlformats.org/spreadsheetml/2006/main" count="122" uniqueCount="57">
  <si>
    <t>PacifiCorp</t>
  </si>
  <si>
    <t>PAGE</t>
  </si>
  <si>
    <t>TOTAL</t>
  </si>
  <si>
    <t>WASHINGTON</t>
  </si>
  <si>
    <t>ACCOUNT</t>
  </si>
  <si>
    <t>Type</t>
  </si>
  <si>
    <t>COMPANY</t>
  </si>
  <si>
    <t>FACTOR</t>
  </si>
  <si>
    <t>FACTOR %</t>
  </si>
  <si>
    <t>ALLOCATED</t>
  </si>
  <si>
    <t>REF#</t>
  </si>
  <si>
    <t>Adjustment to Rate Base:</t>
  </si>
  <si>
    <t>Colstrip Unit 4 Steam EPIS</t>
  </si>
  <si>
    <t>RES</t>
  </si>
  <si>
    <t>CAGW</t>
  </si>
  <si>
    <t>Colstrip GSU &amp; Associated</t>
  </si>
  <si>
    <t>Jim Bridger U1 &amp; U2 Steam EPIS</t>
  </si>
  <si>
    <t>JBG</t>
  </si>
  <si>
    <t>Jim Bridger U3 &amp; U4 Steam EPIS</t>
  </si>
  <si>
    <t>Jim Bridger GSU &amp; Associated</t>
  </si>
  <si>
    <t>SG</t>
  </si>
  <si>
    <t>Colstrip Unit 4 Steam Depr Reserve</t>
  </si>
  <si>
    <t>108SP</t>
  </si>
  <si>
    <t>Colstrip Transmission Depr Reserve</t>
  </si>
  <si>
    <t>108TP</t>
  </si>
  <si>
    <t>JB Steam Depreciation Reserve</t>
  </si>
  <si>
    <t>JB Transmission Depr Reserve</t>
  </si>
  <si>
    <t>Description of Adjustment:</t>
  </si>
  <si>
    <t>This adjustment removes the Jim Bridger and Colstrip Unit 4 steam plant balances, the GSU transformers, and associated equipment from rate base as of June 30, 2022. This adjustment also removes the corresponding depreciation reserve balances from rate base for the Test Period. The depreciation schedule for Jim Bridger and Colstrip which was approved in Docket No. UE-191024, was accelerated in Washington to depreciate these two plants by the end of 2023. Correspondingly, these balances are also excluded from the depreciation normalizing calculations in Adjustment 6.1 to effectively remove all Test Period depreciation expense associated with these assets from the historical Test Period.</t>
  </si>
  <si>
    <t>Balances as of June 30, 2022</t>
  </si>
  <si>
    <t>EPIS Balances at June 2022</t>
  </si>
  <si>
    <t>Colstrip:</t>
  </si>
  <si>
    <t>FERC 
Account</t>
  </si>
  <si>
    <t>Factor</t>
  </si>
  <si>
    <t>Colstrip 3 
Balance</t>
  </si>
  <si>
    <t>Colstrip 4 
Balance</t>
  </si>
  <si>
    <t>Steam Plant</t>
  </si>
  <si>
    <t>310-316</t>
  </si>
  <si>
    <t>Ref. 10.3</t>
  </si>
  <si>
    <t>Ref. 10.1</t>
  </si>
  <si>
    <t>GSU &amp; Associated</t>
  </si>
  <si>
    <t>Jim Bridger:</t>
  </si>
  <si>
    <t>Total 
Jim Bridger Balances</t>
  </si>
  <si>
    <t>Jim Bridger 
SCR Removal</t>
  </si>
  <si>
    <t>Adjustment</t>
  </si>
  <si>
    <t>Steam Plant U1 &amp; U2**</t>
  </si>
  <si>
    <t>Steam Plant U3 &amp; U4</t>
  </si>
  <si>
    <t>Ref. 10.2</t>
  </si>
  <si>
    <t>Depreciation Reserve Balances at June 2022</t>
  </si>
  <si>
    <t>Steam Plant - All Units</t>
  </si>
  <si>
    <t>*Balance includes Colstrip Units 3 &amp; 4</t>
  </si>
  <si>
    <t>**Includes Jim Bridger Common Plant</t>
  </si>
  <si>
    <t>PAGE 10.1.1</t>
  </si>
  <si>
    <t>Washington 2023 General Rate Case</t>
  </si>
  <si>
    <t>Removal of Coal-fired Generation Assets</t>
  </si>
  <si>
    <t>10.1.1</t>
  </si>
  <si>
    <t>Total 
Colstrip 
Balances*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</si>
</sst>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00%"/>
    <numFmt numFmtId="166" formatCode="0.0000%"/>
    <numFmt numFmtId="167" formatCode="_(* #,##0.0_);_(* \(#,##0.0\);_(* &quot;-&quot;??_);_(@_)"/>
  </numFmts>
  <fonts count="11" x14ac:knownFonts="1">
    <font>
      <sz val="11"/>
      <color theme="1"/>
      <name val="Calibri"/>
      <family val="2"/>
      <scheme val="minor"/>
    </font>
    <font>
      <sz val="11"/>
      <color theme="1"/>
      <name val="Calibri"/>
      <family val="2"/>
      <scheme val="minor"/>
    </font>
    <font>
      <sz val="12"/>
      <name val="Times New Roman"/>
      <family val="1"/>
    </font>
    <font>
      <b/>
      <sz val="10"/>
      <name val="Arial"/>
      <family val="2"/>
    </font>
    <font>
      <sz val="10"/>
      <name val="Arial"/>
      <family val="2"/>
    </font>
    <font>
      <u/>
      <sz val="10"/>
      <name val="Arial"/>
      <family val="2"/>
    </font>
    <font>
      <sz val="10"/>
      <color theme="1"/>
      <name val="Arial"/>
      <family val="2"/>
    </font>
    <font>
      <b/>
      <sz val="10"/>
      <color theme="1"/>
      <name val="Arial"/>
      <family val="2"/>
    </font>
    <font>
      <b/>
      <u/>
      <sz val="10"/>
      <color theme="1"/>
      <name val="Arial"/>
      <family val="2"/>
    </font>
    <font>
      <sz val="10"/>
      <color rgb="FFFFFF00"/>
      <name val="Arial"/>
      <family val="2"/>
    </font>
    <font>
      <b/>
      <i/>
      <sz val="10"/>
      <color theme="1"/>
      <name val="Arial"/>
      <family val="2"/>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56">
    <xf numFmtId="0" fontId="0" fillId="0" borderId="0" xfId="0"/>
    <xf numFmtId="0" fontId="3" fillId="0" borderId="0" xfId="3" applyFont="1" applyProtection="1">
      <protection locked="0"/>
    </xf>
    <xf numFmtId="0" fontId="4" fillId="0" borderId="0" xfId="3" applyFont="1" applyProtection="1">
      <protection locked="0"/>
    </xf>
    <xf numFmtId="0" fontId="4" fillId="0" borderId="0" xfId="3" applyFont="1" applyAlignment="1" applyProtection="1">
      <alignment horizontal="center"/>
      <protection locked="0"/>
    </xf>
    <xf numFmtId="0" fontId="4" fillId="0" borderId="0" xfId="3" applyFont="1" applyAlignment="1" applyProtection="1">
      <alignment horizontal="right"/>
      <protection locked="0"/>
    </xf>
    <xf numFmtId="0" fontId="5" fillId="0" borderId="0" xfId="3" applyFont="1" applyAlignment="1" applyProtection="1">
      <alignment horizontal="center"/>
      <protection locked="0"/>
    </xf>
    <xf numFmtId="0" fontId="3" fillId="0" borderId="0" xfId="3" applyFont="1" applyAlignment="1" applyProtection="1">
      <alignment horizontal="left"/>
      <protection locked="0"/>
    </xf>
    <xf numFmtId="164" fontId="4" fillId="0" borderId="0" xfId="4" applyNumberFormat="1" applyFont="1" applyBorder="1" applyAlignment="1" applyProtection="1">
      <alignment horizontal="center"/>
      <protection locked="0"/>
    </xf>
    <xf numFmtId="0" fontId="4" fillId="0" borderId="0" xfId="3" applyFont="1" applyAlignment="1" applyProtection="1">
      <alignment horizontal="left"/>
      <protection locked="0"/>
    </xf>
    <xf numFmtId="164" fontId="4" fillId="0" borderId="0" xfId="1" applyNumberFormat="1" applyFont="1" applyAlignment="1" applyProtection="1">
      <alignment horizontal="center"/>
      <protection locked="0"/>
    </xf>
    <xf numFmtId="165" fontId="4" fillId="0" borderId="0" xfId="2" applyNumberFormat="1" applyFont="1" applyAlignment="1" applyProtection="1">
      <alignment horizontal="center"/>
      <protection locked="0"/>
    </xf>
    <xf numFmtId="41" fontId="4" fillId="0" borderId="0" xfId="4" applyNumberFormat="1" applyFont="1" applyFill="1" applyBorder="1" applyAlignment="1" applyProtection="1">
      <alignment horizontal="center"/>
      <protection locked="0"/>
    </xf>
    <xf numFmtId="166" fontId="4" fillId="0" borderId="0" xfId="5" applyNumberFormat="1" applyFont="1" applyFill="1" applyBorder="1" applyAlignment="1" applyProtection="1">
      <alignment horizontal="center"/>
      <protection locked="0"/>
    </xf>
    <xf numFmtId="164" fontId="4" fillId="0" borderId="1" xfId="4" applyNumberFormat="1" applyFont="1" applyBorder="1" applyAlignment="1" applyProtection="1">
      <alignment horizontal="center"/>
      <protection locked="0"/>
    </xf>
    <xf numFmtId="41" fontId="4" fillId="0" borderId="2" xfId="4" applyNumberFormat="1" applyFont="1" applyFill="1" applyBorder="1" applyAlignment="1" applyProtection="1">
      <alignment horizontal="center"/>
      <protection locked="0"/>
    </xf>
    <xf numFmtId="41" fontId="4" fillId="0" borderId="0" xfId="4" applyNumberFormat="1" applyFont="1" applyFill="1" applyAlignment="1" applyProtection="1">
      <alignment horizontal="center"/>
      <protection locked="0"/>
    </xf>
    <xf numFmtId="164" fontId="6" fillId="0" borderId="0" xfId="1" applyNumberFormat="1" applyFont="1" applyFill="1"/>
    <xf numFmtId="166" fontId="4" fillId="0" borderId="0" xfId="5" applyNumberFormat="1" applyFont="1" applyFill="1" applyAlignment="1" applyProtection="1">
      <alignment horizontal="center"/>
      <protection locked="0"/>
    </xf>
    <xf numFmtId="164" fontId="4" fillId="0" borderId="0" xfId="1" applyNumberFormat="1" applyFont="1" applyFill="1" applyProtection="1">
      <protection locked="0"/>
    </xf>
    <xf numFmtId="164" fontId="4" fillId="0" borderId="0" xfId="1" applyNumberFormat="1" applyFont="1" applyProtection="1">
      <protection locked="0"/>
    </xf>
    <xf numFmtId="166" fontId="4" fillId="0" borderId="0" xfId="5" applyNumberFormat="1" applyFont="1" applyAlignment="1" applyProtection="1">
      <alignment horizontal="center"/>
      <protection locked="0"/>
    </xf>
    <xf numFmtId="41" fontId="4" fillId="0" borderId="0" xfId="4" applyNumberFormat="1" applyFont="1" applyAlignment="1" applyProtection="1">
      <alignment horizontal="center"/>
      <protection locked="0"/>
    </xf>
    <xf numFmtId="41" fontId="4" fillId="0" borderId="0" xfId="4" applyNumberFormat="1" applyFont="1" applyBorder="1" applyAlignment="1" applyProtection="1">
      <alignment horizontal="center"/>
      <protection locked="0"/>
    </xf>
    <xf numFmtId="41" fontId="4" fillId="0" borderId="0" xfId="3" applyNumberFormat="1" applyFont="1" applyAlignment="1" applyProtection="1">
      <alignment horizontal="center"/>
      <protection locked="0"/>
    </xf>
    <xf numFmtId="0" fontId="4" fillId="0" borderId="6" xfId="3" applyFont="1" applyBorder="1" applyAlignment="1" applyProtection="1">
      <alignment horizontal="left" vertical="top"/>
      <protection locked="0"/>
    </xf>
    <xf numFmtId="0" fontId="4" fillId="0" borderId="8" xfId="3" applyFont="1" applyBorder="1" applyAlignment="1" applyProtection="1">
      <alignment horizontal="left" vertical="top"/>
      <protection locked="0"/>
    </xf>
    <xf numFmtId="0" fontId="7" fillId="0" borderId="0" xfId="0" applyFont="1" applyFill="1"/>
    <xf numFmtId="0" fontId="6" fillId="0" borderId="0" xfId="0" applyFont="1" applyFill="1"/>
    <xf numFmtId="0" fontId="8" fillId="0" borderId="0" xfId="0" applyFont="1" applyFill="1"/>
    <xf numFmtId="0" fontId="9" fillId="0" borderId="0" xfId="0" applyFont="1" applyFill="1"/>
    <xf numFmtId="0" fontId="10" fillId="0" borderId="0" xfId="0" applyFont="1" applyFill="1" applyAlignment="1">
      <alignment horizontal="center" wrapText="1"/>
    </xf>
    <xf numFmtId="0" fontId="10" fillId="0" borderId="0" xfId="0" applyFont="1" applyFill="1" applyAlignment="1">
      <alignment horizontal="center"/>
    </xf>
    <xf numFmtId="0" fontId="7" fillId="0" borderId="0" xfId="0" applyFont="1" applyFill="1" applyAlignment="1">
      <alignment horizontal="center" wrapText="1"/>
    </xf>
    <xf numFmtId="0" fontId="6" fillId="0" borderId="0" xfId="0" applyFont="1" applyFill="1" applyAlignment="1">
      <alignment horizontal="center"/>
    </xf>
    <xf numFmtId="164" fontId="6" fillId="0" borderId="2" xfId="0" applyNumberFormat="1" applyFont="1" applyFill="1" applyBorder="1"/>
    <xf numFmtId="164" fontId="7" fillId="0" borderId="2" xfId="0" applyNumberFormat="1" applyFont="1" applyFill="1" applyBorder="1"/>
    <xf numFmtId="164" fontId="7" fillId="0" borderId="0" xfId="6" applyNumberFormat="1" applyFont="1" applyFill="1" applyAlignment="1">
      <alignment horizontal="center"/>
    </xf>
    <xf numFmtId="164" fontId="7" fillId="0" borderId="0" xfId="6" applyNumberFormat="1" applyFont="1" applyFill="1"/>
    <xf numFmtId="164" fontId="7" fillId="0" borderId="0" xfId="0" applyNumberFormat="1" applyFont="1" applyFill="1"/>
    <xf numFmtId="164" fontId="6" fillId="0" borderId="0" xfId="0" applyNumberFormat="1" applyFont="1" applyFill="1"/>
    <xf numFmtId="0" fontId="7" fillId="0" borderId="1" xfId="0" applyFont="1" applyFill="1" applyBorder="1" applyAlignment="1">
      <alignment horizontal="center" wrapText="1"/>
    </xf>
    <xf numFmtId="0" fontId="7" fillId="0" borderId="1" xfId="0" applyFont="1" applyFill="1" applyBorder="1" applyAlignment="1">
      <alignment horizontal="center"/>
    </xf>
    <xf numFmtId="41" fontId="6" fillId="0" borderId="0" xfId="0" applyNumberFormat="1" applyFont="1" applyFill="1"/>
    <xf numFmtId="164" fontId="6" fillId="0" borderId="1" xfId="0" applyNumberFormat="1" applyFont="1" applyFill="1" applyBorder="1"/>
    <xf numFmtId="164" fontId="6" fillId="0" borderId="0" xfId="7" applyNumberFormat="1" applyFont="1" applyFill="1" applyBorder="1"/>
    <xf numFmtId="164" fontId="6" fillId="0" borderId="0" xfId="1" applyNumberFormat="1" applyFont="1" applyFill="1" applyBorder="1"/>
    <xf numFmtId="0" fontId="4" fillId="0" borderId="3" xfId="3" applyFont="1" applyBorder="1" applyAlignment="1" applyProtection="1">
      <alignment horizontal="center"/>
      <protection locked="0"/>
    </xf>
    <xf numFmtId="0" fontId="6" fillId="0" borderId="0" xfId="0" applyFont="1" applyFill="1" applyAlignment="1">
      <alignment horizontal="right"/>
    </xf>
    <xf numFmtId="0" fontId="4" fillId="0" borderId="4" xfId="3" applyFont="1" applyBorder="1" applyAlignment="1" applyProtection="1">
      <alignment horizontal="left" vertical="top" wrapText="1"/>
      <protection locked="0"/>
    </xf>
    <xf numFmtId="0" fontId="4" fillId="0" borderId="5" xfId="3" applyFont="1" applyBorder="1" applyAlignment="1" applyProtection="1">
      <alignment horizontal="left" vertical="top" wrapText="1"/>
      <protection locked="0"/>
    </xf>
    <xf numFmtId="0" fontId="4" fillId="0" borderId="0" xfId="3" applyFont="1" applyBorder="1" applyAlignment="1" applyProtection="1">
      <alignment horizontal="left" vertical="top" wrapText="1"/>
      <protection locked="0"/>
    </xf>
    <xf numFmtId="0" fontId="4" fillId="0" borderId="7" xfId="3" applyFont="1" applyBorder="1" applyAlignment="1" applyProtection="1">
      <alignment horizontal="left" vertical="top" wrapText="1"/>
      <protection locked="0"/>
    </xf>
    <xf numFmtId="0" fontId="4" fillId="0" borderId="9" xfId="3" applyFont="1" applyBorder="1" applyAlignment="1" applyProtection="1">
      <alignment horizontal="left" vertical="top" wrapText="1"/>
      <protection locked="0"/>
    </xf>
    <xf numFmtId="0" fontId="4" fillId="0" borderId="10" xfId="3" applyFont="1" applyBorder="1" applyAlignment="1" applyProtection="1">
      <alignment horizontal="left" vertical="top" wrapText="1"/>
      <protection locked="0"/>
    </xf>
    <xf numFmtId="167" fontId="4" fillId="0" borderId="0" xfId="1" applyNumberFormat="1" applyFont="1" applyAlignment="1" applyProtection="1">
      <alignment horizontal="center"/>
      <protection locked="0"/>
    </xf>
    <xf numFmtId="43" fontId="4" fillId="0" borderId="0" xfId="3" applyNumberFormat="1" applyFont="1" applyAlignment="1" applyProtection="1">
      <alignment horizontal="center"/>
      <protection locked="0"/>
    </xf>
  </cellXfs>
  <cellStyles count="8">
    <cellStyle name="Comma" xfId="1" builtinId="3"/>
    <cellStyle name="Comma 2" xfId="7" xr:uid="{3102D1C3-AD46-4C1E-8A30-5B5C1DCC2FBB}"/>
    <cellStyle name="Comma 7" xfId="4" xr:uid="{BE655E0F-3884-4D58-A329-978DE7E4EC30}"/>
    <cellStyle name="Normal" xfId="0" builtinId="0"/>
    <cellStyle name="Normal 10" xfId="3" xr:uid="{9829E988-0883-4C67-A2E6-C2C82FA476AF}"/>
    <cellStyle name="Normal 4" xfId="6" xr:uid="{6D66D6FE-DBFE-4916-BDA0-68F852D3349A}"/>
    <cellStyle name="Percent" xfId="2" builtinId="5"/>
    <cellStyle name="Percent 5" xfId="5" xr:uid="{2E0CF4FC-CC16-44AC-88F7-D2745EC7BC5E}"/>
  </cellStyles>
  <dxfs count="2">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DC4D1-BAAB-4F17-BE1B-31255A700CDB}">
  <sheetPr>
    <pageSetUpPr fitToPage="1"/>
  </sheetPr>
  <dimension ref="A2:M62"/>
  <sheetViews>
    <sheetView tabSelected="1" view="pageBreakPreview" zoomScale="85" zoomScaleNormal="100" zoomScaleSheetLayoutView="85" workbookViewId="0">
      <selection activeCell="H65" sqref="H65"/>
    </sheetView>
  </sheetViews>
  <sheetFormatPr defaultColWidth="10" defaultRowHeight="12.75" x14ac:dyDescent="0.2"/>
  <cols>
    <col min="1" max="1" width="2.5703125" style="2" customWidth="1"/>
    <col min="2" max="2" width="3.7109375" style="2" customWidth="1"/>
    <col min="3" max="3" width="28.42578125" style="2" customWidth="1"/>
    <col min="4" max="4" width="9.85546875" style="2" bestFit="1" customWidth="1"/>
    <col min="5" max="5" width="5.140625" style="2" bestFit="1" customWidth="1"/>
    <col min="6" max="6" width="15" style="2" bestFit="1" customWidth="1"/>
    <col min="7" max="7" width="8.42578125" style="2" bestFit="1" customWidth="1"/>
    <col min="8" max="8" width="10.7109375" style="2" bestFit="1" customWidth="1"/>
    <col min="9" max="9" width="13.7109375" style="2" bestFit="1" customWidth="1"/>
    <col min="10" max="10" width="6.140625" style="2" bestFit="1" customWidth="1"/>
    <col min="11" max="12" width="10" style="2"/>
    <col min="13" max="13" width="14.28515625" style="2" bestFit="1" customWidth="1"/>
    <col min="14" max="16384" width="10" style="2"/>
  </cols>
  <sheetData>
    <row r="2" spans="2:10" ht="12" customHeight="1" x14ac:dyDescent="0.2">
      <c r="B2" s="1" t="s">
        <v>0</v>
      </c>
      <c r="D2" s="3"/>
      <c r="E2" s="3"/>
      <c r="F2" s="3"/>
      <c r="G2" s="3"/>
      <c r="H2" s="3"/>
      <c r="I2" s="4" t="s">
        <v>1</v>
      </c>
      <c r="J2" s="3">
        <v>10.1</v>
      </c>
    </row>
    <row r="3" spans="2:10" ht="12" customHeight="1" x14ac:dyDescent="0.2">
      <c r="B3" s="1" t="s">
        <v>53</v>
      </c>
      <c r="D3" s="3"/>
      <c r="E3" s="3"/>
      <c r="F3" s="3"/>
      <c r="G3" s="3"/>
      <c r="H3" s="3"/>
      <c r="I3" s="3"/>
      <c r="J3" s="3"/>
    </row>
    <row r="4" spans="2:10" ht="12" customHeight="1" x14ac:dyDescent="0.2">
      <c r="B4" s="1" t="s">
        <v>54</v>
      </c>
      <c r="D4" s="3"/>
      <c r="E4" s="3"/>
      <c r="F4" s="3"/>
      <c r="G4" s="3"/>
      <c r="H4" s="3"/>
      <c r="I4" s="3"/>
      <c r="J4" s="3"/>
    </row>
    <row r="5" spans="2:10" ht="12" customHeight="1" x14ac:dyDescent="0.2">
      <c r="D5" s="3"/>
      <c r="E5" s="3"/>
      <c r="F5" s="3"/>
      <c r="G5" s="3"/>
      <c r="H5" s="3"/>
      <c r="I5" s="3"/>
      <c r="J5" s="3"/>
    </row>
    <row r="6" spans="2:10" ht="12" customHeight="1" x14ac:dyDescent="0.2">
      <c r="D6" s="3"/>
      <c r="E6" s="3"/>
      <c r="F6" s="3"/>
      <c r="G6" s="3"/>
      <c r="H6" s="3"/>
      <c r="I6" s="3"/>
      <c r="J6" s="3"/>
    </row>
    <row r="7" spans="2:10" ht="12" customHeight="1" x14ac:dyDescent="0.2">
      <c r="D7" s="3"/>
      <c r="E7" s="3"/>
      <c r="F7" s="3" t="s">
        <v>2</v>
      </c>
      <c r="G7" s="3"/>
      <c r="H7" s="3"/>
      <c r="I7" s="2" t="s">
        <v>3</v>
      </c>
      <c r="J7" s="3"/>
    </row>
    <row r="8" spans="2:10" ht="12" customHeight="1" x14ac:dyDescent="0.2">
      <c r="D8" s="5" t="s">
        <v>4</v>
      </c>
      <c r="E8" s="5" t="s">
        <v>5</v>
      </c>
      <c r="F8" s="5" t="s">
        <v>6</v>
      </c>
      <c r="G8" s="5" t="s">
        <v>7</v>
      </c>
      <c r="H8" s="5" t="s">
        <v>8</v>
      </c>
      <c r="I8" s="5" t="s">
        <v>9</v>
      </c>
      <c r="J8" s="5" t="s">
        <v>10</v>
      </c>
    </row>
    <row r="9" spans="2:10" ht="12" customHeight="1" x14ac:dyDescent="0.2">
      <c r="B9" s="6" t="s">
        <v>11</v>
      </c>
      <c r="D9" s="3"/>
      <c r="E9" s="3"/>
      <c r="F9" s="3"/>
      <c r="G9" s="3"/>
      <c r="H9" s="3"/>
      <c r="I9" s="7"/>
      <c r="J9" s="3"/>
    </row>
    <row r="10" spans="2:10" ht="12" customHeight="1" x14ac:dyDescent="0.2">
      <c r="D10" s="3"/>
      <c r="E10" s="3"/>
      <c r="F10" s="3"/>
      <c r="G10" s="3"/>
      <c r="H10" s="3"/>
      <c r="I10" s="7"/>
    </row>
    <row r="11" spans="2:10" ht="12" customHeight="1" x14ac:dyDescent="0.2">
      <c r="B11" s="8" t="s">
        <v>12</v>
      </c>
      <c r="D11" s="3">
        <v>312</v>
      </c>
      <c r="E11" s="3" t="s">
        <v>13</v>
      </c>
      <c r="F11" s="9">
        <f>-'10.1.1'!F10</f>
        <v>-113728226.36806494</v>
      </c>
      <c r="G11" s="3" t="s">
        <v>14</v>
      </c>
      <c r="H11" s="10">
        <v>0.22162982918040364</v>
      </c>
      <c r="I11" s="7">
        <f>H11*F11</f>
        <v>-25205567.382944509</v>
      </c>
      <c r="J11" s="3" t="s">
        <v>55</v>
      </c>
    </row>
    <row r="12" spans="2:10" ht="12" customHeight="1" x14ac:dyDescent="0.2">
      <c r="B12" s="8"/>
      <c r="D12" s="3"/>
      <c r="E12" s="3"/>
      <c r="F12" s="9"/>
      <c r="G12" s="3"/>
      <c r="H12" s="10"/>
      <c r="I12" s="7"/>
      <c r="J12" s="3"/>
    </row>
    <row r="13" spans="2:10" ht="12" customHeight="1" x14ac:dyDescent="0.2">
      <c r="D13" s="3"/>
      <c r="E13" s="3"/>
      <c r="F13" s="11"/>
      <c r="G13" s="3"/>
      <c r="H13" s="12"/>
      <c r="I13" s="11"/>
      <c r="J13" s="3"/>
    </row>
    <row r="14" spans="2:10" ht="12" customHeight="1" x14ac:dyDescent="0.2">
      <c r="B14" s="2" t="s">
        <v>15</v>
      </c>
      <c r="D14" s="3">
        <v>353</v>
      </c>
      <c r="E14" s="3" t="s">
        <v>13</v>
      </c>
      <c r="F14" s="11">
        <f>-'10.1.1'!D13</f>
        <v>-1969943.43</v>
      </c>
      <c r="G14" s="3" t="s">
        <v>14</v>
      </c>
      <c r="H14" s="10">
        <v>0.22162982918040364</v>
      </c>
      <c r="I14" s="7">
        <f>H14*F14</f>
        <v>-436598.22588595841</v>
      </c>
      <c r="J14" s="3" t="s">
        <v>55</v>
      </c>
    </row>
    <row r="15" spans="2:10" ht="12" customHeight="1" x14ac:dyDescent="0.2">
      <c r="D15" s="3"/>
      <c r="E15" s="3"/>
      <c r="F15" s="11"/>
      <c r="G15" s="3"/>
      <c r="H15" s="12"/>
      <c r="I15" s="11"/>
      <c r="J15" s="3"/>
    </row>
    <row r="16" spans="2:10" ht="12" customHeight="1" x14ac:dyDescent="0.2">
      <c r="D16" s="3"/>
      <c r="E16" s="3"/>
      <c r="F16" s="11"/>
      <c r="G16" s="3"/>
      <c r="H16" s="12"/>
      <c r="I16" s="11"/>
      <c r="J16" s="3"/>
    </row>
    <row r="17" spans="2:10" ht="12" customHeight="1" x14ac:dyDescent="0.2">
      <c r="D17" s="3"/>
      <c r="E17" s="3"/>
      <c r="F17" s="11"/>
      <c r="G17" s="3"/>
      <c r="H17" s="12"/>
      <c r="I17" s="11"/>
      <c r="J17" s="3"/>
    </row>
    <row r="18" spans="2:10" ht="12" customHeight="1" x14ac:dyDescent="0.2">
      <c r="B18" s="8" t="s">
        <v>16</v>
      </c>
      <c r="D18" s="3">
        <v>312</v>
      </c>
      <c r="E18" s="3" t="s">
        <v>13</v>
      </c>
      <c r="F18" s="11">
        <f>-'10.1.1'!F18</f>
        <v>-703792297.27999997</v>
      </c>
      <c r="G18" s="3" t="s">
        <v>17</v>
      </c>
      <c r="H18" s="10">
        <v>0.22162982918040364</v>
      </c>
      <c r="I18" s="7">
        <f t="shared" ref="I18:I19" si="0">H18*F18</f>
        <v>-155981366.62465024</v>
      </c>
      <c r="J18" s="3"/>
    </row>
    <row r="19" spans="2:10" ht="12" customHeight="1" x14ac:dyDescent="0.2">
      <c r="B19" s="8" t="s">
        <v>18</v>
      </c>
      <c r="D19" s="3">
        <v>312</v>
      </c>
      <c r="E19" s="3" t="s">
        <v>13</v>
      </c>
      <c r="F19" s="11">
        <f>-'10.1.1'!F19</f>
        <v>-521764785.42000008</v>
      </c>
      <c r="G19" s="3" t="s">
        <v>17</v>
      </c>
      <c r="H19" s="10">
        <v>0.22162982918040364</v>
      </c>
      <c r="I19" s="13">
        <f t="shared" si="0"/>
        <v>-115638640.26498458</v>
      </c>
      <c r="J19" s="3"/>
    </row>
    <row r="20" spans="2:10" ht="12" customHeight="1" x14ac:dyDescent="0.2">
      <c r="D20" s="3"/>
      <c r="E20" s="3"/>
      <c r="F20" s="14">
        <f>SUM(F18:F19)</f>
        <v>-1225557082.7</v>
      </c>
      <c r="G20" s="3"/>
      <c r="H20" s="12"/>
      <c r="I20" s="11">
        <f>SUM(I18:I19)</f>
        <v>-271620006.88963485</v>
      </c>
      <c r="J20" s="3" t="s">
        <v>55</v>
      </c>
    </row>
    <row r="21" spans="2:10" ht="12" customHeight="1" x14ac:dyDescent="0.2">
      <c r="D21" s="3"/>
      <c r="E21" s="3"/>
      <c r="F21" s="11"/>
      <c r="G21" s="3"/>
      <c r="H21" s="12"/>
      <c r="I21" s="11"/>
      <c r="J21" s="3"/>
    </row>
    <row r="22" spans="2:10" ht="12" customHeight="1" x14ac:dyDescent="0.2">
      <c r="D22" s="3"/>
      <c r="E22" s="3"/>
      <c r="F22" s="11"/>
      <c r="G22" s="3"/>
      <c r="H22" s="12"/>
      <c r="I22" s="11"/>
      <c r="J22" s="3"/>
    </row>
    <row r="23" spans="2:10" ht="12" customHeight="1" x14ac:dyDescent="0.2">
      <c r="B23" s="2" t="s">
        <v>19</v>
      </c>
      <c r="D23" s="3">
        <v>353</v>
      </c>
      <c r="E23" s="3" t="s">
        <v>13</v>
      </c>
      <c r="F23" s="11">
        <f>-'10.1.1'!D23</f>
        <v>-14443972.010000002</v>
      </c>
      <c r="G23" s="3" t="s">
        <v>20</v>
      </c>
      <c r="H23" s="10">
        <v>7.9787774498314715E-2</v>
      </c>
      <c r="I23" s="7">
        <f>H23*F23</f>
        <v>-1152452.3815938497</v>
      </c>
      <c r="J23" s="3" t="s">
        <v>55</v>
      </c>
    </row>
    <row r="24" spans="2:10" ht="12" customHeight="1" x14ac:dyDescent="0.2">
      <c r="D24" s="3"/>
      <c r="E24" s="3"/>
      <c r="F24" s="11"/>
      <c r="G24" s="3"/>
      <c r="H24" s="12"/>
      <c r="I24" s="11"/>
      <c r="J24" s="3"/>
    </row>
    <row r="25" spans="2:10" ht="12" customHeight="1" x14ac:dyDescent="0.2">
      <c r="D25" s="3"/>
      <c r="E25" s="3"/>
      <c r="F25" s="11"/>
      <c r="G25" s="3"/>
      <c r="H25" s="12"/>
      <c r="I25" s="11"/>
      <c r="J25" s="3"/>
    </row>
    <row r="26" spans="2:10" ht="12" customHeight="1" x14ac:dyDescent="0.2">
      <c r="D26" s="3"/>
      <c r="E26" s="3"/>
      <c r="F26" s="11"/>
      <c r="G26" s="3"/>
      <c r="I26" s="15"/>
      <c r="J26" s="3"/>
    </row>
    <row r="27" spans="2:10" ht="12" customHeight="1" x14ac:dyDescent="0.2">
      <c r="D27" s="3"/>
      <c r="E27" s="3"/>
      <c r="F27" s="16"/>
      <c r="G27" s="3"/>
      <c r="H27" s="17"/>
      <c r="I27" s="15"/>
      <c r="J27" s="3"/>
    </row>
    <row r="28" spans="2:10" ht="12" customHeight="1" x14ac:dyDescent="0.2">
      <c r="B28" s="2" t="s">
        <v>21</v>
      </c>
      <c r="D28" s="3" t="s">
        <v>22</v>
      </c>
      <c r="E28" s="3" t="s">
        <v>13</v>
      </c>
      <c r="F28" s="16">
        <f>-'10.1.1'!F30</f>
        <v>73844946.661582634</v>
      </c>
      <c r="G28" s="3" t="s">
        <v>14</v>
      </c>
      <c r="H28" s="10">
        <v>0.22162982918040364</v>
      </c>
      <c r="I28" s="7">
        <f t="shared" ref="I28:I29" si="1">H28*F28</f>
        <v>16366242.914442576</v>
      </c>
      <c r="J28" s="3" t="s">
        <v>55</v>
      </c>
    </row>
    <row r="29" spans="2:10" ht="12" customHeight="1" x14ac:dyDescent="0.2">
      <c r="B29" s="2" t="s">
        <v>23</v>
      </c>
      <c r="D29" s="3" t="s">
        <v>24</v>
      </c>
      <c r="E29" s="3" t="s">
        <v>13</v>
      </c>
      <c r="F29" s="16">
        <f>-'10.1.1'!D33</f>
        <v>635594.377807618</v>
      </c>
      <c r="G29" s="3" t="s">
        <v>14</v>
      </c>
      <c r="H29" s="10">
        <v>0.22162982918040364</v>
      </c>
      <c r="I29" s="7">
        <f t="shared" si="1"/>
        <v>140866.6733815273</v>
      </c>
      <c r="J29" s="3" t="s">
        <v>55</v>
      </c>
    </row>
    <row r="30" spans="2:10" ht="12" customHeight="1" x14ac:dyDescent="0.2">
      <c r="D30" s="3"/>
      <c r="E30" s="3"/>
      <c r="F30" s="18"/>
      <c r="G30" s="3"/>
      <c r="H30" s="17"/>
      <c r="I30" s="15"/>
      <c r="J30" s="3"/>
    </row>
    <row r="31" spans="2:10" ht="12" customHeight="1" x14ac:dyDescent="0.2">
      <c r="B31" s="2" t="s">
        <v>25</v>
      </c>
      <c r="D31" s="3" t="s">
        <v>22</v>
      </c>
      <c r="E31" s="3" t="s">
        <v>13</v>
      </c>
      <c r="F31" s="16">
        <f>-'10.1.1'!F38</f>
        <v>617938043.47733819</v>
      </c>
      <c r="G31" s="3" t="s">
        <v>17</v>
      </c>
      <c r="H31" s="10">
        <v>0.22162982918040364</v>
      </c>
      <c r="I31" s="7">
        <f t="shared" ref="I31:I32" si="2">H31*F31</f>
        <v>136953503.01995531</v>
      </c>
      <c r="J31" s="3" t="s">
        <v>55</v>
      </c>
    </row>
    <row r="32" spans="2:10" ht="12" customHeight="1" x14ac:dyDescent="0.2">
      <c r="B32" s="2" t="s">
        <v>26</v>
      </c>
      <c r="D32" s="3" t="s">
        <v>24</v>
      </c>
      <c r="E32" s="3" t="s">
        <v>13</v>
      </c>
      <c r="F32" s="16">
        <f>-'10.1.1'!D41</f>
        <v>3120061.4736774899</v>
      </c>
      <c r="G32" s="3" t="s">
        <v>20</v>
      </c>
      <c r="H32" s="10">
        <v>7.9787774498314715E-2</v>
      </c>
      <c r="I32" s="7">
        <f t="shared" si="2"/>
        <v>248942.76128265905</v>
      </c>
      <c r="J32" s="3" t="s">
        <v>55</v>
      </c>
    </row>
    <row r="33" spans="1:10" ht="12" customHeight="1" x14ac:dyDescent="0.2">
      <c r="B33" s="8"/>
      <c r="D33" s="3"/>
      <c r="E33" s="3"/>
      <c r="F33" s="11"/>
      <c r="G33" s="3"/>
      <c r="H33" s="17"/>
      <c r="I33" s="15"/>
      <c r="J33" s="3"/>
    </row>
    <row r="34" spans="1:10" ht="12" customHeight="1" x14ac:dyDescent="0.2">
      <c r="B34" s="8"/>
      <c r="D34" s="3"/>
      <c r="E34" s="3"/>
      <c r="F34" s="11"/>
      <c r="G34" s="3"/>
      <c r="H34" s="17"/>
      <c r="I34" s="15"/>
      <c r="J34" s="3"/>
    </row>
    <row r="35" spans="1:10" ht="12" customHeight="1" x14ac:dyDescent="0.2">
      <c r="B35" s="8"/>
      <c r="D35" s="3"/>
      <c r="E35" s="3"/>
      <c r="F35" s="16"/>
      <c r="G35" s="3"/>
      <c r="H35" s="20"/>
      <c r="I35" s="21"/>
      <c r="J35" s="3"/>
    </row>
    <row r="36" spans="1:10" ht="12" customHeight="1" x14ac:dyDescent="0.2">
      <c r="B36" s="8"/>
      <c r="D36" s="3"/>
      <c r="E36" s="3"/>
      <c r="F36" s="16"/>
      <c r="G36" s="3"/>
      <c r="H36" s="20"/>
      <c r="I36" s="21"/>
      <c r="J36" s="3"/>
    </row>
    <row r="37" spans="1:10" ht="12" customHeight="1" x14ac:dyDescent="0.2">
      <c r="B37" s="8"/>
      <c r="D37" s="3"/>
      <c r="E37" s="3"/>
      <c r="F37" s="16"/>
      <c r="G37" s="3"/>
      <c r="H37" s="20"/>
      <c r="I37" s="21"/>
      <c r="J37" s="3"/>
    </row>
    <row r="38" spans="1:10" s="3" customFormat="1" ht="12" customHeight="1" x14ac:dyDescent="0.2">
      <c r="A38" s="2"/>
      <c r="B38" s="6"/>
      <c r="C38" s="2"/>
      <c r="F38" s="19"/>
      <c r="H38" s="20"/>
      <c r="I38" s="21"/>
    </row>
    <row r="39" spans="1:10" s="3" customFormat="1" ht="12" customHeight="1" x14ac:dyDescent="0.2">
      <c r="A39" s="2"/>
      <c r="B39" s="6"/>
      <c r="C39" s="2"/>
      <c r="F39" s="19"/>
      <c r="H39" s="20"/>
      <c r="I39" s="21"/>
    </row>
    <row r="40" spans="1:10" s="3" customFormat="1" ht="12" customHeight="1" x14ac:dyDescent="0.2">
      <c r="A40" s="2"/>
      <c r="B40" s="6"/>
      <c r="C40" s="2"/>
      <c r="F40" s="19"/>
      <c r="H40" s="20"/>
      <c r="I40" s="21"/>
    </row>
    <row r="41" spans="1:10" s="3" customFormat="1" ht="12" customHeight="1" x14ac:dyDescent="0.2">
      <c r="A41" s="2"/>
      <c r="B41" s="6"/>
      <c r="C41" s="2"/>
      <c r="F41" s="19"/>
      <c r="H41" s="20"/>
      <c r="I41" s="21"/>
    </row>
    <row r="42" spans="1:10" s="3" customFormat="1" ht="12" customHeight="1" x14ac:dyDescent="0.2">
      <c r="A42" s="2"/>
      <c r="B42" s="6"/>
      <c r="C42" s="2"/>
      <c r="F42" s="19"/>
      <c r="H42" s="20"/>
      <c r="I42" s="21"/>
    </row>
    <row r="43" spans="1:10" s="3" customFormat="1" ht="12" customHeight="1" x14ac:dyDescent="0.2">
      <c r="A43" s="2"/>
      <c r="B43" s="6"/>
      <c r="C43" s="2"/>
      <c r="F43" s="19"/>
      <c r="H43" s="20"/>
      <c r="I43" s="21"/>
    </row>
    <row r="44" spans="1:10" s="3" customFormat="1" ht="12" customHeight="1" x14ac:dyDescent="0.2">
      <c r="A44" s="2"/>
      <c r="B44" s="6"/>
      <c r="C44" s="2"/>
      <c r="F44" s="19"/>
      <c r="H44" s="20"/>
      <c r="I44" s="21"/>
    </row>
    <row r="45" spans="1:10" s="3" customFormat="1" ht="12" customHeight="1" x14ac:dyDescent="0.2">
      <c r="A45" s="2"/>
      <c r="B45" s="6"/>
      <c r="C45" s="2"/>
      <c r="F45" s="19"/>
      <c r="H45" s="20"/>
      <c r="I45" s="21"/>
    </row>
    <row r="46" spans="1:10" s="3" customFormat="1" ht="12" customHeight="1" x14ac:dyDescent="0.2">
      <c r="A46" s="2"/>
      <c r="B46" s="6"/>
      <c r="C46" s="2"/>
      <c r="F46" s="19"/>
      <c r="H46" s="20"/>
      <c r="I46" s="21"/>
    </row>
    <row r="47" spans="1:10" s="3" customFormat="1" ht="12" customHeight="1" x14ac:dyDescent="0.2">
      <c r="A47" s="2"/>
      <c r="B47" s="6"/>
      <c r="C47" s="2"/>
      <c r="F47" s="19"/>
      <c r="H47" s="20"/>
      <c r="I47" s="21"/>
    </row>
    <row r="48" spans="1:10" s="3" customFormat="1" ht="12" customHeight="1" x14ac:dyDescent="0.2">
      <c r="A48" s="2"/>
      <c r="B48" s="2"/>
      <c r="C48" s="2"/>
      <c r="F48" s="19"/>
      <c r="H48" s="20"/>
      <c r="I48" s="21"/>
    </row>
    <row r="49" spans="1:13" s="3" customFormat="1" ht="12" customHeight="1" x14ac:dyDescent="0.2">
      <c r="A49" s="2"/>
      <c r="B49" s="8"/>
      <c r="C49" s="2"/>
      <c r="F49" s="22"/>
      <c r="H49" s="20"/>
      <c r="I49" s="21"/>
    </row>
    <row r="50" spans="1:13" s="3" customFormat="1" ht="12" customHeight="1" x14ac:dyDescent="0.2">
      <c r="A50" s="2"/>
      <c r="B50" s="8"/>
      <c r="C50" s="2"/>
      <c r="F50" s="22"/>
      <c r="H50" s="20"/>
      <c r="I50" s="21"/>
    </row>
    <row r="51" spans="1:13" s="3" customFormat="1" ht="12" customHeight="1" x14ac:dyDescent="0.2">
      <c r="A51" s="2"/>
      <c r="B51" s="8"/>
      <c r="C51" s="2"/>
      <c r="F51" s="22"/>
      <c r="H51" s="20"/>
      <c r="I51" s="21"/>
    </row>
    <row r="52" spans="1:13" s="3" customFormat="1" ht="12" customHeight="1" thickBot="1" x14ac:dyDescent="0.25">
      <c r="A52" s="2"/>
      <c r="B52" s="1" t="s">
        <v>27</v>
      </c>
      <c r="C52" s="2"/>
      <c r="F52" s="23"/>
    </row>
    <row r="53" spans="1:13" s="3" customFormat="1" ht="12" customHeight="1" x14ac:dyDescent="0.2">
      <c r="A53" s="46"/>
      <c r="B53" s="48" t="s">
        <v>28</v>
      </c>
      <c r="C53" s="48"/>
      <c r="D53" s="48"/>
      <c r="E53" s="48"/>
      <c r="F53" s="48"/>
      <c r="G53" s="48"/>
      <c r="H53" s="48"/>
      <c r="I53" s="48"/>
      <c r="J53" s="49"/>
    </row>
    <row r="54" spans="1:13" s="3" customFormat="1" ht="12" customHeight="1" x14ac:dyDescent="0.2">
      <c r="A54" s="24"/>
      <c r="B54" s="50"/>
      <c r="C54" s="50"/>
      <c r="D54" s="50"/>
      <c r="E54" s="50"/>
      <c r="F54" s="50"/>
      <c r="G54" s="50"/>
      <c r="H54" s="50"/>
      <c r="I54" s="50"/>
      <c r="J54" s="51"/>
      <c r="M54" s="54"/>
    </row>
    <row r="55" spans="1:13" s="3" customFormat="1" ht="12" customHeight="1" x14ac:dyDescent="0.2">
      <c r="A55" s="24"/>
      <c r="B55" s="50"/>
      <c r="C55" s="50"/>
      <c r="D55" s="50"/>
      <c r="E55" s="50"/>
      <c r="F55" s="50"/>
      <c r="G55" s="50"/>
      <c r="H55" s="50"/>
      <c r="I55" s="50"/>
      <c r="J55" s="51"/>
      <c r="M55" s="55"/>
    </row>
    <row r="56" spans="1:13" s="3" customFormat="1" ht="12" customHeight="1" x14ac:dyDescent="0.2">
      <c r="A56" s="24"/>
      <c r="B56" s="50"/>
      <c r="C56" s="50"/>
      <c r="D56" s="50"/>
      <c r="E56" s="50"/>
      <c r="F56" s="50"/>
      <c r="G56" s="50"/>
      <c r="H56" s="50"/>
      <c r="I56" s="50"/>
      <c r="J56" s="51"/>
    </row>
    <row r="57" spans="1:13" s="3" customFormat="1" ht="12" customHeight="1" x14ac:dyDescent="0.2">
      <c r="A57" s="24"/>
      <c r="B57" s="50"/>
      <c r="C57" s="50"/>
      <c r="D57" s="50"/>
      <c r="E57" s="50"/>
      <c r="F57" s="50"/>
      <c r="G57" s="50"/>
      <c r="H57" s="50"/>
      <c r="I57" s="50"/>
      <c r="J57" s="51"/>
    </row>
    <row r="58" spans="1:13" s="3" customFormat="1" ht="12" customHeight="1" x14ac:dyDescent="0.2">
      <c r="A58" s="24"/>
      <c r="B58" s="50"/>
      <c r="C58" s="50"/>
      <c r="D58" s="50"/>
      <c r="E58" s="50"/>
      <c r="F58" s="50"/>
      <c r="G58" s="50"/>
      <c r="H58" s="50"/>
      <c r="I58" s="50"/>
      <c r="J58" s="51"/>
    </row>
    <row r="59" spans="1:13" s="3" customFormat="1" ht="12" customHeight="1" x14ac:dyDescent="0.2">
      <c r="A59" s="24"/>
      <c r="B59" s="50"/>
      <c r="C59" s="50"/>
      <c r="D59" s="50"/>
      <c r="E59" s="50"/>
      <c r="F59" s="50"/>
      <c r="G59" s="50"/>
      <c r="H59" s="50"/>
      <c r="I59" s="50"/>
      <c r="J59" s="51"/>
    </row>
    <row r="60" spans="1:13" s="3" customFormat="1" ht="12" customHeight="1" x14ac:dyDescent="0.2">
      <c r="A60" s="24"/>
      <c r="B60" s="50"/>
      <c r="C60" s="50"/>
      <c r="D60" s="50"/>
      <c r="E60" s="50"/>
      <c r="F60" s="50"/>
      <c r="G60" s="50"/>
      <c r="H60" s="50"/>
      <c r="I60" s="50"/>
      <c r="J60" s="51"/>
    </row>
    <row r="61" spans="1:13" s="3" customFormat="1" ht="12" customHeight="1" thickBot="1" x14ac:dyDescent="0.25">
      <c r="A61" s="25"/>
      <c r="B61" s="52"/>
      <c r="C61" s="52"/>
      <c r="D61" s="52"/>
      <c r="E61" s="52"/>
      <c r="F61" s="52"/>
      <c r="G61" s="52"/>
      <c r="H61" s="52"/>
      <c r="I61" s="52"/>
      <c r="J61" s="53"/>
    </row>
    <row r="62" spans="1:13" s="3" customFormat="1" ht="12" customHeight="1" x14ac:dyDescent="0.2">
      <c r="A62" s="2"/>
      <c r="B62" s="2"/>
      <c r="C62" s="2"/>
      <c r="D62" s="2"/>
      <c r="E62" s="2"/>
      <c r="F62" s="2"/>
      <c r="G62" s="2"/>
      <c r="H62" s="2"/>
      <c r="I62" s="2"/>
      <c r="J62" s="2"/>
    </row>
  </sheetData>
  <mergeCells count="1">
    <mergeCell ref="B53:J61"/>
  </mergeCells>
  <conditionalFormatting sqref="B9 B18:B19 B11:B12">
    <cfRule type="cellIs" dxfId="1" priority="1" stopIfTrue="1" operator="equal">
      <formula>"Adjustment to Income/Expense/Rate Base:"</formula>
    </cfRule>
  </conditionalFormatting>
  <conditionalFormatting sqref="J2">
    <cfRule type="cellIs" dxfId="0" priority="2" stopIfTrue="1" operator="equal">
      <formula>"x.x"</formula>
    </cfRule>
  </conditionalFormatting>
  <dataValidations count="3">
    <dataValidation type="list" errorStyle="warning" allowBlank="1" showInputMessage="1" showErrorMessage="1" errorTitle="Factor" error="This factor is not included in the drop-down list. Is this the factor you want to use?" sqref="G24:G51 G13 G15:G22" xr:uid="{F445BB7A-ABF4-4926-8A4F-5D0CF5436611}">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4 E49:E51 E26 E13 E15 E17 E33" xr:uid="{2DFF0C91-6F9F-45C7-BB3B-169ED0C59048}">
      <formula1>"1, 2, 3"</formula1>
    </dataValidation>
    <dataValidation type="list" errorStyle="warning" allowBlank="1" showInputMessage="1" showErrorMessage="1" errorTitle="FERC ACCOUNT" error="This FERC Account is not included in the drop-down list. Is this the account you want to use?" sqref="D49:D51 D31:D37 D12:D17 D19:D29" xr:uid="{5DB11ECA-6958-43C2-9B44-DB70FCF89CBE}">
      <formula1>#REF!</formula1>
    </dataValidation>
  </dataValidations>
  <printOptions horizontalCentered="1"/>
  <pageMargins left="0.7" right="0.7" top="0.75" bottom="0.75" header="0.3" footer="0.3"/>
  <pageSetup scale="87" orientation="portrait" r:id="rId1"/>
  <headerFooter alignWithMargins="0"/>
  <customProperties>
    <customPr name="_pios_id" r:id="rId2"/>
  </customProperties>
  <ignoredErrors>
    <ignoredError sqref="I11:I32 F11:F2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3A206-65EB-49AF-9737-00FD9F67D066}">
  <sheetPr>
    <pageSetUpPr fitToPage="1"/>
  </sheetPr>
  <dimension ref="A1:G46"/>
  <sheetViews>
    <sheetView view="pageBreakPreview" zoomScale="85" zoomScaleNormal="100" zoomScaleSheetLayoutView="85" workbookViewId="0">
      <selection activeCell="I27" sqref="I27"/>
    </sheetView>
  </sheetViews>
  <sheetFormatPr defaultColWidth="9.140625" defaultRowHeight="12.75" x14ac:dyDescent="0.2"/>
  <cols>
    <col min="1" max="1" width="23.7109375" style="27" customWidth="1"/>
    <col min="2" max="2" width="11.7109375" style="27" customWidth="1"/>
    <col min="3" max="3" width="8.140625" style="27" customWidth="1"/>
    <col min="4" max="6" width="18" style="27" customWidth="1"/>
    <col min="7" max="7" width="10.5703125" style="27" customWidth="1"/>
    <col min="8" max="16384" width="9.140625" style="27"/>
  </cols>
  <sheetData>
    <row r="1" spans="1:7" x14ac:dyDescent="0.2">
      <c r="A1" s="26" t="str">
        <f>'10.1'!B2</f>
        <v>PacifiCorp</v>
      </c>
      <c r="C1" s="26"/>
      <c r="G1" s="47" t="s">
        <v>52</v>
      </c>
    </row>
    <row r="2" spans="1:7" x14ac:dyDescent="0.2">
      <c r="A2" s="26" t="str">
        <f>'10.1'!B3</f>
        <v>Washington 2023 General Rate Case</v>
      </c>
      <c r="C2" s="26"/>
    </row>
    <row r="3" spans="1:7" x14ac:dyDescent="0.2">
      <c r="A3" s="26" t="str">
        <f>'10.1'!B4</f>
        <v>Removal of Coal-fired Generation Assets</v>
      </c>
      <c r="C3" s="26"/>
    </row>
    <row r="4" spans="1:7" x14ac:dyDescent="0.2">
      <c r="A4" s="26" t="s">
        <v>29</v>
      </c>
    </row>
    <row r="5" spans="1:7" x14ac:dyDescent="0.2">
      <c r="B5" s="26"/>
      <c r="C5" s="26"/>
    </row>
    <row r="6" spans="1:7" x14ac:dyDescent="0.2">
      <c r="A6" s="28" t="s">
        <v>30</v>
      </c>
      <c r="C6" s="26"/>
    </row>
    <row r="7" spans="1:7" x14ac:dyDescent="0.2">
      <c r="B7" s="26"/>
      <c r="C7" s="26"/>
    </row>
    <row r="8" spans="1:7" x14ac:dyDescent="0.2">
      <c r="A8" s="26" t="s">
        <v>31</v>
      </c>
      <c r="C8" s="26"/>
      <c r="E8" s="29"/>
    </row>
    <row r="9" spans="1:7" ht="38.25" x14ac:dyDescent="0.2">
      <c r="B9" s="30" t="s">
        <v>32</v>
      </c>
      <c r="C9" s="31" t="s">
        <v>33</v>
      </c>
      <c r="D9" s="32" t="s">
        <v>56</v>
      </c>
      <c r="E9" s="32" t="s">
        <v>34</v>
      </c>
      <c r="F9" s="32" t="s">
        <v>35</v>
      </c>
    </row>
    <row r="10" spans="1:7" x14ac:dyDescent="0.2">
      <c r="A10" s="27" t="s">
        <v>36</v>
      </c>
      <c r="B10" s="33" t="s">
        <v>37</v>
      </c>
      <c r="C10" s="33" t="s">
        <v>14</v>
      </c>
      <c r="D10" s="34">
        <v>245681177.50000003</v>
      </c>
      <c r="E10" s="34">
        <v>-131952951.13193509</v>
      </c>
      <c r="F10" s="35">
        <f>D10+E10</f>
        <v>113728226.36806494</v>
      </c>
    </row>
    <row r="11" spans="1:7" x14ac:dyDescent="0.2">
      <c r="B11" s="31"/>
      <c r="C11" s="31"/>
      <c r="E11" s="36" t="s">
        <v>38</v>
      </c>
      <c r="F11" s="36" t="s">
        <v>39</v>
      </c>
      <c r="G11" s="37"/>
    </row>
    <row r="12" spans="1:7" x14ac:dyDescent="0.2">
      <c r="B12" s="31"/>
      <c r="C12" s="31"/>
      <c r="D12" s="38"/>
      <c r="G12" s="37"/>
    </row>
    <row r="13" spans="1:7" x14ac:dyDescent="0.2">
      <c r="A13" s="27" t="s">
        <v>40</v>
      </c>
      <c r="B13" s="33">
        <v>353</v>
      </c>
      <c r="C13" s="33" t="s">
        <v>14</v>
      </c>
      <c r="D13" s="39">
        <v>1969943.43</v>
      </c>
      <c r="E13" s="37" t="s">
        <v>39</v>
      </c>
    </row>
    <row r="16" spans="1:7" x14ac:dyDescent="0.2">
      <c r="A16" s="26" t="s">
        <v>41</v>
      </c>
    </row>
    <row r="17" spans="1:7" ht="38.25" x14ac:dyDescent="0.2">
      <c r="B17" s="30" t="s">
        <v>32</v>
      </c>
      <c r="C17" s="31" t="s">
        <v>33</v>
      </c>
      <c r="D17" s="40" t="s">
        <v>42</v>
      </c>
      <c r="E17" s="40" t="s">
        <v>43</v>
      </c>
      <c r="F17" s="41" t="s">
        <v>44</v>
      </c>
    </row>
    <row r="18" spans="1:7" x14ac:dyDescent="0.2">
      <c r="A18" s="27" t="s">
        <v>45</v>
      </c>
      <c r="B18" s="33" t="s">
        <v>37</v>
      </c>
      <c r="C18" s="33" t="s">
        <v>17</v>
      </c>
      <c r="D18" s="16">
        <v>703792297.27999997</v>
      </c>
      <c r="F18" s="39">
        <f>D18+E18</f>
        <v>703792297.27999997</v>
      </c>
    </row>
    <row r="19" spans="1:7" x14ac:dyDescent="0.2">
      <c r="A19" s="27" t="s">
        <v>46</v>
      </c>
      <c r="B19" s="33" t="s">
        <v>37</v>
      </c>
      <c r="C19" s="33" t="s">
        <v>17</v>
      </c>
      <c r="D19" s="16">
        <v>744916748.85000002</v>
      </c>
      <c r="E19" s="42">
        <v>-223151963.42999998</v>
      </c>
      <c r="F19" s="43">
        <f t="shared" ref="F19" si="0">D19+E19</f>
        <v>521764785.42000008</v>
      </c>
    </row>
    <row r="20" spans="1:7" x14ac:dyDescent="0.2">
      <c r="B20" s="33"/>
      <c r="C20" s="33"/>
      <c r="D20" s="34">
        <f>SUM(D18:D19)</f>
        <v>1448709046.1300001</v>
      </c>
      <c r="E20" s="36" t="s">
        <v>47</v>
      </c>
      <c r="F20" s="38">
        <f>SUM(F18:F19)</f>
        <v>1225557082.7</v>
      </c>
      <c r="G20" s="37" t="s">
        <v>39</v>
      </c>
    </row>
    <row r="21" spans="1:7" x14ac:dyDescent="0.2">
      <c r="B21" s="33"/>
      <c r="C21" s="33"/>
      <c r="D21" s="38"/>
      <c r="G21" s="37"/>
    </row>
    <row r="22" spans="1:7" x14ac:dyDescent="0.2">
      <c r="B22" s="33"/>
      <c r="C22" s="33"/>
      <c r="D22" s="38"/>
      <c r="G22" s="37"/>
    </row>
    <row r="23" spans="1:7" x14ac:dyDescent="0.2">
      <c r="A23" s="27" t="s">
        <v>40</v>
      </c>
      <c r="B23" s="33">
        <v>353</v>
      </c>
      <c r="C23" s="33" t="s">
        <v>20</v>
      </c>
      <c r="D23" s="39">
        <v>14443972.010000002</v>
      </c>
      <c r="E23" s="37" t="s">
        <v>39</v>
      </c>
    </row>
    <row r="26" spans="1:7" x14ac:dyDescent="0.2">
      <c r="A26" s="28" t="s">
        <v>48</v>
      </c>
      <c r="C26" s="26"/>
    </row>
    <row r="27" spans="1:7" x14ac:dyDescent="0.2">
      <c r="D27" s="44"/>
    </row>
    <row r="28" spans="1:7" x14ac:dyDescent="0.2">
      <c r="A28" s="26" t="s">
        <v>31</v>
      </c>
      <c r="B28" s="26"/>
      <c r="G28" s="37"/>
    </row>
    <row r="29" spans="1:7" ht="38.25" x14ac:dyDescent="0.2">
      <c r="B29" s="30" t="s">
        <v>32</v>
      </c>
      <c r="C29" s="31" t="s">
        <v>33</v>
      </c>
      <c r="D29" s="40" t="s">
        <v>56</v>
      </c>
      <c r="E29" s="40" t="s">
        <v>34</v>
      </c>
      <c r="F29" s="40" t="s">
        <v>35</v>
      </c>
      <c r="G29" s="37"/>
    </row>
    <row r="30" spans="1:7" x14ac:dyDescent="0.2">
      <c r="A30" s="27" t="s">
        <v>36</v>
      </c>
      <c r="B30" s="33" t="s">
        <v>22</v>
      </c>
      <c r="C30" s="33" t="s">
        <v>14</v>
      </c>
      <c r="D30" s="44">
        <v>-157205724.16000003</v>
      </c>
      <c r="E30" s="42">
        <v>83360777.498417392</v>
      </c>
      <c r="F30" s="38">
        <f>D30+E30</f>
        <v>-73844946.661582634</v>
      </c>
    </row>
    <row r="31" spans="1:7" x14ac:dyDescent="0.2">
      <c r="B31" s="33"/>
      <c r="C31" s="33"/>
      <c r="E31" s="36" t="s">
        <v>38</v>
      </c>
      <c r="F31" s="36" t="s">
        <v>39</v>
      </c>
      <c r="G31" s="37"/>
    </row>
    <row r="32" spans="1:7" x14ac:dyDescent="0.2">
      <c r="B32" s="33"/>
      <c r="C32" s="33"/>
      <c r="D32" s="44"/>
      <c r="G32" s="37"/>
    </row>
    <row r="33" spans="1:7" x14ac:dyDescent="0.2">
      <c r="A33" s="27" t="s">
        <v>40</v>
      </c>
      <c r="B33" s="33" t="s">
        <v>24</v>
      </c>
      <c r="C33" s="33" t="s">
        <v>14</v>
      </c>
      <c r="D33" s="39">
        <v>-635594.377807618</v>
      </c>
      <c r="E33" s="37" t="s">
        <v>39</v>
      </c>
    </row>
    <row r="34" spans="1:7" x14ac:dyDescent="0.2">
      <c r="B34" s="33"/>
      <c r="C34" s="33"/>
      <c r="D34" s="39"/>
      <c r="E34" s="37"/>
    </row>
    <row r="35" spans="1:7" x14ac:dyDescent="0.2">
      <c r="B35" s="33"/>
      <c r="C35" s="33"/>
      <c r="D35" s="39"/>
      <c r="G35" s="37"/>
    </row>
    <row r="36" spans="1:7" x14ac:dyDescent="0.2">
      <c r="A36" s="26" t="s">
        <v>41</v>
      </c>
      <c r="B36" s="33"/>
      <c r="C36" s="33"/>
      <c r="D36" s="39"/>
      <c r="G36" s="37"/>
    </row>
    <row r="37" spans="1:7" ht="38.25" x14ac:dyDescent="0.2">
      <c r="B37" s="30" t="s">
        <v>32</v>
      </c>
      <c r="C37" s="31" t="s">
        <v>33</v>
      </c>
      <c r="D37" s="40" t="s">
        <v>42</v>
      </c>
      <c r="E37" s="40" t="s">
        <v>43</v>
      </c>
      <c r="F37" s="41" t="s">
        <v>44</v>
      </c>
    </row>
    <row r="38" spans="1:7" x14ac:dyDescent="0.2">
      <c r="A38" s="27" t="s">
        <v>49</v>
      </c>
      <c r="B38" s="33" t="s">
        <v>22</v>
      </c>
      <c r="C38" s="33" t="s">
        <v>17</v>
      </c>
      <c r="D38" s="45">
        <v>-730453477.99000001</v>
      </c>
      <c r="E38" s="42">
        <v>112515434.51266181</v>
      </c>
      <c r="F38" s="38">
        <f>D38+E38</f>
        <v>-617938043.47733819</v>
      </c>
      <c r="G38" s="37" t="s">
        <v>39</v>
      </c>
    </row>
    <row r="39" spans="1:7" x14ac:dyDescent="0.2">
      <c r="B39" s="26"/>
      <c r="E39" s="36" t="s">
        <v>47</v>
      </c>
    </row>
    <row r="40" spans="1:7" x14ac:dyDescent="0.2">
      <c r="B40" s="26"/>
      <c r="E40" s="36"/>
    </row>
    <row r="41" spans="1:7" x14ac:dyDescent="0.2">
      <c r="A41" s="27" t="s">
        <v>40</v>
      </c>
      <c r="B41" s="33" t="s">
        <v>24</v>
      </c>
      <c r="C41" s="33" t="s">
        <v>20</v>
      </c>
      <c r="D41" s="39">
        <v>-3120061.4736774899</v>
      </c>
      <c r="E41" s="37" t="s">
        <v>39</v>
      </c>
    </row>
    <row r="45" spans="1:7" x14ac:dyDescent="0.2">
      <c r="A45" s="27" t="s">
        <v>50</v>
      </c>
    </row>
    <row r="46" spans="1:7" x14ac:dyDescent="0.2">
      <c r="A46" s="27" t="s">
        <v>51</v>
      </c>
    </row>
  </sheetData>
  <pageMargins left="0.7" right="0.7" top="0.75" bottom="0.75" header="0.3" footer="0.3"/>
  <pageSetup scale="83"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5E51F584-EBD7-4699-BB7D-8ABF42EE79B6}"/>
</file>

<file path=customXml/itemProps2.xml><?xml version="1.0" encoding="utf-8"?>
<ds:datastoreItem xmlns:ds="http://schemas.openxmlformats.org/officeDocument/2006/customXml" ds:itemID="{34A86A21-9D71-4074-B197-AEBD43FF8049}"/>
</file>

<file path=customXml/itemProps3.xml><?xml version="1.0" encoding="utf-8"?>
<ds:datastoreItem xmlns:ds="http://schemas.openxmlformats.org/officeDocument/2006/customXml" ds:itemID="{3BFECA7E-E16D-46B6-B94B-3E4F96E4E542}"/>
</file>

<file path=customXml/itemProps4.xml><?xml version="1.0" encoding="utf-8"?>
<ds:datastoreItem xmlns:ds="http://schemas.openxmlformats.org/officeDocument/2006/customXml" ds:itemID="{1707DFD3-4ED8-47AD-8B3B-A9D5BBAC90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10.1</vt:lpstr>
      <vt:lpstr>10.1.1</vt:lpstr>
      <vt:lpstr>'10.1'!Print_Area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2023-03-01T23:07:23Z</dcterms:created>
  <dcterms:modified xsi:type="dcterms:W3CDTF">2023-03-07T22:54:30Z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