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10" windowWidth="21075" windowHeight="9465"/>
  </bookViews>
  <sheets>
    <sheet name="El IS Detail" sheetId="1" r:id="rId1"/>
    <sheet name="Gas IS Detail Allocated" sheetId="2" r:id="rId2"/>
  </sheets>
  <externalReferences>
    <externalReference r:id="rId3"/>
  </externalReferences>
  <definedNames>
    <definedName name="__123Graph_D" localSheetId="1" hidden="1">#REF!</definedName>
    <definedName name="__123Graph_D" hidden="1">#REF!</definedName>
    <definedName name="__123Graph_ECURRENT" localSheetId="1" hidden="1">[1]ConsolidatingPL!#REF!</definedName>
    <definedName name="__123Graph_ECURRENT" hidden="1">[1]ConsolidatingPL!#REF!</definedName>
    <definedName name="_Fill" localSheetId="1" hidden="1">#REF!</definedName>
    <definedName name="_Fill" hidden="1">#REF!</definedName>
    <definedName name="_Key1" localSheetId="1" hidden="1">#REF!</definedName>
    <definedName name="_Key1" hidden="1">#REF!</definedName>
    <definedName name="_Key2" localSheetId="1" hidden="1">#REF!</definedName>
    <definedName name="_Key2" hidden="1">#REF!</definedName>
    <definedName name="_Sort" localSheetId="1" hidden="1">#REF!</definedName>
    <definedName name="_Sort" hidden="1">#REF!</definedName>
    <definedName name="b" localSheetId="1" hidden="1">{#N/A,#N/A,FALSE,"Coversheet";#N/A,#N/A,FALSE,"QA"}</definedName>
    <definedName name="b" hidden="1">{#N/A,#N/A,FALSE,"Coversheet";#N/A,#N/A,FALSE,"QA"}</definedName>
    <definedName name="DELETE01" localSheetId="1" hidden="1">{#N/A,#N/A,FALSE,"Coversheet";#N/A,#N/A,FALSE,"QA"}</definedName>
    <definedName name="DELETE01" hidden="1">{#N/A,#N/A,FALSE,"Coversheet";#N/A,#N/A,FALSE,"QA"}</definedName>
    <definedName name="DELETE02" localSheetId="1" hidden="1">{#N/A,#N/A,FALSE,"Schedule F";#N/A,#N/A,FALSE,"Schedule G"}</definedName>
    <definedName name="DELETE02" hidden="1">{#N/A,#N/A,FALSE,"Schedule F";#N/A,#N/A,FALSE,"Schedule G"}</definedName>
    <definedName name="Delete06" localSheetId="1" hidden="1">{#N/A,#N/A,FALSE,"Coversheet";#N/A,#N/A,FALSE,"QA"}</definedName>
    <definedName name="Delete06" hidden="1">{#N/A,#N/A,FALSE,"Coversheet";#N/A,#N/A,FALSE,"QA"}</definedName>
    <definedName name="Delete09" localSheetId="1" hidden="1">{#N/A,#N/A,FALSE,"Coversheet";#N/A,#N/A,FALSE,"QA"}</definedName>
    <definedName name="Delete09" hidden="1">{#N/A,#N/A,FALSE,"Coversheet";#N/A,#N/A,FALSE,"QA"}</definedName>
    <definedName name="Delete1" localSheetId="1" hidden="1">{#N/A,#N/A,FALSE,"Coversheet";#N/A,#N/A,FALSE,"QA"}</definedName>
    <definedName name="Delete1" hidden="1">{#N/A,#N/A,FALSE,"Coversheet";#N/A,#N/A,FALSE,"QA"}</definedName>
    <definedName name="Delete10" localSheetId="1" hidden="1">{#N/A,#N/A,FALSE,"Schedule F";#N/A,#N/A,FALSE,"Schedule G"}</definedName>
    <definedName name="Delete10" hidden="1">{#N/A,#N/A,FALSE,"Schedule F";#N/A,#N/A,FALSE,"Schedule G"}</definedName>
    <definedName name="Delete21" localSheetId="1" hidden="1">{#N/A,#N/A,FALSE,"Coversheet";#N/A,#N/A,FALSE,"QA"}</definedName>
    <definedName name="Delete21" hidden="1">{#N/A,#N/A,FALSE,"Coversheet";#N/A,#N/A,FALSE,"QA"}</definedName>
    <definedName name="DFIT" localSheetId="1" hidden="1">{#N/A,#N/A,FALSE,"Coversheet";#N/A,#N/A,FALSE,"QA"}</definedName>
    <definedName name="DFIT" hidden="1">{#N/A,#N/A,FALSE,"Coversheet";#N/A,#N/A,FALSE,"QA"}</definedName>
    <definedName name="Transfer" localSheetId="1" hidden="1">#REF!</definedName>
    <definedName name="Transfer" hidden="1">#REF!</definedName>
    <definedName name="Transfers" localSheetId="1" hidden="1">#REF!</definedName>
    <definedName name="Transfers" hidden="1">#REF!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Fundamental." localSheetId="1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ncentive._.Overhead." localSheetId="1" hidden="1">{#N/A,#N/A,FALSE,"Coversheet";#N/A,#N/A,FALSE,"QA"}</definedName>
    <definedName name="wrn.Incentive._.Overhead." hidden="1">{#N/A,#N/A,FALSE,"Coversheet";#N/A,#N/A,FALSE,"QA"}</definedName>
    <definedName name="wrn.limit_reports." localSheetId="1" hidden="1">{#N/A,#N/A,FALSE,"Schedule F";#N/A,#N/A,FALSE,"Schedule G"}</definedName>
    <definedName name="wrn.limit_reports." hidden="1">{#N/A,#N/A,FALSE,"Schedule F";#N/A,#N/A,FALSE,"Schedule G"}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localSheetId="1" hidden="1">{#N/A,#N/A,FALSE,"2002 Small Tool OH";#N/A,#N/A,FALSE,"QA"}</definedName>
    <definedName name="wrn.Small._.Tools._.Overhead." hidden="1">{#N/A,#N/A,FALSE,"2002 Small Tool OH";#N/A,#N/A,FALSE,"QA"}</definedName>
  </definedNames>
  <calcPr calcId="145621"/>
</workbook>
</file>

<file path=xl/calcChain.xml><?xml version="1.0" encoding="utf-8"?>
<calcChain xmlns="http://schemas.openxmlformats.org/spreadsheetml/2006/main">
  <c r="V325" i="2" l="1"/>
  <c r="U325" i="2"/>
  <c r="T325" i="2"/>
  <c r="S325" i="2"/>
  <c r="R325" i="2"/>
  <c r="Q325" i="2"/>
  <c r="P325" i="2"/>
  <c r="O325" i="2"/>
  <c r="N325" i="2"/>
  <c r="M325" i="2"/>
  <c r="L325" i="2"/>
  <c r="K325" i="2"/>
  <c r="J325" i="2"/>
  <c r="I325" i="2"/>
  <c r="H325" i="2"/>
  <c r="G325" i="2"/>
  <c r="F325" i="2"/>
  <c r="E325" i="2"/>
  <c r="D325" i="2"/>
  <c r="C325" i="2"/>
  <c r="B325" i="2"/>
  <c r="V318" i="2"/>
  <c r="R318" i="2"/>
  <c r="N318" i="2"/>
  <c r="J318" i="2"/>
  <c r="F318" i="2"/>
  <c r="B318" i="2"/>
  <c r="S307" i="2"/>
  <c r="O307" i="2"/>
  <c r="K307" i="2"/>
  <c r="G307" i="2"/>
  <c r="C307" i="2"/>
  <c r="V272" i="2"/>
  <c r="U272" i="2"/>
  <c r="T272" i="2"/>
  <c r="S272" i="2"/>
  <c r="R272" i="2"/>
  <c r="Q272" i="2"/>
  <c r="P272" i="2"/>
  <c r="O272" i="2"/>
  <c r="N272" i="2"/>
  <c r="M272" i="2"/>
  <c r="L272" i="2"/>
  <c r="K272" i="2"/>
  <c r="J272" i="2"/>
  <c r="I272" i="2"/>
  <c r="H272" i="2"/>
  <c r="G272" i="2"/>
  <c r="F272" i="2"/>
  <c r="E272" i="2"/>
  <c r="D272" i="2"/>
  <c r="C272" i="2"/>
  <c r="B272" i="2"/>
  <c r="V267" i="2"/>
  <c r="U267" i="2"/>
  <c r="T267" i="2"/>
  <c r="S267" i="2"/>
  <c r="R267" i="2"/>
  <c r="Q267" i="2"/>
  <c r="P267" i="2"/>
  <c r="O267" i="2"/>
  <c r="N267" i="2"/>
  <c r="M267" i="2"/>
  <c r="L267" i="2"/>
  <c r="K267" i="2"/>
  <c r="J267" i="2"/>
  <c r="I267" i="2"/>
  <c r="H267" i="2"/>
  <c r="G267" i="2"/>
  <c r="F267" i="2"/>
  <c r="E267" i="2"/>
  <c r="D267" i="2"/>
  <c r="C267" i="2"/>
  <c r="B267" i="2"/>
  <c r="S258" i="2"/>
  <c r="O258" i="2"/>
  <c r="K258" i="2"/>
  <c r="G258" i="2"/>
  <c r="C258" i="2"/>
  <c r="V247" i="2"/>
  <c r="R247" i="2"/>
  <c r="N247" i="2"/>
  <c r="J247" i="2"/>
  <c r="F247" i="2"/>
  <c r="B247" i="2"/>
  <c r="V242" i="2"/>
  <c r="U242" i="2"/>
  <c r="R242" i="2"/>
  <c r="Q242" i="2"/>
  <c r="N242" i="2"/>
  <c r="M242" i="2"/>
  <c r="J242" i="2"/>
  <c r="I242" i="2"/>
  <c r="F242" i="2"/>
  <c r="E242" i="2"/>
  <c r="B242" i="2"/>
  <c r="V220" i="2"/>
  <c r="U220" i="2"/>
  <c r="T220" i="2"/>
  <c r="S220" i="2"/>
  <c r="R220" i="2"/>
  <c r="Q220" i="2"/>
  <c r="P220" i="2"/>
  <c r="O220" i="2"/>
  <c r="N220" i="2"/>
  <c r="M220" i="2"/>
  <c r="L220" i="2"/>
  <c r="K220" i="2"/>
  <c r="J220" i="2"/>
  <c r="I220" i="2"/>
  <c r="H220" i="2"/>
  <c r="G220" i="2"/>
  <c r="F220" i="2"/>
  <c r="E220" i="2"/>
  <c r="D220" i="2"/>
  <c r="C220" i="2"/>
  <c r="B220" i="2"/>
  <c r="S217" i="2"/>
  <c r="O217" i="2"/>
  <c r="K217" i="2"/>
  <c r="G217" i="2"/>
  <c r="C217" i="2"/>
  <c r="U208" i="2"/>
  <c r="Q208" i="2"/>
  <c r="M208" i="2"/>
  <c r="I208" i="2"/>
  <c r="E208" i="2"/>
  <c r="C208" i="2" l="1"/>
  <c r="G208" i="2"/>
  <c r="K208" i="2"/>
  <c r="O208" i="2"/>
  <c r="S208" i="2"/>
  <c r="E217" i="2"/>
  <c r="I217" i="2"/>
  <c r="M217" i="2"/>
  <c r="Q217" i="2"/>
  <c r="U217" i="2"/>
  <c r="C242" i="2"/>
  <c r="G242" i="2"/>
  <c r="G263" i="2" s="1"/>
  <c r="K242" i="2"/>
  <c r="O242" i="2"/>
  <c r="S242" i="2"/>
  <c r="D247" i="2"/>
  <c r="H247" i="2"/>
  <c r="L247" i="2"/>
  <c r="P247" i="2"/>
  <c r="T247" i="2"/>
  <c r="E258" i="2"/>
  <c r="I258" i="2"/>
  <c r="M258" i="2"/>
  <c r="Q258" i="2"/>
  <c r="U258" i="2"/>
  <c r="E307" i="2"/>
  <c r="E324" i="2" s="1"/>
  <c r="I307" i="2"/>
  <c r="M307" i="2"/>
  <c r="M324" i="2" s="1"/>
  <c r="Q307" i="2"/>
  <c r="Q324" i="2" s="1"/>
  <c r="U307" i="2"/>
  <c r="U324" i="2" s="1"/>
  <c r="D318" i="2"/>
  <c r="H318" i="2"/>
  <c r="L318" i="2"/>
  <c r="P318" i="2"/>
  <c r="T318" i="2"/>
  <c r="D208" i="2"/>
  <c r="H208" i="2"/>
  <c r="L208" i="2"/>
  <c r="P208" i="2"/>
  <c r="T208" i="2"/>
  <c r="B217" i="2"/>
  <c r="F217" i="2"/>
  <c r="J217" i="2"/>
  <c r="N217" i="2"/>
  <c r="R217" i="2"/>
  <c r="V217" i="2"/>
  <c r="D242" i="2"/>
  <c r="H242" i="2"/>
  <c r="L242" i="2"/>
  <c r="P242" i="2"/>
  <c r="T242" i="2"/>
  <c r="E247" i="2"/>
  <c r="E263" i="2" s="1"/>
  <c r="I247" i="2"/>
  <c r="M247" i="2"/>
  <c r="Q247" i="2"/>
  <c r="U247" i="2"/>
  <c r="U263" i="2" s="1"/>
  <c r="B258" i="2"/>
  <c r="F258" i="2"/>
  <c r="F263" i="2" s="1"/>
  <c r="J258" i="2"/>
  <c r="J263" i="2" s="1"/>
  <c r="N258" i="2"/>
  <c r="N263" i="2" s="1"/>
  <c r="R258" i="2"/>
  <c r="V258" i="2"/>
  <c r="V263" i="2" s="1"/>
  <c r="B307" i="2"/>
  <c r="B324" i="2" s="1"/>
  <c r="F307" i="2"/>
  <c r="J307" i="2"/>
  <c r="N307" i="2"/>
  <c r="N324" i="2" s="1"/>
  <c r="R307" i="2"/>
  <c r="R324" i="2" s="1"/>
  <c r="V307" i="2"/>
  <c r="E318" i="2"/>
  <c r="I318" i="2"/>
  <c r="M318" i="2"/>
  <c r="Q318" i="2"/>
  <c r="U318" i="2"/>
  <c r="M263" i="2"/>
  <c r="B208" i="2"/>
  <c r="F208" i="2"/>
  <c r="J208" i="2"/>
  <c r="N208" i="2"/>
  <c r="R208" i="2"/>
  <c r="V208" i="2"/>
  <c r="D217" i="2"/>
  <c r="H217" i="2"/>
  <c r="L217" i="2"/>
  <c r="P217" i="2"/>
  <c r="T217" i="2"/>
  <c r="B263" i="2"/>
  <c r="R263" i="2"/>
  <c r="C247" i="2"/>
  <c r="G247" i="2"/>
  <c r="K247" i="2"/>
  <c r="O247" i="2"/>
  <c r="S247" i="2"/>
  <c r="D258" i="2"/>
  <c r="H258" i="2"/>
  <c r="L258" i="2"/>
  <c r="P258" i="2"/>
  <c r="T258" i="2"/>
  <c r="D307" i="2"/>
  <c r="D324" i="2" s="1"/>
  <c r="H307" i="2"/>
  <c r="L307" i="2"/>
  <c r="L324" i="2" s="1"/>
  <c r="P307" i="2"/>
  <c r="T307" i="2"/>
  <c r="T324" i="2" s="1"/>
  <c r="C318" i="2"/>
  <c r="G318" i="2"/>
  <c r="G324" i="2" s="1"/>
  <c r="K318" i="2"/>
  <c r="O318" i="2"/>
  <c r="O324" i="2" s="1"/>
  <c r="S318" i="2"/>
  <c r="F14" i="2"/>
  <c r="V14" i="2"/>
  <c r="B133" i="2"/>
  <c r="I324" i="2"/>
  <c r="N14" i="2"/>
  <c r="P324" i="2"/>
  <c r="G277" i="2"/>
  <c r="F36" i="2"/>
  <c r="N36" i="2"/>
  <c r="V36" i="2"/>
  <c r="P36" i="2"/>
  <c r="D52" i="2"/>
  <c r="D59" i="2" s="1"/>
  <c r="P52" i="2"/>
  <c r="P59" i="2" s="1"/>
  <c r="C52" i="2"/>
  <c r="C59" i="2" s="1"/>
  <c r="G52" i="2"/>
  <c r="G59" i="2" s="1"/>
  <c r="O52" i="2"/>
  <c r="O59" i="2" s="1"/>
  <c r="J324" i="2"/>
  <c r="E14" i="2"/>
  <c r="I14" i="2"/>
  <c r="M14" i="2"/>
  <c r="F235" i="2"/>
  <c r="C277" i="2"/>
  <c r="B36" i="2"/>
  <c r="J36" i="2"/>
  <c r="R36" i="2"/>
  <c r="H36" i="2"/>
  <c r="H52" i="2"/>
  <c r="H59" i="2" s="1"/>
  <c r="L52" i="2"/>
  <c r="L59" i="2" s="1"/>
  <c r="T52" i="2"/>
  <c r="T59" i="2" s="1"/>
  <c r="S52" i="2"/>
  <c r="S59" i="2" s="1"/>
  <c r="U52" i="2"/>
  <c r="U59" i="2" s="1"/>
  <c r="Q235" i="2"/>
  <c r="B277" i="2"/>
  <c r="R277" i="2"/>
  <c r="D14" i="2"/>
  <c r="H14" i="2"/>
  <c r="H37" i="2" s="1"/>
  <c r="L14" i="2"/>
  <c r="R133" i="2"/>
  <c r="I163" i="2"/>
  <c r="U163" i="2"/>
  <c r="B201" i="2"/>
  <c r="R201" i="2"/>
  <c r="B14" i="2"/>
  <c r="J14" i="2"/>
  <c r="R14" i="2"/>
  <c r="D36" i="2"/>
  <c r="L36" i="2"/>
  <c r="E52" i="2"/>
  <c r="E59" i="2" s="1"/>
  <c r="I52" i="2"/>
  <c r="I59" i="2" s="1"/>
  <c r="M52" i="2"/>
  <c r="M59" i="2" s="1"/>
  <c r="Q52" i="2"/>
  <c r="Q59" i="2" s="1"/>
  <c r="D163" i="2"/>
  <c r="P163" i="2"/>
  <c r="C163" i="2"/>
  <c r="G163" i="2"/>
  <c r="K163" i="2"/>
  <c r="O163" i="2"/>
  <c r="S163" i="2"/>
  <c r="B235" i="2"/>
  <c r="J235" i="2"/>
  <c r="H235" i="2"/>
  <c r="O277" i="2"/>
  <c r="S277" i="2"/>
  <c r="K277" i="2"/>
  <c r="F324" i="2"/>
  <c r="V324" i="2"/>
  <c r="P14" i="2"/>
  <c r="T14" i="2"/>
  <c r="C36" i="2"/>
  <c r="K36" i="2"/>
  <c r="G133" i="2"/>
  <c r="K133" i="2"/>
  <c r="V133" i="2"/>
  <c r="F133" i="2"/>
  <c r="E163" i="2"/>
  <c r="M163" i="2"/>
  <c r="Q163" i="2"/>
  <c r="D201" i="2"/>
  <c r="H201" i="2"/>
  <c r="L201" i="2"/>
  <c r="P201" i="2"/>
  <c r="T201" i="2"/>
  <c r="C201" i="2"/>
  <c r="G201" i="2"/>
  <c r="K201" i="2"/>
  <c r="S201" i="2"/>
  <c r="T235" i="2"/>
  <c r="F277" i="2"/>
  <c r="J277" i="2"/>
  <c r="N277" i="2"/>
  <c r="V277" i="2"/>
  <c r="Q14" i="2"/>
  <c r="U14" i="2"/>
  <c r="C14" i="2"/>
  <c r="G36" i="2"/>
  <c r="M133" i="2"/>
  <c r="Q133" i="2"/>
  <c r="T163" i="2"/>
  <c r="E277" i="2"/>
  <c r="I277" i="2"/>
  <c r="M277" i="2"/>
  <c r="Q277" i="2"/>
  <c r="U277" i="2"/>
  <c r="D37" i="2"/>
  <c r="D61" i="2" s="1"/>
  <c r="K52" i="2"/>
  <c r="O36" i="2"/>
  <c r="S36" i="2"/>
  <c r="C133" i="2"/>
  <c r="O133" i="2"/>
  <c r="S133" i="2"/>
  <c r="H163" i="2"/>
  <c r="L163" i="2"/>
  <c r="E201" i="2"/>
  <c r="I201" i="2"/>
  <c r="M201" i="2"/>
  <c r="Q201" i="2"/>
  <c r="U201" i="2"/>
  <c r="C235" i="2"/>
  <c r="D235" i="2"/>
  <c r="L235" i="2"/>
  <c r="C324" i="2"/>
  <c r="K324" i="2"/>
  <c r="S324" i="2"/>
  <c r="T36" i="2"/>
  <c r="E133" i="2"/>
  <c r="I133" i="2"/>
  <c r="U133" i="2"/>
  <c r="F201" i="2"/>
  <c r="N201" i="2"/>
  <c r="V201" i="2"/>
  <c r="G14" i="2"/>
  <c r="K14" i="2"/>
  <c r="O14" i="2"/>
  <c r="S14" i="2"/>
  <c r="E36" i="2"/>
  <c r="I36" i="2"/>
  <c r="M36" i="2"/>
  <c r="Q36" i="2"/>
  <c r="U36" i="2"/>
  <c r="J133" i="2"/>
  <c r="N133" i="2"/>
  <c r="E235" i="2"/>
  <c r="I235" i="2"/>
  <c r="M235" i="2"/>
  <c r="U235" i="2"/>
  <c r="B52" i="2"/>
  <c r="B59" i="2" s="1"/>
  <c r="F52" i="2"/>
  <c r="F59" i="2" s="1"/>
  <c r="J52" i="2"/>
  <c r="J59" i="2" s="1"/>
  <c r="N52" i="2"/>
  <c r="N59" i="2" s="1"/>
  <c r="R52" i="2"/>
  <c r="R59" i="2" s="1"/>
  <c r="V52" i="2"/>
  <c r="V59" i="2" s="1"/>
  <c r="B163" i="2"/>
  <c r="F163" i="2"/>
  <c r="J163" i="2"/>
  <c r="N163" i="2"/>
  <c r="R163" i="2"/>
  <c r="V163" i="2"/>
  <c r="J201" i="2"/>
  <c r="G235" i="2"/>
  <c r="K235" i="2"/>
  <c r="O235" i="2"/>
  <c r="S235" i="2"/>
  <c r="D133" i="2"/>
  <c r="H133" i="2"/>
  <c r="L133" i="2"/>
  <c r="P133" i="2"/>
  <c r="T133" i="2"/>
  <c r="O201" i="2"/>
  <c r="P235" i="2"/>
  <c r="D277" i="2"/>
  <c r="H277" i="2"/>
  <c r="L277" i="2"/>
  <c r="P277" i="2"/>
  <c r="T277" i="2"/>
  <c r="N235" i="2"/>
  <c r="R235" i="2"/>
  <c r="V235" i="2"/>
  <c r="Q263" i="2" l="1"/>
  <c r="T263" i="2"/>
  <c r="D263" i="2"/>
  <c r="I263" i="2"/>
  <c r="L37" i="2"/>
  <c r="L61" i="2" s="1"/>
  <c r="F37" i="2"/>
  <c r="H324" i="2"/>
  <c r="L263" i="2"/>
  <c r="O263" i="2"/>
  <c r="U37" i="2"/>
  <c r="U61" i="2" s="1"/>
  <c r="C37" i="2"/>
  <c r="C61" i="2" s="1"/>
  <c r="H263" i="2"/>
  <c r="K263" i="2"/>
  <c r="T37" i="2"/>
  <c r="N37" i="2"/>
  <c r="V37" i="2"/>
  <c r="V61" i="2" s="1"/>
  <c r="P263" i="2"/>
  <c r="S263" i="2"/>
  <c r="C263" i="2"/>
  <c r="M37" i="2"/>
  <c r="M61" i="2" s="1"/>
  <c r="P37" i="2"/>
  <c r="P61" i="2" s="1"/>
  <c r="B37" i="2"/>
  <c r="T236" i="2"/>
  <c r="H61" i="2"/>
  <c r="N236" i="2"/>
  <c r="B236" i="2"/>
  <c r="Q37" i="2"/>
  <c r="G37" i="2"/>
  <c r="G61" i="2" s="1"/>
  <c r="N61" i="2"/>
  <c r="Q236" i="2"/>
  <c r="J236" i="2"/>
  <c r="F61" i="2"/>
  <c r="I37" i="2"/>
  <c r="I61" i="2" s="1"/>
  <c r="T61" i="2"/>
  <c r="R37" i="2"/>
  <c r="R61" i="2" s="1"/>
  <c r="R236" i="2"/>
  <c r="F236" i="2"/>
  <c r="B61" i="2"/>
  <c r="U236" i="2"/>
  <c r="E37" i="2"/>
  <c r="E61" i="2" s="1"/>
  <c r="J37" i="2"/>
  <c r="J61" i="2" s="1"/>
  <c r="G236" i="2"/>
  <c r="N279" i="2"/>
  <c r="N326" i="2" s="1"/>
  <c r="M236" i="2"/>
  <c r="Q61" i="2"/>
  <c r="H236" i="2"/>
  <c r="H279" i="2" s="1"/>
  <c r="D236" i="2"/>
  <c r="D279" i="2" s="1"/>
  <c r="D326" i="2" s="1"/>
  <c r="C236" i="2"/>
  <c r="K236" i="2"/>
  <c r="K37" i="2"/>
  <c r="K59" i="2"/>
  <c r="G279" i="2"/>
  <c r="G326" i="2" s="1"/>
  <c r="L236" i="2"/>
  <c r="L279" i="2" s="1"/>
  <c r="L326" i="2" s="1"/>
  <c r="S236" i="2"/>
  <c r="I236" i="2"/>
  <c r="S37" i="2"/>
  <c r="S61" i="2" s="1"/>
  <c r="V236" i="2"/>
  <c r="P236" i="2"/>
  <c r="O236" i="2"/>
  <c r="E236" i="2"/>
  <c r="O37" i="2"/>
  <c r="O61" i="2" s="1"/>
  <c r="C279" i="2" l="1"/>
  <c r="C326" i="2" s="1"/>
  <c r="H326" i="2"/>
  <c r="M279" i="2"/>
  <c r="M326" i="2" s="1"/>
  <c r="F279" i="2"/>
  <c r="F326" i="2" s="1"/>
  <c r="U279" i="2"/>
  <c r="U326" i="2" s="1"/>
  <c r="E279" i="2"/>
  <c r="E326" i="2" s="1"/>
  <c r="J279" i="2"/>
  <c r="J326" i="2" s="1"/>
  <c r="T279" i="2"/>
  <c r="T326" i="2" s="1"/>
  <c r="P279" i="2"/>
  <c r="P326" i="2" s="1"/>
  <c r="V279" i="2"/>
  <c r="V326" i="2" s="1"/>
  <c r="I279" i="2"/>
  <c r="I326" i="2" s="1"/>
  <c r="B279" i="2"/>
  <c r="B326" i="2" s="1"/>
  <c r="R279" i="2"/>
  <c r="R326" i="2" s="1"/>
  <c r="Q279" i="2"/>
  <c r="Q326" i="2" s="1"/>
  <c r="S279" i="2"/>
  <c r="S326" i="2" s="1"/>
  <c r="K61" i="2"/>
  <c r="O279" i="2"/>
  <c r="O326" i="2" s="1"/>
  <c r="K279" i="2" l="1"/>
  <c r="K326" i="2" l="1"/>
  <c r="V270" i="1" l="1"/>
  <c r="U270" i="1"/>
  <c r="T270" i="1"/>
  <c r="S270" i="1"/>
  <c r="R270" i="1"/>
  <c r="Q270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V267" i="1"/>
  <c r="U267" i="1"/>
  <c r="T267" i="1"/>
  <c r="S267" i="1"/>
  <c r="R267" i="1"/>
  <c r="Q267" i="1"/>
  <c r="P267" i="1"/>
  <c r="O267" i="1"/>
  <c r="N267" i="1"/>
  <c r="M267" i="1"/>
  <c r="L267" i="1"/>
  <c r="J267" i="1"/>
  <c r="I267" i="1"/>
  <c r="H267" i="1"/>
  <c r="G267" i="1"/>
  <c r="F267" i="1"/>
  <c r="E267" i="1"/>
  <c r="D267" i="1"/>
  <c r="C267" i="1"/>
  <c r="B267" i="1"/>
  <c r="V250" i="1"/>
  <c r="U250" i="1"/>
  <c r="T250" i="1"/>
  <c r="S250" i="1"/>
  <c r="R250" i="1"/>
  <c r="Q250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V220" i="1"/>
  <c r="U220" i="1"/>
  <c r="T220" i="1"/>
  <c r="S220" i="1"/>
  <c r="R220" i="1"/>
  <c r="Q220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C220" i="1"/>
  <c r="B220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V43" i="1"/>
  <c r="R43" i="1"/>
  <c r="N43" i="1"/>
  <c r="J43" i="1"/>
  <c r="F43" i="1"/>
  <c r="B43" i="1"/>
  <c r="M36" i="1"/>
  <c r="T21" i="1"/>
  <c r="P21" i="1"/>
  <c r="L21" i="1"/>
  <c r="H21" i="1"/>
  <c r="D21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B21" i="1" l="1"/>
  <c r="F21" i="1"/>
  <c r="J21" i="1"/>
  <c r="N21" i="1"/>
  <c r="R21" i="1"/>
  <c r="V21" i="1"/>
  <c r="D43" i="1"/>
  <c r="H43" i="1"/>
  <c r="H59" i="1" s="1"/>
  <c r="L43" i="1"/>
  <c r="P43" i="1"/>
  <c r="T43" i="1"/>
  <c r="C14" i="1"/>
  <c r="G14" i="1"/>
  <c r="O14" i="1"/>
  <c r="S14" i="1"/>
  <c r="C36" i="1"/>
  <c r="G36" i="1"/>
  <c r="K36" i="1"/>
  <c r="O36" i="1"/>
  <c r="S36" i="1"/>
  <c r="I52" i="1"/>
  <c r="U52" i="1"/>
  <c r="F133" i="1"/>
  <c r="N133" i="1"/>
  <c r="V133" i="1"/>
  <c r="F163" i="1"/>
  <c r="N163" i="1"/>
  <c r="V163" i="1"/>
  <c r="E201" i="1"/>
  <c r="I201" i="1"/>
  <c r="M201" i="1"/>
  <c r="U201" i="1"/>
  <c r="H208" i="1"/>
  <c r="P208" i="1"/>
  <c r="F217" i="1"/>
  <c r="J217" i="1"/>
  <c r="R217" i="1"/>
  <c r="D235" i="1"/>
  <c r="H235" i="1"/>
  <c r="P235" i="1"/>
  <c r="T235" i="1"/>
  <c r="E52" i="1"/>
  <c r="M52" i="1"/>
  <c r="Q52" i="1"/>
  <c r="B133" i="1"/>
  <c r="J133" i="1"/>
  <c r="R133" i="1"/>
  <c r="B163" i="1"/>
  <c r="J163" i="1"/>
  <c r="R163" i="1"/>
  <c r="Q201" i="1"/>
  <c r="D208" i="1"/>
  <c r="L208" i="1"/>
  <c r="T208" i="1"/>
  <c r="B217" i="1"/>
  <c r="N217" i="1"/>
  <c r="V217" i="1"/>
  <c r="L235" i="1"/>
  <c r="E43" i="1"/>
  <c r="I43" i="1"/>
  <c r="I59" i="1" s="1"/>
  <c r="M43" i="1"/>
  <c r="Q43" i="1"/>
  <c r="U43" i="1"/>
  <c r="U59" i="1" s="1"/>
  <c r="E242" i="1"/>
  <c r="I242" i="1"/>
  <c r="M242" i="1"/>
  <c r="Q242" i="1"/>
  <c r="U242" i="1"/>
  <c r="B247" i="1"/>
  <c r="F247" i="1"/>
  <c r="J247" i="1"/>
  <c r="N247" i="1"/>
  <c r="R247" i="1"/>
  <c r="V247" i="1"/>
  <c r="D258" i="1"/>
  <c r="H258" i="1"/>
  <c r="L258" i="1"/>
  <c r="P258" i="1"/>
  <c r="T258" i="1"/>
  <c r="E262" i="1"/>
  <c r="I262" i="1"/>
  <c r="M262" i="1"/>
  <c r="Q262" i="1"/>
  <c r="U262" i="1"/>
  <c r="E275" i="1"/>
  <c r="I275" i="1"/>
  <c r="M275" i="1"/>
  <c r="Q275" i="1"/>
  <c r="U275" i="1"/>
  <c r="B305" i="1"/>
  <c r="F305" i="1"/>
  <c r="J305" i="1"/>
  <c r="N305" i="1"/>
  <c r="R305" i="1"/>
  <c r="V305" i="1"/>
  <c r="E316" i="1"/>
  <c r="I316" i="1"/>
  <c r="M316" i="1"/>
  <c r="Q316" i="1"/>
  <c r="U316" i="1"/>
  <c r="C320" i="1"/>
  <c r="G320" i="1"/>
  <c r="K320" i="1"/>
  <c r="O320" i="1"/>
  <c r="S320" i="1"/>
  <c r="K14" i="1"/>
  <c r="E14" i="1"/>
  <c r="I14" i="1"/>
  <c r="I37" i="1" s="1"/>
  <c r="I61" i="1" s="1"/>
  <c r="M14" i="1"/>
  <c r="Q14" i="1"/>
  <c r="U14" i="1"/>
  <c r="E36" i="1"/>
  <c r="I36" i="1"/>
  <c r="D14" i="1"/>
  <c r="H14" i="1"/>
  <c r="H37" i="1" s="1"/>
  <c r="L14" i="1"/>
  <c r="P14" i="1"/>
  <c r="T14" i="1"/>
  <c r="C21" i="1"/>
  <c r="G21" i="1"/>
  <c r="G37" i="1" s="1"/>
  <c r="K21" i="1"/>
  <c r="O21" i="1"/>
  <c r="S21" i="1"/>
  <c r="D36" i="1"/>
  <c r="H36" i="1"/>
  <c r="L36" i="1"/>
  <c r="Q36" i="1"/>
  <c r="U36" i="1"/>
  <c r="C52" i="1"/>
  <c r="G52" i="1"/>
  <c r="K52" i="1"/>
  <c r="O52" i="1"/>
  <c r="S52" i="1"/>
  <c r="D133" i="1"/>
  <c r="H133" i="1"/>
  <c r="L133" i="1"/>
  <c r="P133" i="1"/>
  <c r="T133" i="1"/>
  <c r="D163" i="1"/>
  <c r="H163" i="1"/>
  <c r="L163" i="1"/>
  <c r="P163" i="1"/>
  <c r="T163" i="1"/>
  <c r="C201" i="1"/>
  <c r="G201" i="1"/>
  <c r="K201" i="1"/>
  <c r="O201" i="1"/>
  <c r="S201" i="1"/>
  <c r="B208" i="1"/>
  <c r="F208" i="1"/>
  <c r="J208" i="1"/>
  <c r="N208" i="1"/>
  <c r="R208" i="1"/>
  <c r="V208" i="1"/>
  <c r="D217" i="1"/>
  <c r="D236" i="1" s="1"/>
  <c r="H217" i="1"/>
  <c r="L217" i="1"/>
  <c r="P217" i="1"/>
  <c r="T217" i="1"/>
  <c r="B235" i="1"/>
  <c r="F235" i="1"/>
  <c r="J235" i="1"/>
  <c r="N235" i="1"/>
  <c r="R235" i="1"/>
  <c r="V235" i="1"/>
  <c r="B242" i="1"/>
  <c r="F242" i="1"/>
  <c r="J242" i="1"/>
  <c r="N242" i="1"/>
  <c r="R242" i="1"/>
  <c r="V242" i="1"/>
  <c r="C247" i="1"/>
  <c r="G247" i="1"/>
  <c r="K247" i="1"/>
  <c r="O247" i="1"/>
  <c r="S247" i="1"/>
  <c r="E258" i="1"/>
  <c r="I258" i="1"/>
  <c r="M258" i="1"/>
  <c r="Q258" i="1"/>
  <c r="U258" i="1"/>
  <c r="B262" i="1"/>
  <c r="F262" i="1"/>
  <c r="J262" i="1"/>
  <c r="N262" i="1"/>
  <c r="R262" i="1"/>
  <c r="V262" i="1"/>
  <c r="B275" i="1"/>
  <c r="F275" i="1"/>
  <c r="J275" i="1"/>
  <c r="N275" i="1"/>
  <c r="R275" i="1"/>
  <c r="V275" i="1"/>
  <c r="C305" i="1"/>
  <c r="G305" i="1"/>
  <c r="K305" i="1"/>
  <c r="O305" i="1"/>
  <c r="S305" i="1"/>
  <c r="B316" i="1"/>
  <c r="F316" i="1"/>
  <c r="J316" i="1"/>
  <c r="N316" i="1"/>
  <c r="R316" i="1"/>
  <c r="V316" i="1"/>
  <c r="D320" i="1"/>
  <c r="H320" i="1"/>
  <c r="L320" i="1"/>
  <c r="P320" i="1"/>
  <c r="T320" i="1"/>
  <c r="B14" i="1"/>
  <c r="F14" i="1"/>
  <c r="J14" i="1"/>
  <c r="J37" i="1" s="1"/>
  <c r="N14" i="1"/>
  <c r="R14" i="1"/>
  <c r="V14" i="1"/>
  <c r="E21" i="1"/>
  <c r="I21" i="1"/>
  <c r="M21" i="1"/>
  <c r="Q21" i="1"/>
  <c r="U21" i="1"/>
  <c r="B36" i="1"/>
  <c r="F36" i="1"/>
  <c r="J36" i="1"/>
  <c r="N36" i="1"/>
  <c r="R36" i="1"/>
  <c r="V36" i="1"/>
  <c r="C43" i="1"/>
  <c r="G43" i="1"/>
  <c r="G59" i="1" s="1"/>
  <c r="K43" i="1"/>
  <c r="O43" i="1"/>
  <c r="S43" i="1"/>
  <c r="S59" i="1" s="1"/>
  <c r="D52" i="1"/>
  <c r="H52" i="1"/>
  <c r="L52" i="1"/>
  <c r="L59" i="1" s="1"/>
  <c r="P52" i="1"/>
  <c r="P59" i="1" s="1"/>
  <c r="T52" i="1"/>
  <c r="T59" i="1" s="1"/>
  <c r="E133" i="1"/>
  <c r="I133" i="1"/>
  <c r="M133" i="1"/>
  <c r="Q133" i="1"/>
  <c r="U133" i="1"/>
  <c r="E163" i="1"/>
  <c r="I163" i="1"/>
  <c r="M163" i="1"/>
  <c r="Q163" i="1"/>
  <c r="U163" i="1"/>
  <c r="D201" i="1"/>
  <c r="H201" i="1"/>
  <c r="L201" i="1"/>
  <c r="P201" i="1"/>
  <c r="T201" i="1"/>
  <c r="C208" i="1"/>
  <c r="G208" i="1"/>
  <c r="K208" i="1"/>
  <c r="O208" i="1"/>
  <c r="S208" i="1"/>
  <c r="E217" i="1"/>
  <c r="I217" i="1"/>
  <c r="M217" i="1"/>
  <c r="Q217" i="1"/>
  <c r="U217" i="1"/>
  <c r="C235" i="1"/>
  <c r="G235" i="1"/>
  <c r="K235" i="1"/>
  <c r="O235" i="1"/>
  <c r="S235" i="1"/>
  <c r="C242" i="1"/>
  <c r="G242" i="1"/>
  <c r="K242" i="1"/>
  <c r="O242" i="1"/>
  <c r="S242" i="1"/>
  <c r="D247" i="1"/>
  <c r="H247" i="1"/>
  <c r="L247" i="1"/>
  <c r="P247" i="1"/>
  <c r="T247" i="1"/>
  <c r="B258" i="1"/>
  <c r="F258" i="1"/>
  <c r="J258" i="1"/>
  <c r="N258" i="1"/>
  <c r="R258" i="1"/>
  <c r="V258" i="1"/>
  <c r="C262" i="1"/>
  <c r="G262" i="1"/>
  <c r="K262" i="1"/>
  <c r="O262" i="1"/>
  <c r="S262" i="1"/>
  <c r="C275" i="1"/>
  <c r="G275" i="1"/>
  <c r="K275" i="1"/>
  <c r="O275" i="1"/>
  <c r="S275" i="1"/>
  <c r="D305" i="1"/>
  <c r="H305" i="1"/>
  <c r="L305" i="1"/>
  <c r="P305" i="1"/>
  <c r="T305" i="1"/>
  <c r="C316" i="1"/>
  <c r="G316" i="1"/>
  <c r="K316" i="1"/>
  <c r="O316" i="1"/>
  <c r="S316" i="1"/>
  <c r="E320" i="1"/>
  <c r="I320" i="1"/>
  <c r="M320" i="1"/>
  <c r="Q320" i="1"/>
  <c r="U320" i="1"/>
  <c r="D242" i="1"/>
  <c r="H242" i="1"/>
  <c r="L242" i="1"/>
  <c r="P242" i="1"/>
  <c r="T242" i="1"/>
  <c r="E247" i="1"/>
  <c r="I247" i="1"/>
  <c r="M247" i="1"/>
  <c r="Q247" i="1"/>
  <c r="U247" i="1"/>
  <c r="C258" i="1"/>
  <c r="G258" i="1"/>
  <c r="K258" i="1"/>
  <c r="O258" i="1"/>
  <c r="S258" i="1"/>
  <c r="D262" i="1"/>
  <c r="H262" i="1"/>
  <c r="L262" i="1"/>
  <c r="P262" i="1"/>
  <c r="T262" i="1"/>
  <c r="D275" i="1"/>
  <c r="H275" i="1"/>
  <c r="L275" i="1"/>
  <c r="P275" i="1"/>
  <c r="T275" i="1"/>
  <c r="E305" i="1"/>
  <c r="I305" i="1"/>
  <c r="M305" i="1"/>
  <c r="Q305" i="1"/>
  <c r="U305" i="1"/>
  <c r="D316" i="1"/>
  <c r="H316" i="1"/>
  <c r="L316" i="1"/>
  <c r="P316" i="1"/>
  <c r="T316" i="1"/>
  <c r="B320" i="1"/>
  <c r="F320" i="1"/>
  <c r="J320" i="1"/>
  <c r="N320" i="1"/>
  <c r="R320" i="1"/>
  <c r="V320" i="1"/>
  <c r="P36" i="1"/>
  <c r="P37" i="1" s="1"/>
  <c r="T36" i="1"/>
  <c r="B52" i="1"/>
  <c r="B59" i="1" s="1"/>
  <c r="F52" i="1"/>
  <c r="F59" i="1" s="1"/>
  <c r="J52" i="1"/>
  <c r="J59" i="1" s="1"/>
  <c r="N52" i="1"/>
  <c r="N59" i="1" s="1"/>
  <c r="R52" i="1"/>
  <c r="R59" i="1" s="1"/>
  <c r="V52" i="1"/>
  <c r="V59" i="1" s="1"/>
  <c r="C133" i="1"/>
  <c r="G133" i="1"/>
  <c r="K133" i="1"/>
  <c r="O133" i="1"/>
  <c r="S133" i="1"/>
  <c r="C163" i="1"/>
  <c r="G163" i="1"/>
  <c r="K163" i="1"/>
  <c r="O163" i="1"/>
  <c r="S163" i="1"/>
  <c r="B201" i="1"/>
  <c r="F201" i="1"/>
  <c r="J201" i="1"/>
  <c r="N201" i="1"/>
  <c r="R201" i="1"/>
  <c r="V201" i="1"/>
  <c r="E208" i="1"/>
  <c r="I208" i="1"/>
  <c r="M208" i="1"/>
  <c r="Q208" i="1"/>
  <c r="U208" i="1"/>
  <c r="C217" i="1"/>
  <c r="G217" i="1"/>
  <c r="K217" i="1"/>
  <c r="O217" i="1"/>
  <c r="S217" i="1"/>
  <c r="E235" i="1"/>
  <c r="I235" i="1"/>
  <c r="M235" i="1"/>
  <c r="Q235" i="1"/>
  <c r="U235" i="1"/>
  <c r="N263" i="1"/>
  <c r="E59" i="1"/>
  <c r="C59" i="1"/>
  <c r="C322" i="1"/>
  <c r="K267" i="1"/>
  <c r="L322" i="1" l="1"/>
  <c r="E37" i="1"/>
  <c r="S37" i="1"/>
  <c r="D59" i="1"/>
  <c r="D322" i="1"/>
  <c r="U236" i="1"/>
  <c r="J322" i="1"/>
  <c r="U37" i="1"/>
  <c r="I322" i="1"/>
  <c r="I263" i="1"/>
  <c r="S236" i="1"/>
  <c r="N37" i="1"/>
  <c r="P322" i="1"/>
  <c r="K322" i="1"/>
  <c r="R263" i="1"/>
  <c r="V236" i="1"/>
  <c r="C37" i="1"/>
  <c r="U322" i="1"/>
  <c r="Q59" i="1"/>
  <c r="T236" i="1"/>
  <c r="H236" i="1"/>
  <c r="F236" i="1"/>
  <c r="M236" i="1"/>
  <c r="E322" i="1"/>
  <c r="O236" i="1"/>
  <c r="R322" i="1"/>
  <c r="B322" i="1"/>
  <c r="R236" i="1"/>
  <c r="L37" i="1"/>
  <c r="L61" i="1" s="1"/>
  <c r="L277" i="1" s="1"/>
  <c r="L324" i="1" s="1"/>
  <c r="D37" i="1"/>
  <c r="M59" i="1"/>
  <c r="N61" i="1"/>
  <c r="N277" i="1" s="1"/>
  <c r="U263" i="1"/>
  <c r="E263" i="1"/>
  <c r="O37" i="1"/>
  <c r="O61" i="1" s="1"/>
  <c r="T37" i="1"/>
  <c r="V322" i="1"/>
  <c r="F322" i="1"/>
  <c r="Q322" i="1"/>
  <c r="Q263" i="1"/>
  <c r="M322" i="1"/>
  <c r="O322" i="1"/>
  <c r="T322" i="1"/>
  <c r="V263" i="1"/>
  <c r="F263" i="1"/>
  <c r="F277" i="1" s="1"/>
  <c r="F324" i="1" s="1"/>
  <c r="L263" i="1"/>
  <c r="C236" i="1"/>
  <c r="I236" i="1"/>
  <c r="P236" i="1"/>
  <c r="P277" i="1" s="1"/>
  <c r="P324" i="1" s="1"/>
  <c r="E236" i="1"/>
  <c r="O59" i="1"/>
  <c r="F37" i="1"/>
  <c r="F61" i="1" s="1"/>
  <c r="R37" i="1"/>
  <c r="R61" i="1" s="1"/>
  <c r="B37" i="1"/>
  <c r="H322" i="1"/>
  <c r="N322" i="1"/>
  <c r="S322" i="1"/>
  <c r="G322" i="1"/>
  <c r="S263" i="1"/>
  <c r="C263" i="1"/>
  <c r="J263" i="1"/>
  <c r="B236" i="1"/>
  <c r="N236" i="1"/>
  <c r="G236" i="1"/>
  <c r="K59" i="1"/>
  <c r="T263" i="1"/>
  <c r="D263" i="1"/>
  <c r="K263" i="1"/>
  <c r="B263" i="1"/>
  <c r="J236" i="1"/>
  <c r="K236" i="1"/>
  <c r="L236" i="1"/>
  <c r="M37" i="1"/>
  <c r="P263" i="1"/>
  <c r="V37" i="1"/>
  <c r="V61" i="1" s="1"/>
  <c r="G263" i="1"/>
  <c r="B61" i="1"/>
  <c r="M263" i="1"/>
  <c r="H263" i="1"/>
  <c r="O263" i="1"/>
  <c r="J61" i="1"/>
  <c r="J277" i="1" s="1"/>
  <c r="J324" i="1" s="1"/>
  <c r="P61" i="1"/>
  <c r="H61" i="1"/>
  <c r="T61" i="1"/>
  <c r="T277" i="1" s="1"/>
  <c r="T324" i="1" s="1"/>
  <c r="E61" i="1"/>
  <c r="G61" i="1"/>
  <c r="S61" i="1"/>
  <c r="S277" i="1" s="1"/>
  <c r="C61" i="1"/>
  <c r="U61" i="1"/>
  <c r="I277" i="1"/>
  <c r="I324" i="1" s="1"/>
  <c r="K37" i="1"/>
  <c r="Q37" i="1"/>
  <c r="Q236" i="1"/>
  <c r="H277" i="1" l="1"/>
  <c r="H324" i="1" s="1"/>
  <c r="M61" i="1"/>
  <c r="D61" i="1"/>
  <c r="N324" i="1"/>
  <c r="Q61" i="1"/>
  <c r="Q277" i="1" s="1"/>
  <c r="C277" i="1"/>
  <c r="C324" i="1" s="1"/>
  <c r="R277" i="1"/>
  <c r="R324" i="1" s="1"/>
  <c r="V277" i="1"/>
  <c r="V324" i="1" s="1"/>
  <c r="S324" i="1"/>
  <c r="U277" i="1"/>
  <c r="U324" i="1" s="1"/>
  <c r="E277" i="1"/>
  <c r="E324" i="1" s="1"/>
  <c r="M277" i="1"/>
  <c r="M324" i="1" s="1"/>
  <c r="D277" i="1"/>
  <c r="D324" i="1" s="1"/>
  <c r="O277" i="1"/>
  <c r="O324" i="1" s="1"/>
  <c r="G277" i="1"/>
  <c r="G324" i="1" s="1"/>
  <c r="B277" i="1"/>
  <c r="B324" i="1" s="1"/>
  <c r="K61" i="1"/>
  <c r="Q324" i="1" l="1"/>
  <c r="K277" i="1"/>
  <c r="K324" i="1" l="1"/>
</calcChain>
</file>

<file path=xl/sharedStrings.xml><?xml version="1.0" encoding="utf-8"?>
<sst xmlns="http://schemas.openxmlformats.org/spreadsheetml/2006/main" count="670" uniqueCount="337">
  <si>
    <t>AMA Monthly Reports 2011 GRC Order</t>
  </si>
  <si>
    <t>a-Oct 2016</t>
  </si>
  <si>
    <t>a-Nov 2016</t>
  </si>
  <si>
    <t>a-Dec 2016</t>
  </si>
  <si>
    <t>a-Jan 2017</t>
  </si>
  <si>
    <t>a-Feb 2017</t>
  </si>
  <si>
    <t>a-Mar 2017</t>
  </si>
  <si>
    <t>a-Apr 2017</t>
  </si>
  <si>
    <t>a-May 2017</t>
  </si>
  <si>
    <t>a-Jun 2017</t>
  </si>
  <si>
    <t>a-Jul 2017</t>
  </si>
  <si>
    <t>a-Aug 2017</t>
  </si>
  <si>
    <t>a-Sep 2017</t>
  </si>
  <si>
    <t>a-Oct 2017</t>
  </si>
  <si>
    <t>a-Nov 2017</t>
  </si>
  <si>
    <t>a-Dec 2017</t>
  </si>
  <si>
    <t>a-Jan 2018</t>
  </si>
  <si>
    <t>a-Feb 2018</t>
  </si>
  <si>
    <t>a-Mar 2018</t>
  </si>
  <si>
    <t>a-Apr 2018</t>
  </si>
  <si>
    <t>a-May 2018</t>
  </si>
  <si>
    <t>a-Jun 2018</t>
  </si>
  <si>
    <t>PSE Electric 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</si>
  <si>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</si>
  <si>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</si>
  <si>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</si>
  <si>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</si>
  <si>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</si>
  <si>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</si>
  <si>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</si>
  <si>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</si>
  <si>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</si>
  <si>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</si>
  <si>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</si>
  <si>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</si>
  <si>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</si>
  <si>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</si>
  <si>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</si>
  <si>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</si>
  <si>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</si>
  <si>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</si>
  <si>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>(5) 449.1 - Provision for rate refunds E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</si>
  <si>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</si>
  <si>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</si>
  <si>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</si>
  <si>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456 - Other Electric Revenues</t>
  </si>
  <si>
    <t xml:space="preserve">          (5) 456.1 - Other Electric Revenues - Transmission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</si>
  <si>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</si>
  <si>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</si>
  <si>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</si>
  <si>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</si>
  <si>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</si>
  <si>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>(5)  496 - Provision for rate refunds G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</si>
  <si>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</si>
  <si>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</si>
  <si>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</si>
  <si>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</si>
  <si>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</si>
  <si>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</si>
  <si>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</si>
  <si>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</si>
  <si>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</si>
  <si>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</si>
  <si>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</si>
  <si>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</si>
  <si>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</si>
  <si>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</si>
  <si>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</si>
  <si>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</si>
  <si>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</si>
  <si>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</si>
  <si>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</si>
  <si>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</si>
  <si>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</si>
  <si>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</si>
  <si>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</si>
  <si>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</si>
  <si>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</si>
  <si>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</si>
  <si>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</si>
  <si>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</si>
  <si>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</si>
  <si>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</si>
  <si>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</si>
  <si>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</si>
  <si>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</si>
  <si>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</si>
  <si>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</si>
  <si>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</si>
  <si>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</si>
  <si>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</si>
  <si>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</si>
  <si>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</si>
  <si>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</si>
  <si>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</si>
  <si>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</si>
  <si>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</si>
  <si>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</si>
  <si>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</si>
  <si>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</si>
  <si>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</si>
  <si>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</si>
  <si>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</si>
  <si>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</si>
  <si>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</si>
  <si>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</si>
  <si>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</si>
  <si>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</si>
  <si>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</si>
  <si>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</si>
  <si>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</si>
  <si>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</si>
  <si>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</si>
  <si>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</si>
  <si>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</si>
  <si>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</si>
  <si>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</si>
  <si>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</si>
  <si>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</si>
  <si>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</si>
  <si>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</si>
  <si>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</si>
  <si>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</si>
  <si>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</si>
  <si>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</si>
  <si>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</si>
  <si>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</si>
  <si>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</si>
  <si>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</si>
  <si>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</si>
  <si>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</si>
  <si>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</si>
  <si>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</si>
  <si>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</si>
  <si>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</si>
  <si>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</si>
  <si>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</si>
  <si>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</si>
  <si>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</si>
  <si>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</si>
  <si>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</si>
  <si>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</si>
  <si>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</si>
  <si>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</si>
  <si>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</si>
  <si>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</si>
  <si>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>(17) 8441 - Gas LNG Oper Sup &amp; Eng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</si>
  <si>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</si>
  <si>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</si>
  <si>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</si>
  <si>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</si>
  <si>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</si>
  <si>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</si>
  <si>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</si>
  <si>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</si>
  <si>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</si>
  <si>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</si>
  <si>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</si>
  <si>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</si>
  <si>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</si>
  <si>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</si>
  <si>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</si>
  <si>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</si>
  <si>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</si>
  <si>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</si>
  <si>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</si>
  <si>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</si>
  <si>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</si>
  <si>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</si>
  <si>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</si>
  <si>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</si>
  <si>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</si>
  <si>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</si>
  <si>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</si>
  <si>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</si>
  <si>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</si>
  <si>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</si>
  <si>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</si>
  <si>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</si>
  <si>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</si>
  <si>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</si>
  <si>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</si>
  <si>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</si>
  <si>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</si>
  <si>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</si>
  <si>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</si>
  <si>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</si>
  <si>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</si>
  <si>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</si>
  <si>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</si>
  <si>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</si>
  <si>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</si>
  <si>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</si>
  <si>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</si>
  <si>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</si>
  <si>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</si>
  <si>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</si>
  <si>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</si>
  <si>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</si>
  <si>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</si>
  <si>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</si>
  <si>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</si>
  <si>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</si>
  <si>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</si>
  <si>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</si>
  <si>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</si>
  <si>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</si>
  <si>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</si>
  <si>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</si>
  <si>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</si>
  <si>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</si>
  <si>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</si>
  <si>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</si>
  <si>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</si>
  <si>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</si>
  <si>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</si>
  <si>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</si>
  <si>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</si>
  <si>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</si>
  <si>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</si>
  <si>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</si>
  <si>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</si>
  <si>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</si>
  <si>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</si>
  <si>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</si>
  <si>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</si>
  <si>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</si>
  <si>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</si>
  <si>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</si>
  <si>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</si>
  <si>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</si>
  <si>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</si>
  <si>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</si>
  <si>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</si>
  <si>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</si>
  <si>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</si>
  <si>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</si>
  <si>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</si>
  <si>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</si>
  <si>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</si>
  <si>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</si>
  <si>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</si>
  <si>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</si>
  <si>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</si>
  <si>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</si>
  <si>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</si>
  <si>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</si>
  <si>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</si>
  <si>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</si>
  <si>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</si>
  <si>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</si>
  <si>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</si>
  <si>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</si>
  <si>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</si>
  <si>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</si>
  <si>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</si>
  <si>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</si>
  <si>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</si>
  <si>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</si>
  <si>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</si>
  <si>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</si>
  <si>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</si>
  <si>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</si>
  <si>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</si>
  <si>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</si>
  <si>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</si>
  <si>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</si>
  <si>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</si>
  <si>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</si>
  <si>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</si>
  <si>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</si>
  <si>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</si>
  <si>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</si>
  <si>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</si>
  <si>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</si>
  <si>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</si>
  <si>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</si>
  <si>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</si>
  <si>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</si>
  <si>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</si>
  <si>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</si>
  <si>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</si>
  <si>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4081 - Montana Corp. License Taxes</t>
  </si>
  <si>
    <t xml:space="preserve">          (30) 4091 - Montana Corp license Tax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</si>
  <si>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</si>
  <si>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</si>
  <si>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</si>
  <si>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</si>
  <si>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</si>
  <si>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</si>
  <si>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</si>
  <si>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>NET OPERATING INCOME</t>
  </si>
  <si>
    <t>NON-OPERATING INCOME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</si>
  <si>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</si>
  <si>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</si>
  <si>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</si>
  <si>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</si>
  <si>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</si>
  <si>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</si>
  <si>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</si>
  <si>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</si>
  <si>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</si>
  <si>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</si>
  <si>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</si>
  <si>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</si>
  <si>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</si>
  <si>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</si>
  <si>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</si>
  <si>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</si>
  <si>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</si>
  <si>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</si>
  <si>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</si>
  <si>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</si>
  <si>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</si>
  <si>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</si>
  <si>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</si>
  <si>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</si>
  <si>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</si>
  <si>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</si>
  <si>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</si>
  <si>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</si>
  <si>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</si>
  <si>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</si>
  <si>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</si>
  <si>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</si>
  <si>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</si>
  <si>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</si>
  <si>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</si>
  <si>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</si>
  <si>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</si>
  <si>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</si>
  <si>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</si>
  <si>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</si>
  <si>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</si>
  <si>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 NON-OPERATING INCOME</t>
  </si>
  <si>
    <t>NET INCOME</t>
  </si>
  <si>
    <t xml:space="preserve">         (5) 449.1 - Provision for rate refunds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</si>
</sst>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[Red]\(#,##0\);&quot; &quot;"/>
    <numFmt numFmtId="165" formatCode="0.000000"/>
    <numFmt numFmtId="166" formatCode="_(* #,##0.00000_);_(* \(#,##0.00000\);_(* &quot;-&quot;??_);_(@_)"/>
    <numFmt numFmtId="167" formatCode="0.0000000"/>
    <numFmt numFmtId="168" formatCode="0000"/>
    <numFmt numFmtId="169" formatCode="000000"/>
    <numFmt numFmtId="170" formatCode="d\.mmm\.yy"/>
    <numFmt numFmtId="171" formatCode="#."/>
    <numFmt numFmtId="172" formatCode="_(* ###0_);_(* \(###0\);_(* &quot;-&quot;_);_(@_)"/>
    <numFmt numFmtId="173" formatCode="00000"/>
    <numFmt numFmtId="174" formatCode="_(&quot;$&quot;* #,##0.0_);_(&quot;$&quot;* \(#,##0.0\);_(&quot;$&quot;* &quot;-&quot;??_);_(@_)"/>
    <numFmt numFmtId="175" formatCode="&quot;$&quot;#,##0;\-&quot;$&quot;#,##0"/>
    <numFmt numFmtId="176" formatCode="0.00_)"/>
    <numFmt numFmtId="177" formatCode="mmmm\ d\,\ yyyy"/>
    <numFmt numFmtId="178" formatCode="0.0%"/>
    <numFmt numFmtId="179" formatCode="_(&quot;$&quot;* #,##0.0000_);_(&quot;$&quot;* \(#,##0.0000\);_(&quot;$&quot;* &quot;-&quot;????_);_(@_)"/>
    <numFmt numFmtId="180" formatCode="_(* #,##0_);_(* \(#,##0\);_(* &quot;-&quot;??_);_(@_)"/>
    <numFmt numFmtId="181" formatCode="_(* #,##0.0_);_(* \(#,##0.0\);_(* &quot;-&quot;_);_(@_)"/>
    <numFmt numFmtId="182" formatCode="&quot;$&quot;#,##0.00"/>
  </numFmts>
  <fonts count="9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2"/>
    </font>
    <font>
      <sz val="10"/>
      <name val="Arial"/>
      <family val="2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53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8"/>
      <name val="Helv"/>
    </font>
    <font>
      <sz val="10"/>
      <name val="MS Sans Serif"/>
      <family val="2"/>
    </font>
    <font>
      <sz val="11"/>
      <name val="Arial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b/>
      <sz val="8"/>
      <name val="Arial"/>
      <family val="2"/>
    </font>
    <font>
      <sz val="11"/>
      <color indexed="62"/>
      <name val="Calibri"/>
      <family val="2"/>
    </font>
    <font>
      <sz val="11"/>
      <color indexed="48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3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1"/>
      <color theme="1"/>
      <name val="Times New Roman"/>
      <family val="2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b/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1"/>
      <color indexed="10"/>
      <name val="Calibri"/>
      <family val="2"/>
    </font>
  </fonts>
  <fills count="11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54"/>
      </patternFill>
    </fill>
    <fill>
      <patternFill patternType="solid">
        <fgColor indexed="11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48"/>
        <bgColor indexed="48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lightUp">
        <fgColor indexed="48"/>
        <b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</fills>
  <borders count="4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5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8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692">
    <xf numFmtId="0" fontId="0" fillId="0" borderId="0"/>
    <xf numFmtId="165" fontId="22" fillId="0" borderId="0">
      <alignment horizontal="left" wrapText="1"/>
    </xf>
    <xf numFmtId="166" fontId="22" fillId="0" borderId="0">
      <alignment horizontal="left" wrapText="1"/>
    </xf>
    <xf numFmtId="167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0" fontId="23" fillId="0" borderId="0"/>
    <xf numFmtId="166" fontId="22" fillId="0" borderId="0">
      <alignment horizontal="left" wrapText="1"/>
    </xf>
    <xf numFmtId="165" fontId="22" fillId="0" borderId="0">
      <alignment horizontal="left" wrapText="1"/>
    </xf>
    <xf numFmtId="166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0" fontId="23" fillId="0" borderId="0"/>
    <xf numFmtId="168" fontId="24" fillId="0" borderId="0">
      <alignment horizontal="left"/>
    </xf>
    <xf numFmtId="169" fontId="25" fillId="0" borderId="0">
      <alignment horizontal="left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6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7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6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6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7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6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6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7" fillId="3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6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6" fillId="3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7" fillId="4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6" fillId="3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6" fillId="4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7" fillId="4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6" fillId="4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6" fillId="4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7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6" fillId="4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6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7" fillId="4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6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6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7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6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6" fillId="4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7" fillId="4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6" fillId="4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6" fillId="3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7" fillId="4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6" fillId="3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6" fillId="42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7" fillId="4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6" fillId="42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6" fillId="4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7" fillId="4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6" fillId="4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8" fillId="44" borderId="0" applyNumberFormat="0" applyBorder="0" applyAlignment="0" applyProtection="0"/>
    <xf numFmtId="0" fontId="17" fillId="12" borderId="0" applyNumberFormat="0" applyBorder="0" applyAlignment="0" applyProtection="0"/>
    <xf numFmtId="0" fontId="29" fillId="49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8" fillId="36" borderId="0" applyNumberFormat="0" applyBorder="0" applyAlignment="0" applyProtection="0"/>
    <xf numFmtId="0" fontId="17" fillId="16" borderId="0" applyNumberFormat="0" applyBorder="0" applyAlignment="0" applyProtection="0"/>
    <xf numFmtId="0" fontId="29" fillId="3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8" fillId="46" borderId="0" applyNumberFormat="0" applyBorder="0" applyAlignment="0" applyProtection="0"/>
    <xf numFmtId="0" fontId="17" fillId="20" borderId="0" applyNumberFormat="0" applyBorder="0" applyAlignment="0" applyProtection="0"/>
    <xf numFmtId="0" fontId="29" fillId="45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8" fillId="47" borderId="0" applyNumberFormat="0" applyBorder="0" applyAlignment="0" applyProtection="0"/>
    <xf numFmtId="0" fontId="17" fillId="24" borderId="0" applyNumberFormat="0" applyBorder="0" applyAlignment="0" applyProtection="0"/>
    <xf numFmtId="0" fontId="29" fillId="5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8" fillId="44" borderId="0" applyNumberFormat="0" applyBorder="0" applyAlignment="0" applyProtection="0"/>
    <xf numFmtId="0" fontId="17" fillId="28" borderId="0" applyNumberFormat="0" applyBorder="0" applyAlignment="0" applyProtection="0"/>
    <xf numFmtId="0" fontId="29" fillId="51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28" fillId="43" borderId="0" applyNumberFormat="0" applyBorder="0" applyAlignment="0" applyProtection="0"/>
    <xf numFmtId="0" fontId="17" fillId="32" borderId="0" applyNumberFormat="0" applyBorder="0" applyAlignment="0" applyProtection="0"/>
    <xf numFmtId="0" fontId="29" fillId="5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6" fillId="53" borderId="0" applyNumberFormat="0" applyBorder="0" applyAlignment="0" applyProtection="0"/>
    <xf numFmtId="0" fontId="26" fillId="54" borderId="0" applyNumberFormat="0" applyBorder="0" applyAlignment="0" applyProtection="0"/>
    <xf numFmtId="0" fontId="29" fillId="5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9" fillId="56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9" fillId="57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6" fillId="58" borderId="0" applyNumberFormat="0" applyBorder="0" applyAlignment="0" applyProtection="0"/>
    <xf numFmtId="0" fontId="26" fillId="59" borderId="0" applyNumberFormat="0" applyBorder="0" applyAlignment="0" applyProtection="0"/>
    <xf numFmtId="0" fontId="29" fillId="6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9" fillId="61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9" fillId="6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6" fillId="63" borderId="0" applyNumberFormat="0" applyBorder="0" applyAlignment="0" applyProtection="0"/>
    <xf numFmtId="0" fontId="26" fillId="64" borderId="0" applyNumberFormat="0" applyBorder="0" applyAlignment="0" applyProtection="0"/>
    <xf numFmtId="0" fontId="29" fillId="65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9" fillId="4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9" fillId="6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6" fillId="64" borderId="0" applyNumberFormat="0" applyBorder="0" applyAlignment="0" applyProtection="0"/>
    <xf numFmtId="0" fontId="26" fillId="65" borderId="0" applyNumberFormat="0" applyBorder="0" applyAlignment="0" applyProtection="0"/>
    <xf numFmtId="0" fontId="29" fillId="65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9" fillId="50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9" fillId="66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6" fillId="53" borderId="0" applyNumberFormat="0" applyBorder="0" applyAlignment="0" applyProtection="0"/>
    <xf numFmtId="0" fontId="26" fillId="54" borderId="0" applyNumberFormat="0" applyBorder="0" applyAlignment="0" applyProtection="0"/>
    <xf numFmtId="0" fontId="29" fillId="54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9" fillId="51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9" fillId="67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6" fillId="68" borderId="0" applyNumberFormat="0" applyBorder="0" applyAlignment="0" applyProtection="0"/>
    <xf numFmtId="0" fontId="26" fillId="59" borderId="0" applyNumberFormat="0" applyBorder="0" applyAlignment="0" applyProtection="0"/>
    <xf numFmtId="0" fontId="29" fillId="6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9" fillId="70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9" fillId="71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30" fillId="59" borderId="0" applyNumberFormat="0" applyBorder="0" applyAlignment="0" applyProtection="0"/>
    <xf numFmtId="0" fontId="7" fillId="3" borderId="0" applyNumberFormat="0" applyBorder="0" applyAlignment="0" applyProtection="0"/>
    <xf numFmtId="0" fontId="31" fillId="35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25" fillId="0" borderId="0" applyFont="0" applyFill="0" applyBorder="0" applyAlignment="0" applyProtection="0">
      <alignment horizontal="right"/>
    </xf>
    <xf numFmtId="170" fontId="32" fillId="0" borderId="0" applyFill="0" applyBorder="0" applyAlignment="0"/>
    <xf numFmtId="0" fontId="33" fillId="72" borderId="12" applyNumberFormat="0" applyAlignment="0" applyProtection="0"/>
    <xf numFmtId="0" fontId="11" fillId="6" borderId="4" applyNumberFormat="0" applyAlignment="0" applyProtection="0"/>
    <xf numFmtId="0" fontId="34" fillId="47" borderId="12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35" fillId="60" borderId="13" applyNumberFormat="0" applyAlignment="0" applyProtection="0"/>
    <xf numFmtId="0" fontId="13" fillId="7" borderId="7" applyNumberFormat="0" applyAlignment="0" applyProtection="0"/>
    <xf numFmtId="0" fontId="35" fillId="73" borderId="13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41" fontId="22" fillId="74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3" fontId="39" fillId="0" borderId="0" applyFont="0" applyFill="0" applyBorder="0" applyAlignment="0" applyProtection="0"/>
    <xf numFmtId="0" fontId="40" fillId="0" borderId="0"/>
    <xf numFmtId="0" fontId="40" fillId="0" borderId="0"/>
    <xf numFmtId="0" fontId="41" fillId="0" borderId="0"/>
    <xf numFmtId="171" fontId="42" fillId="0" borderId="0">
      <protection locked="0"/>
    </xf>
    <xf numFmtId="0" fontId="41" fillId="0" borderId="0"/>
    <xf numFmtId="0" fontId="43" fillId="0" borderId="0" applyNumberFormat="0" applyAlignment="0">
      <alignment horizontal="left"/>
    </xf>
    <xf numFmtId="0" fontId="44" fillId="0" borderId="0" applyNumberFormat="0" applyAlignment="0"/>
    <xf numFmtId="0" fontId="40" fillId="0" borderId="0"/>
    <xf numFmtId="0" fontId="41" fillId="0" borderId="0"/>
    <xf numFmtId="0" fontId="40" fillId="0" borderId="0"/>
    <xf numFmtId="0" fontId="41" fillId="0" borderId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5" fillId="75" borderId="0" applyNumberFormat="0" applyBorder="0" applyAlignment="0" applyProtection="0"/>
    <xf numFmtId="0" fontId="45" fillId="76" borderId="0" applyNumberFormat="0" applyBorder="0" applyAlignment="0" applyProtection="0"/>
    <xf numFmtId="0" fontId="45" fillId="77" borderId="0" applyNumberFormat="0" applyBorder="0" applyAlignment="0" applyProtection="0"/>
    <xf numFmtId="165" fontId="22" fillId="0" borderId="0"/>
    <xf numFmtId="173" fontId="22" fillId="0" borderId="0"/>
    <xf numFmtId="0" fontId="4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2" fontId="39" fillId="0" borderId="0" applyFont="0" applyFill="0" applyBorder="0" applyAlignment="0" applyProtection="0"/>
    <xf numFmtId="0" fontId="40" fillId="0" borderId="0"/>
    <xf numFmtId="0" fontId="48" fillId="78" borderId="0" applyNumberFormat="0" applyBorder="0" applyAlignment="0" applyProtection="0"/>
    <xf numFmtId="0" fontId="6" fillId="2" borderId="0" applyNumberFormat="0" applyBorder="0" applyAlignment="0" applyProtection="0"/>
    <xf numFmtId="0" fontId="48" fillId="3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38" fontId="49" fillId="74" borderId="0" applyNumberFormat="0" applyBorder="0" applyAlignment="0" applyProtection="0"/>
    <xf numFmtId="38" fontId="49" fillId="74" borderId="0" applyNumberFormat="0" applyBorder="0" applyAlignment="0" applyProtection="0"/>
    <xf numFmtId="174" fontId="50" fillId="0" borderId="0" applyNumberFormat="0" applyFill="0" applyBorder="0" applyProtection="0">
      <alignment horizontal="right"/>
    </xf>
    <xf numFmtId="0" fontId="51" fillId="0" borderId="14" applyNumberFormat="0" applyAlignment="0" applyProtection="0">
      <alignment horizontal="left"/>
    </xf>
    <xf numFmtId="0" fontId="51" fillId="0" borderId="11">
      <alignment horizontal="left"/>
    </xf>
    <xf numFmtId="0" fontId="51" fillId="0" borderId="11">
      <alignment horizontal="left"/>
    </xf>
    <xf numFmtId="14" fontId="52" fillId="79" borderId="15">
      <alignment horizontal="center" vertical="center" wrapText="1"/>
    </xf>
    <xf numFmtId="0" fontId="53" fillId="0" borderId="16" applyNumberFormat="0" applyFill="0" applyAlignment="0" applyProtection="0"/>
    <xf numFmtId="0" fontId="3" fillId="0" borderId="1" applyNumberFormat="0" applyFill="0" applyAlignment="0" applyProtection="0"/>
    <xf numFmtId="0" fontId="54" fillId="0" borderId="17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55" fillId="0" borderId="18" applyNumberFormat="0" applyFill="0" applyAlignment="0" applyProtection="0"/>
    <xf numFmtId="0" fontId="4" fillId="0" borderId="2" applyNumberFormat="0" applyFill="0" applyAlignment="0" applyProtection="0"/>
    <xf numFmtId="0" fontId="56" fillId="0" borderId="18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7" fillId="0" borderId="19" applyNumberFormat="0" applyFill="0" applyAlignment="0" applyProtection="0"/>
    <xf numFmtId="0" fontId="5" fillId="0" borderId="3" applyNumberFormat="0" applyFill="0" applyAlignment="0" applyProtection="0"/>
    <xf numFmtId="0" fontId="58" fillId="0" borderId="20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38" fontId="59" fillId="0" borderId="0"/>
    <xf numFmtId="40" fontId="59" fillId="0" borderId="0"/>
    <xf numFmtId="10" fontId="49" fillId="80" borderId="21" applyNumberFormat="0" applyBorder="0" applyAlignment="0" applyProtection="0"/>
    <xf numFmtId="10" fontId="49" fillId="80" borderId="21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60" fillId="43" borderId="22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61" fillId="69" borderId="22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41" fontId="62" fillId="81" borderId="23">
      <alignment horizontal="left"/>
      <protection locked="0"/>
    </xf>
    <xf numFmtId="10" fontId="62" fillId="81" borderId="23">
      <alignment horizontal="right"/>
      <protection locked="0"/>
    </xf>
    <xf numFmtId="0" fontId="49" fillId="74" borderId="0"/>
    <xf numFmtId="3" fontId="63" fillId="0" borderId="0" applyFill="0" applyBorder="0" applyAlignment="0" applyProtection="0"/>
    <xf numFmtId="0" fontId="64" fillId="0" borderId="24" applyNumberFormat="0" applyFill="0" applyAlignment="0" applyProtection="0"/>
    <xf numFmtId="0" fontId="12" fillId="0" borderId="6" applyNumberFormat="0" applyFill="0" applyAlignment="0" applyProtection="0"/>
    <xf numFmtId="0" fontId="65" fillId="0" borderId="25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44" fontId="52" fillId="0" borderId="26" applyNumberFormat="0" applyFont="0" applyAlignment="0">
      <alignment horizontal="center"/>
    </xf>
    <xf numFmtId="44" fontId="52" fillId="0" borderId="26" applyNumberFormat="0" applyFont="0" applyAlignment="0">
      <alignment horizontal="center"/>
    </xf>
    <xf numFmtId="44" fontId="52" fillId="0" borderId="27" applyNumberFormat="0" applyFont="0" applyAlignment="0">
      <alignment horizontal="center"/>
    </xf>
    <xf numFmtId="44" fontId="52" fillId="0" borderId="27" applyNumberFormat="0" applyFont="0" applyAlignment="0">
      <alignment horizontal="center"/>
    </xf>
    <xf numFmtId="0" fontId="66" fillId="69" borderId="0" applyNumberFormat="0" applyBorder="0" applyAlignment="0" applyProtection="0"/>
    <xf numFmtId="0" fontId="8" fillId="4" borderId="0" applyNumberFormat="0" applyBorder="0" applyAlignment="0" applyProtection="0"/>
    <xf numFmtId="0" fontId="66" fillId="82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37" fontId="67" fillId="0" borderId="0"/>
    <xf numFmtId="175" fontId="22" fillId="0" borderId="0"/>
    <xf numFmtId="176" fontId="68" fillId="0" borderId="0"/>
    <xf numFmtId="175" fontId="22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165" fontId="36" fillId="0" borderId="0">
      <alignment horizontal="left" wrapText="1"/>
    </xf>
    <xf numFmtId="165" fontId="36" fillId="0" borderId="0">
      <alignment horizontal="left" wrapText="1"/>
    </xf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9" fillId="0" borderId="0"/>
    <xf numFmtId="0" fontId="22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177" fontId="22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26" fillId="38" borderId="2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38" borderId="2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38" borderId="2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2" fillId="68" borderId="2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38" borderId="2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38" borderId="2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38" borderId="2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38" borderId="2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38" borderId="2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70" fillId="72" borderId="29" applyNumberFormat="0" applyAlignment="0" applyProtection="0"/>
    <xf numFmtId="0" fontId="10" fillId="6" borderId="5" applyNumberFormat="0" applyAlignment="0" applyProtection="0"/>
    <xf numFmtId="0" fontId="70" fillId="47" borderId="29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40" fillId="0" borderId="0"/>
    <xf numFmtId="0" fontId="40" fillId="0" borderId="0"/>
    <xf numFmtId="0" fontId="41" fillId="0" borderId="0"/>
    <xf numFmtId="178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2" fillId="0" borderId="0" applyFont="0" applyFill="0" applyBorder="0" applyAlignment="0" applyProtection="0"/>
    <xf numFmtId="41" fontId="22" fillId="83" borderId="23"/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0" fontId="71" fillId="0" borderId="15">
      <alignment horizontal="center"/>
    </xf>
    <xf numFmtId="3" fontId="37" fillId="0" borderId="0" applyFont="0" applyFill="0" applyBorder="0" applyAlignment="0" applyProtection="0"/>
    <xf numFmtId="0" fontId="37" fillId="84" borderId="0" applyNumberFormat="0" applyFont="0" applyBorder="0" applyAlignment="0" applyProtection="0"/>
    <xf numFmtId="0" fontId="41" fillId="0" borderId="0"/>
    <xf numFmtId="3" fontId="72" fillId="0" borderId="0" applyFill="0" applyBorder="0" applyAlignment="0" applyProtection="0"/>
    <xf numFmtId="0" fontId="73" fillId="0" borderId="0"/>
    <xf numFmtId="42" fontId="22" fillId="80" borderId="0"/>
    <xf numFmtId="42" fontId="22" fillId="80" borderId="30">
      <alignment vertical="center"/>
    </xf>
    <xf numFmtId="0" fontId="52" fillId="80" borderId="10" applyNumberFormat="0">
      <alignment horizontal="center" vertical="center" wrapText="1"/>
    </xf>
    <xf numFmtId="10" fontId="22" fillId="80" borderId="0"/>
    <xf numFmtId="179" fontId="22" fillId="80" borderId="0"/>
    <xf numFmtId="180" fontId="59" fillId="0" borderId="0" applyBorder="0" applyAlignment="0"/>
    <xf numFmtId="42" fontId="22" fillId="80" borderId="31">
      <alignment horizontal="left"/>
    </xf>
    <xf numFmtId="42" fontId="22" fillId="80" borderId="31">
      <alignment horizontal="left"/>
    </xf>
    <xf numFmtId="179" fontId="74" fillId="80" borderId="31">
      <alignment horizontal="left"/>
    </xf>
    <xf numFmtId="179" fontId="74" fillId="80" borderId="31">
      <alignment horizontal="left"/>
    </xf>
    <xf numFmtId="14" fontId="36" fillId="0" borderId="0" applyNumberFormat="0" applyFill="0" applyBorder="0" applyAlignment="0" applyProtection="0">
      <alignment horizontal="left"/>
    </xf>
    <xf numFmtId="181" fontId="22" fillId="0" borderId="0" applyFont="0" applyFill="0" applyAlignment="0">
      <alignment horizontal="right"/>
    </xf>
    <xf numFmtId="4" fontId="27" fillId="81" borderId="29" applyNumberFormat="0" applyProtection="0">
      <alignment vertical="center"/>
    </xf>
    <xf numFmtId="4" fontId="75" fillId="82" borderId="32" applyNumberFormat="0" applyProtection="0">
      <alignment vertical="center"/>
    </xf>
    <xf numFmtId="4" fontId="27" fillId="81" borderId="29" applyNumberFormat="0" applyProtection="0">
      <alignment vertical="center"/>
    </xf>
    <xf numFmtId="4" fontId="76" fillId="81" borderId="29" applyNumberFormat="0" applyProtection="0">
      <alignment vertical="center"/>
    </xf>
    <xf numFmtId="4" fontId="77" fillId="81" borderId="32" applyNumberFormat="0" applyProtection="0">
      <alignment vertical="center"/>
    </xf>
    <xf numFmtId="4" fontId="76" fillId="81" borderId="29" applyNumberFormat="0" applyProtection="0">
      <alignment vertical="center"/>
    </xf>
    <xf numFmtId="4" fontId="27" fillId="81" borderId="29" applyNumberFormat="0" applyProtection="0">
      <alignment horizontal="left" vertical="center" indent="1"/>
    </xf>
    <xf numFmtId="4" fontId="75" fillId="81" borderId="32" applyNumberFormat="0" applyProtection="0">
      <alignment horizontal="left" vertical="center" indent="1"/>
    </xf>
    <xf numFmtId="4" fontId="27" fillId="81" borderId="29" applyNumberFormat="0" applyProtection="0">
      <alignment horizontal="left" vertical="center" indent="1"/>
    </xf>
    <xf numFmtId="4" fontId="27" fillId="81" borderId="29" applyNumberFormat="0" applyProtection="0">
      <alignment horizontal="left" vertical="center" indent="1"/>
    </xf>
    <xf numFmtId="0" fontId="75" fillId="81" borderId="32" applyNumberFormat="0" applyProtection="0">
      <alignment horizontal="left" vertical="top" indent="1"/>
    </xf>
    <xf numFmtId="4" fontId="27" fillId="81" borderId="29" applyNumberFormat="0" applyProtection="0">
      <alignment horizontal="left" vertical="center" indent="1"/>
    </xf>
    <xf numFmtId="0" fontId="22" fillId="85" borderId="29" applyNumberFormat="0" applyProtection="0">
      <alignment horizontal="left" vertical="center" indent="1"/>
    </xf>
    <xf numFmtId="0" fontId="22" fillId="86" borderId="0" applyNumberFormat="0" applyProtection="0">
      <alignment horizontal="left" vertical="center" indent="1"/>
    </xf>
    <xf numFmtId="4" fontId="75" fillId="87" borderId="0" applyNumberFormat="0" applyProtection="0">
      <alignment horizontal="left" vertical="center" indent="1"/>
    </xf>
    <xf numFmtId="0" fontId="22" fillId="85" borderId="29" applyNumberFormat="0" applyProtection="0">
      <alignment horizontal="left" vertical="center" indent="1"/>
    </xf>
    <xf numFmtId="4" fontId="27" fillId="88" borderId="29" applyNumberFormat="0" applyProtection="0">
      <alignment horizontal="right" vertical="center"/>
    </xf>
    <xf numFmtId="4" fontId="27" fillId="35" borderId="32" applyNumberFormat="0" applyProtection="0">
      <alignment horizontal="right" vertical="center"/>
    </xf>
    <xf numFmtId="4" fontId="27" fillId="88" borderId="29" applyNumberFormat="0" applyProtection="0">
      <alignment horizontal="right" vertical="center"/>
    </xf>
    <xf numFmtId="4" fontId="27" fillId="89" borderId="29" applyNumberFormat="0" applyProtection="0">
      <alignment horizontal="right" vertical="center"/>
    </xf>
    <xf numFmtId="4" fontId="27" fillId="36" borderId="32" applyNumberFormat="0" applyProtection="0">
      <alignment horizontal="right" vertical="center"/>
    </xf>
    <xf numFmtId="4" fontId="27" fillId="89" borderId="29" applyNumberFormat="0" applyProtection="0">
      <alignment horizontal="right" vertical="center"/>
    </xf>
    <xf numFmtId="4" fontId="27" fillId="90" borderId="29" applyNumberFormat="0" applyProtection="0">
      <alignment horizontal="right" vertical="center"/>
    </xf>
    <xf numFmtId="4" fontId="27" fillId="61" borderId="32" applyNumberFormat="0" applyProtection="0">
      <alignment horizontal="right" vertical="center"/>
    </xf>
    <xf numFmtId="4" fontId="27" fillId="90" borderId="29" applyNumberFormat="0" applyProtection="0">
      <alignment horizontal="right" vertical="center"/>
    </xf>
    <xf numFmtId="4" fontId="27" fillId="91" borderId="29" applyNumberFormat="0" applyProtection="0">
      <alignment horizontal="right" vertical="center"/>
    </xf>
    <xf numFmtId="4" fontId="27" fillId="48" borderId="32" applyNumberFormat="0" applyProtection="0">
      <alignment horizontal="right" vertical="center"/>
    </xf>
    <xf numFmtId="4" fontId="27" fillId="91" borderId="29" applyNumberFormat="0" applyProtection="0">
      <alignment horizontal="right" vertical="center"/>
    </xf>
    <xf numFmtId="4" fontId="27" fillId="92" borderId="29" applyNumberFormat="0" applyProtection="0">
      <alignment horizontal="right" vertical="center"/>
    </xf>
    <xf numFmtId="4" fontId="27" fillId="52" borderId="32" applyNumberFormat="0" applyProtection="0">
      <alignment horizontal="right" vertical="center"/>
    </xf>
    <xf numFmtId="4" fontId="27" fillId="92" borderId="29" applyNumberFormat="0" applyProtection="0">
      <alignment horizontal="right" vertical="center"/>
    </xf>
    <xf numFmtId="4" fontId="27" fillId="93" borderId="29" applyNumberFormat="0" applyProtection="0">
      <alignment horizontal="right" vertical="center"/>
    </xf>
    <xf numFmtId="4" fontId="27" fillId="70" borderId="32" applyNumberFormat="0" applyProtection="0">
      <alignment horizontal="right" vertical="center"/>
    </xf>
    <xf numFmtId="4" fontId="27" fillId="93" borderId="29" applyNumberFormat="0" applyProtection="0">
      <alignment horizontal="right" vertical="center"/>
    </xf>
    <xf numFmtId="4" fontId="27" fillId="94" borderId="29" applyNumberFormat="0" applyProtection="0">
      <alignment horizontal="right" vertical="center"/>
    </xf>
    <xf numFmtId="4" fontId="27" fillId="46" borderId="32" applyNumberFormat="0" applyProtection="0">
      <alignment horizontal="right" vertical="center"/>
    </xf>
    <xf numFmtId="4" fontId="27" fillId="94" borderId="29" applyNumberFormat="0" applyProtection="0">
      <alignment horizontal="right" vertical="center"/>
    </xf>
    <xf numFmtId="4" fontId="27" fillId="95" borderId="29" applyNumberFormat="0" applyProtection="0">
      <alignment horizontal="right" vertical="center"/>
    </xf>
    <xf numFmtId="4" fontId="27" fillId="96" borderId="32" applyNumberFormat="0" applyProtection="0">
      <alignment horizontal="right" vertical="center"/>
    </xf>
    <xf numFmtId="4" fontId="27" fillId="95" borderId="29" applyNumberFormat="0" applyProtection="0">
      <alignment horizontal="right" vertical="center"/>
    </xf>
    <xf numFmtId="4" fontId="27" fillId="97" borderId="29" applyNumberFormat="0" applyProtection="0">
      <alignment horizontal="right" vertical="center"/>
    </xf>
    <xf numFmtId="4" fontId="27" fillId="45" borderId="32" applyNumberFormat="0" applyProtection="0">
      <alignment horizontal="right" vertical="center"/>
    </xf>
    <xf numFmtId="4" fontId="27" fillId="97" borderId="29" applyNumberFormat="0" applyProtection="0">
      <alignment horizontal="right" vertical="center"/>
    </xf>
    <xf numFmtId="4" fontId="75" fillId="98" borderId="29" applyNumberFormat="0" applyProtection="0">
      <alignment horizontal="left" vertical="center" indent="1"/>
    </xf>
    <xf numFmtId="4" fontId="75" fillId="99" borderId="33" applyNumberFormat="0" applyProtection="0">
      <alignment horizontal="left" vertical="center" indent="1"/>
    </xf>
    <xf numFmtId="4" fontId="75" fillId="98" borderId="29" applyNumberFormat="0" applyProtection="0">
      <alignment horizontal="left" vertical="center" indent="1"/>
    </xf>
    <xf numFmtId="4" fontId="27" fillId="100" borderId="34" applyNumberFormat="0" applyProtection="0">
      <alignment horizontal="left" vertical="center" indent="1"/>
    </xf>
    <xf numFmtId="4" fontId="27" fillId="101" borderId="0" applyNumberFormat="0" applyProtection="0">
      <alignment horizontal="left" vertical="center" indent="1"/>
    </xf>
    <xf numFmtId="4" fontId="27" fillId="100" borderId="34" applyNumberFormat="0" applyProtection="0">
      <alignment horizontal="left" vertical="center" indent="1"/>
    </xf>
    <xf numFmtId="4" fontId="78" fillId="102" borderId="0" applyNumberFormat="0" applyProtection="0">
      <alignment horizontal="left" vertical="center" indent="1"/>
    </xf>
    <xf numFmtId="0" fontId="22" fillId="85" borderId="29" applyNumberFormat="0" applyProtection="0">
      <alignment horizontal="left" vertical="center" indent="1"/>
    </xf>
    <xf numFmtId="4" fontId="27" fillId="34" borderId="32" applyNumberFormat="0" applyProtection="0">
      <alignment horizontal="right" vertical="center"/>
    </xf>
    <xf numFmtId="0" fontId="22" fillId="85" borderId="29" applyNumberFormat="0" applyProtection="0">
      <alignment horizontal="left" vertical="center" indent="1"/>
    </xf>
    <xf numFmtId="4" fontId="27" fillId="100" borderId="29" applyNumberFormat="0" applyProtection="0">
      <alignment horizontal="left" vertical="center" indent="1"/>
    </xf>
    <xf numFmtId="4" fontId="27" fillId="101" borderId="0" applyNumberFormat="0" applyProtection="0">
      <alignment horizontal="left" vertical="center" indent="1"/>
    </xf>
    <xf numFmtId="4" fontId="27" fillId="100" borderId="29" applyNumberFormat="0" applyProtection="0">
      <alignment horizontal="left" vertical="center" indent="1"/>
    </xf>
    <xf numFmtId="4" fontId="27" fillId="103" borderId="29" applyNumberFormat="0" applyProtection="0">
      <alignment horizontal="left" vertical="center" indent="1"/>
    </xf>
    <xf numFmtId="4" fontId="27" fillId="87" borderId="0" applyNumberFormat="0" applyProtection="0">
      <alignment horizontal="left" vertical="center" indent="1"/>
    </xf>
    <xf numFmtId="4" fontId="27" fillId="103" borderId="29" applyNumberFormat="0" applyProtection="0">
      <alignment horizontal="left" vertical="center" indent="1"/>
    </xf>
    <xf numFmtId="0" fontId="22" fillId="103" borderId="29" applyNumberFormat="0" applyProtection="0">
      <alignment horizontal="left" vertical="center" indent="1"/>
    </xf>
    <xf numFmtId="0" fontId="22" fillId="102" borderId="32" applyNumberFormat="0" applyProtection="0">
      <alignment horizontal="left" vertical="center" indent="1"/>
    </xf>
    <xf numFmtId="0" fontId="22" fillId="103" borderId="29" applyNumberFormat="0" applyProtection="0">
      <alignment horizontal="left" vertical="center" indent="1"/>
    </xf>
    <xf numFmtId="0" fontId="22" fillId="103" borderId="29" applyNumberFormat="0" applyProtection="0">
      <alignment horizontal="left" vertical="center" indent="1"/>
    </xf>
    <xf numFmtId="0" fontId="22" fillId="102" borderId="32" applyNumberFormat="0" applyProtection="0">
      <alignment horizontal="left" vertical="top" indent="1"/>
    </xf>
    <xf numFmtId="0" fontId="22" fillId="103" borderId="29" applyNumberFormat="0" applyProtection="0">
      <alignment horizontal="left" vertical="center" indent="1"/>
    </xf>
    <xf numFmtId="0" fontId="22" fillId="104" borderId="29" applyNumberFormat="0" applyProtection="0">
      <alignment horizontal="left" vertical="center" indent="1"/>
    </xf>
    <xf numFmtId="0" fontId="22" fillId="87" borderId="32" applyNumberFormat="0" applyProtection="0">
      <alignment horizontal="left" vertical="center" indent="1"/>
    </xf>
    <xf numFmtId="0" fontId="22" fillId="104" borderId="29" applyNumberFormat="0" applyProtection="0">
      <alignment horizontal="left" vertical="center" indent="1"/>
    </xf>
    <xf numFmtId="0" fontId="22" fillId="104" borderId="29" applyNumberFormat="0" applyProtection="0">
      <alignment horizontal="left" vertical="center" indent="1"/>
    </xf>
    <xf numFmtId="0" fontId="22" fillId="87" borderId="32" applyNumberFormat="0" applyProtection="0">
      <alignment horizontal="left" vertical="top" indent="1"/>
    </xf>
    <xf numFmtId="0" fontId="22" fillId="104" borderId="29" applyNumberFormat="0" applyProtection="0">
      <alignment horizontal="left" vertical="center" indent="1"/>
    </xf>
    <xf numFmtId="0" fontId="22" fillId="74" borderId="29" applyNumberFormat="0" applyProtection="0">
      <alignment horizontal="left" vertical="center" indent="1"/>
    </xf>
    <xf numFmtId="0" fontId="22" fillId="105" borderId="32" applyNumberFormat="0" applyProtection="0">
      <alignment horizontal="left" vertical="center" indent="1"/>
    </xf>
    <xf numFmtId="0" fontId="22" fillId="74" borderId="29" applyNumberFormat="0" applyProtection="0">
      <alignment horizontal="left" vertical="center" indent="1"/>
    </xf>
    <xf numFmtId="0" fontId="22" fillId="74" borderId="29" applyNumberFormat="0" applyProtection="0">
      <alignment horizontal="left" vertical="center" indent="1"/>
    </xf>
    <xf numFmtId="0" fontId="22" fillId="105" borderId="32" applyNumberFormat="0" applyProtection="0">
      <alignment horizontal="left" vertical="top" indent="1"/>
    </xf>
    <xf numFmtId="0" fontId="22" fillId="74" borderId="29" applyNumberFormat="0" applyProtection="0">
      <alignment horizontal="left" vertical="center" indent="1"/>
    </xf>
    <xf numFmtId="0" fontId="22" fillId="85" borderId="29" applyNumberFormat="0" applyProtection="0">
      <alignment horizontal="left" vertical="center" indent="1"/>
    </xf>
    <xf numFmtId="0" fontId="22" fillId="83" borderId="32" applyNumberFormat="0" applyProtection="0">
      <alignment horizontal="left" vertical="center" indent="1"/>
    </xf>
    <xf numFmtId="0" fontId="22" fillId="85" borderId="29" applyNumberFormat="0" applyProtection="0">
      <alignment horizontal="left" vertical="center" indent="1"/>
    </xf>
    <xf numFmtId="0" fontId="22" fillId="85" borderId="29" applyNumberFormat="0" applyProtection="0">
      <alignment horizontal="left" vertical="center" indent="1"/>
    </xf>
    <xf numFmtId="0" fontId="22" fillId="83" borderId="32" applyNumberFormat="0" applyProtection="0">
      <alignment horizontal="left" vertical="top" indent="1"/>
    </xf>
    <xf numFmtId="0" fontId="22" fillId="85" borderId="29" applyNumberFormat="0" applyProtection="0">
      <alignment horizontal="left" vertical="center" indent="1"/>
    </xf>
    <xf numFmtId="0" fontId="22" fillId="40" borderId="21" applyNumberFormat="0">
      <protection locked="0"/>
    </xf>
    <xf numFmtId="0" fontId="59" fillId="44" borderId="35" applyBorder="0"/>
    <xf numFmtId="4" fontId="27" fillId="106" borderId="29" applyNumberFormat="0" applyProtection="0">
      <alignment vertical="center"/>
    </xf>
    <xf numFmtId="4" fontId="27" fillId="106" borderId="32" applyNumberFormat="0" applyProtection="0">
      <alignment vertical="center"/>
    </xf>
    <xf numFmtId="4" fontId="27" fillId="106" borderId="29" applyNumberFormat="0" applyProtection="0">
      <alignment vertical="center"/>
    </xf>
    <xf numFmtId="4" fontId="76" fillId="106" borderId="29" applyNumberFormat="0" applyProtection="0">
      <alignment vertical="center"/>
    </xf>
    <xf numFmtId="4" fontId="76" fillId="106" borderId="32" applyNumberFormat="0" applyProtection="0">
      <alignment vertical="center"/>
    </xf>
    <xf numFmtId="4" fontId="76" fillId="106" borderId="29" applyNumberFormat="0" applyProtection="0">
      <alignment vertical="center"/>
    </xf>
    <xf numFmtId="4" fontId="27" fillId="106" borderId="29" applyNumberFormat="0" applyProtection="0">
      <alignment horizontal="left" vertical="center" indent="1"/>
    </xf>
    <xf numFmtId="4" fontId="27" fillId="106" borderId="32" applyNumberFormat="0" applyProtection="0">
      <alignment horizontal="left" vertical="center" indent="1"/>
    </xf>
    <xf numFmtId="4" fontId="27" fillId="106" borderId="29" applyNumberFormat="0" applyProtection="0">
      <alignment horizontal="left" vertical="center" indent="1"/>
    </xf>
    <xf numFmtId="4" fontId="27" fillId="106" borderId="29" applyNumberFormat="0" applyProtection="0">
      <alignment horizontal="left" vertical="center" indent="1"/>
    </xf>
    <xf numFmtId="0" fontId="27" fillId="106" borderId="32" applyNumberFormat="0" applyProtection="0">
      <alignment horizontal="left" vertical="top" indent="1"/>
    </xf>
    <xf numFmtId="4" fontId="27" fillId="106" borderId="29" applyNumberFormat="0" applyProtection="0">
      <alignment horizontal="left" vertical="center" indent="1"/>
    </xf>
    <xf numFmtId="4" fontId="27" fillId="100" borderId="29" applyNumberFormat="0" applyProtection="0">
      <alignment horizontal="right" vertical="center"/>
    </xf>
    <xf numFmtId="4" fontId="27" fillId="101" borderId="32" applyNumberFormat="0" applyProtection="0">
      <alignment horizontal="right" vertical="center"/>
    </xf>
    <xf numFmtId="4" fontId="27" fillId="100" borderId="29" applyNumberFormat="0" applyProtection="0">
      <alignment horizontal="right" vertical="center"/>
    </xf>
    <xf numFmtId="4" fontId="76" fillId="100" borderId="29" applyNumberFormat="0" applyProtection="0">
      <alignment horizontal="right" vertical="center"/>
    </xf>
    <xf numFmtId="4" fontId="76" fillId="101" borderId="32" applyNumberFormat="0" applyProtection="0">
      <alignment horizontal="right" vertical="center"/>
    </xf>
    <xf numFmtId="4" fontId="76" fillId="100" borderId="29" applyNumberFormat="0" applyProtection="0">
      <alignment horizontal="right" vertical="center"/>
    </xf>
    <xf numFmtId="0" fontId="22" fillId="85" borderId="29" applyNumberFormat="0" applyProtection="0">
      <alignment horizontal="left" vertical="center" indent="1"/>
    </xf>
    <xf numFmtId="4" fontId="27" fillId="34" borderId="32" applyNumberFormat="0" applyProtection="0">
      <alignment horizontal="left" vertical="center" indent="1"/>
    </xf>
    <xf numFmtId="0" fontId="22" fillId="85" borderId="29" applyNumberFormat="0" applyProtection="0">
      <alignment horizontal="left" vertical="center" indent="1"/>
    </xf>
    <xf numFmtId="0" fontId="22" fillId="85" borderId="29" applyNumberFormat="0" applyProtection="0">
      <alignment horizontal="left" vertical="center" indent="1"/>
    </xf>
    <xf numFmtId="0" fontId="27" fillId="87" borderId="32" applyNumberFormat="0" applyProtection="0">
      <alignment horizontal="left" vertical="top" indent="1"/>
    </xf>
    <xf numFmtId="0" fontId="22" fillId="85" borderId="29" applyNumberFormat="0" applyProtection="0">
      <alignment horizontal="left" vertical="center" indent="1"/>
    </xf>
    <xf numFmtId="0" fontId="79" fillId="0" borderId="0"/>
    <xf numFmtId="4" fontId="80" fillId="107" borderId="0" applyNumberFormat="0" applyProtection="0">
      <alignment horizontal="left" vertical="center" indent="1"/>
    </xf>
    <xf numFmtId="0" fontId="79" fillId="0" borderId="0"/>
    <xf numFmtId="0" fontId="49" fillId="108" borderId="21"/>
    <xf numFmtId="4" fontId="81" fillId="100" borderId="29" applyNumberFormat="0" applyProtection="0">
      <alignment horizontal="right" vertical="center"/>
    </xf>
    <xf numFmtId="4" fontId="81" fillId="101" borderId="32" applyNumberFormat="0" applyProtection="0">
      <alignment horizontal="right" vertical="center"/>
    </xf>
    <xf numFmtId="4" fontId="81" fillId="100" borderId="29" applyNumberFormat="0" applyProtection="0">
      <alignment horizontal="right" vertical="center"/>
    </xf>
    <xf numFmtId="39" fontId="22" fillId="109" borderId="0"/>
    <xf numFmtId="0" fontId="82" fillId="0" borderId="0" applyNumberFormat="0" applyFill="0" applyBorder="0" applyAlignment="0" applyProtection="0"/>
    <xf numFmtId="38" fontId="49" fillId="0" borderId="36"/>
    <xf numFmtId="38" fontId="49" fillId="0" borderId="36"/>
    <xf numFmtId="38" fontId="59" fillId="0" borderId="31"/>
    <xf numFmtId="38" fontId="59" fillId="0" borderId="31"/>
    <xf numFmtId="39" fontId="36" fillId="110" borderId="0"/>
    <xf numFmtId="165" fontId="22" fillId="0" borderId="0">
      <alignment horizontal="left" wrapText="1"/>
    </xf>
    <xf numFmtId="166" fontId="22" fillId="0" borderId="0">
      <alignment horizontal="left" wrapText="1"/>
    </xf>
    <xf numFmtId="40" fontId="83" fillId="0" borderId="0" applyBorder="0">
      <alignment horizontal="right"/>
    </xf>
    <xf numFmtId="41" fontId="84" fillId="80" borderId="0">
      <alignment horizontal="left"/>
    </xf>
    <xf numFmtId="0" fontId="85" fillId="0" borderId="0"/>
    <xf numFmtId="0" fontId="22" fillId="0" borderId="0" applyNumberFormat="0" applyBorder="0" applyAlignment="0"/>
    <xf numFmtId="0" fontId="86" fillId="0" borderId="0" applyFill="0" applyBorder="0" applyProtection="0">
      <alignment horizontal="left" vertical="top"/>
    </xf>
    <xf numFmtId="0" fontId="8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82" fontId="88" fillId="80" borderId="0">
      <alignment horizontal="left" vertical="center"/>
    </xf>
    <xf numFmtId="0" fontId="52" fillId="80" borderId="0">
      <alignment horizontal="left" wrapText="1"/>
    </xf>
    <xf numFmtId="0" fontId="89" fillId="0" borderId="0">
      <alignment horizontal="left" vertical="center"/>
    </xf>
    <xf numFmtId="0" fontId="45" fillId="0" borderId="37" applyNumberFormat="0" applyFill="0" applyAlignment="0" applyProtection="0"/>
    <xf numFmtId="0" fontId="16" fillId="0" borderId="9" applyNumberFormat="0" applyFill="0" applyAlignment="0" applyProtection="0"/>
    <xf numFmtId="0" fontId="45" fillId="0" borderId="38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41" fillId="0" borderId="39"/>
    <xf numFmtId="0" fontId="90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22">
    <xf numFmtId="0" fontId="0" fillId="0" borderId="0" xfId="0"/>
    <xf numFmtId="49" fontId="0" fillId="0" borderId="0" xfId="0" applyNumberFormat="1" applyFont="1" applyFill="1" applyAlignment="1">
      <alignment horizontal="right" wrapText="1"/>
    </xf>
    <xf numFmtId="49" fontId="16" fillId="0" borderId="0" xfId="0" applyNumberFormat="1" applyFont="1" applyFill="1" applyAlignment="1">
      <alignment horizontal="right" wrapText="1"/>
    </xf>
    <xf numFmtId="164" fontId="0" fillId="0" borderId="0" xfId="0" applyNumberFormat="1" applyFont="1" applyFill="1" applyAlignment="1">
      <alignment horizontal="right"/>
    </xf>
    <xf numFmtId="0" fontId="0" fillId="0" borderId="0" xfId="0" applyFill="1"/>
    <xf numFmtId="164" fontId="0" fillId="0" borderId="0" xfId="0" applyNumberFormat="1" applyFont="1" applyFill="1" applyBorder="1" applyAlignment="1">
      <alignment horizontal="right"/>
    </xf>
    <xf numFmtId="164" fontId="0" fillId="0" borderId="10" xfId="0" applyNumberFormat="1" applyFont="1" applyFill="1" applyBorder="1" applyAlignment="1">
      <alignment horizontal="right"/>
    </xf>
    <xf numFmtId="164" fontId="0" fillId="0" borderId="40" xfId="0" applyNumberFormat="1" applyFont="1" applyFill="1" applyBorder="1" applyAlignment="1">
      <alignment horizontal="right"/>
    </xf>
    <xf numFmtId="49" fontId="0" fillId="0" borderId="0" xfId="0" applyNumberFormat="1" applyFont="1" applyFill="1" applyAlignment="1">
      <alignment horizontal="left" wrapText="1"/>
    </xf>
    <xf numFmtId="49" fontId="16" fillId="0" borderId="0" xfId="0" applyNumberFormat="1" applyFont="1" applyFill="1" applyAlignment="1">
      <alignment horizontal="left" wrapText="1"/>
    </xf>
    <xf numFmtId="164" fontId="18" fillId="0" borderId="0" xfId="0" applyNumberFormat="1" applyFont="1" applyFill="1" applyAlignment="1">
      <alignment horizontal="center"/>
    </xf>
    <xf numFmtId="164" fontId="16" fillId="0" borderId="0" xfId="0" applyNumberFormat="1" applyFont="1" applyFill="1" applyAlignment="1">
      <alignment horizontal="left"/>
    </xf>
    <xf numFmtId="164" fontId="19" fillId="0" borderId="0" xfId="0" applyNumberFormat="1" applyFont="1" applyFill="1" applyAlignment="1">
      <alignment horizontal="left"/>
    </xf>
    <xf numFmtId="164" fontId="0" fillId="0" borderId="0" xfId="0" applyNumberFormat="1" applyFont="1" applyFill="1" applyAlignment="1">
      <alignment horizontal="left"/>
    </xf>
    <xf numFmtId="164" fontId="0" fillId="0" borderId="0" xfId="0" applyNumberFormat="1" applyFont="1" applyFill="1" applyBorder="1" applyAlignment="1">
      <alignment horizontal="left"/>
    </xf>
    <xf numFmtId="164" fontId="0" fillId="0" borderId="10" xfId="0" applyNumberFormat="1" applyFont="1" applyFill="1" applyBorder="1" applyAlignment="1">
      <alignment horizontal="left"/>
    </xf>
    <xf numFmtId="164" fontId="16" fillId="0" borderId="0" xfId="0" applyNumberFormat="1" applyFont="1" applyFill="1" applyAlignment="1">
      <alignment horizontal="right"/>
    </xf>
    <xf numFmtId="164" fontId="21" fillId="0" borderId="0" xfId="0" applyNumberFormat="1" applyFont="1" applyFill="1" applyAlignment="1">
      <alignment horizontal="left"/>
    </xf>
    <xf numFmtId="164" fontId="21" fillId="0" borderId="0" xfId="0" applyNumberFormat="1" applyFont="1" applyFill="1" applyAlignment="1">
      <alignment horizontal="right"/>
    </xf>
    <xf numFmtId="164" fontId="21" fillId="0" borderId="10" xfId="0" applyNumberFormat="1" applyFont="1" applyFill="1" applyBorder="1" applyAlignment="1">
      <alignment horizontal="right"/>
    </xf>
    <xf numFmtId="164" fontId="18" fillId="0" borderId="0" xfId="0" applyNumberFormat="1" applyFont="1" applyFill="1" applyAlignment="1">
      <alignment horizontal="left"/>
    </xf>
    <xf numFmtId="164" fontId="20" fillId="0" borderId="0" xfId="0" applyNumberFormat="1" applyFont="1" applyFill="1" applyAlignment="1">
      <alignment horizontal="right"/>
    </xf>
  </cellXfs>
  <cellStyles count="1692">
    <cellStyle name="_4.06E Pass Throughs" xfId="1"/>
    <cellStyle name="_4.13E Montana Energy Tax" xfId="2"/>
    <cellStyle name="_Book1" xfId="3"/>
    <cellStyle name="_Book1 (2)" xfId="4"/>
    <cellStyle name="_Book2" xfId="5"/>
    <cellStyle name="_Chelan Debt Forecast 12.19.05" xfId="6"/>
    <cellStyle name="_Costs not in AURORA 06GRC" xfId="7"/>
    <cellStyle name="_Costs not in AURORA 2006GRC 6.15.06" xfId="8"/>
    <cellStyle name="_Costs not in AURORA 2007 Rate Case" xfId="9"/>
    <cellStyle name="_Costs not in KWI3000 '06Budget" xfId="10"/>
    <cellStyle name="_DEM-WP (C) Power Cost 2006GRC Order" xfId="11"/>
    <cellStyle name="_DEM-WP Revised (HC) Wild Horse 2006GRC" xfId="12"/>
    <cellStyle name="_DEM-WP(C) Costs not in AURORA 2006GRC" xfId="13"/>
    <cellStyle name="_DEM-WP(C) Costs not in AURORA 2007GRC" xfId="14"/>
    <cellStyle name="_DEM-WP(C) Costs not in AURORA 2007PCORC-5.07Update" xfId="15"/>
    <cellStyle name="_DEM-WP(C) Sumas Proforma 11.5.07" xfId="16"/>
    <cellStyle name="_DEM-WP(C) Westside Hydro Data_051007" xfId="17"/>
    <cellStyle name="_Fuel Prices 4-14" xfId="18"/>
    <cellStyle name="_Power Cost Value Copy 11.30.05 gas 1.09.06 AURORA at 1.10.06" xfId="19"/>
    <cellStyle name="_Pro Forma Rev 07 GRC" xfId="20"/>
    <cellStyle name="_Recon to Darrin's 5.11.05 proforma" xfId="21"/>
    <cellStyle name="_Revenue" xfId="22"/>
    <cellStyle name="_Revenue_Data" xfId="23"/>
    <cellStyle name="_Revenue_Data_1" xfId="24"/>
    <cellStyle name="_Revenue_Data_Pro Forma Rev 09 GRC" xfId="25"/>
    <cellStyle name="_Revenue_Data_Pro Forma Rev 2010 GRC" xfId="26"/>
    <cellStyle name="_Revenue_Data_Pro Forma Rev 2010 GRC_Preliminary" xfId="27"/>
    <cellStyle name="_Revenue_Data_Revenue (Feb 09 - Jan 10)" xfId="28"/>
    <cellStyle name="_Revenue_Data_Revenue (Jan 09 - Dec 09)" xfId="29"/>
    <cellStyle name="_Revenue_Data_Revenue (Mar 09 - Feb 10)" xfId="30"/>
    <cellStyle name="_Revenue_Data_Volume Exhibit (Jan09 - Dec09)" xfId="31"/>
    <cellStyle name="_Revenue_Mins" xfId="32"/>
    <cellStyle name="_Revenue_Pro Forma Rev 07 GRC" xfId="33"/>
    <cellStyle name="_Revenue_Pro Forma Rev 08 GRC" xfId="34"/>
    <cellStyle name="_Revenue_Pro Forma Rev 09 GRC" xfId="35"/>
    <cellStyle name="_Revenue_Pro Forma Rev 2010 GRC" xfId="36"/>
    <cellStyle name="_Revenue_Pro Forma Rev 2010 GRC_Preliminary" xfId="37"/>
    <cellStyle name="_Revenue_Revenue (Feb 09 - Jan 10)" xfId="38"/>
    <cellStyle name="_Revenue_Revenue (Jan 09 - Dec 09)" xfId="39"/>
    <cellStyle name="_Revenue_Revenue (Mar 09 - Feb 10)" xfId="40"/>
    <cellStyle name="_Revenue_Sheet2" xfId="41"/>
    <cellStyle name="_Revenue_Therms Data" xfId="42"/>
    <cellStyle name="_Revenue_Therms Data Rerun" xfId="43"/>
    <cellStyle name="_Revenue_Volume Exhibit (Jan09 - Dec09)" xfId="44"/>
    <cellStyle name="_Tenaska Comparison" xfId="45"/>
    <cellStyle name="_Therms Data" xfId="46"/>
    <cellStyle name="_Therms Data_Pro Forma Rev 09 GRC" xfId="47"/>
    <cellStyle name="_Therms Data_Pro Forma Rev 2010 GRC" xfId="48"/>
    <cellStyle name="_Therms Data_Pro Forma Rev 2010 GRC_Preliminary" xfId="49"/>
    <cellStyle name="_Therms Data_Revenue (Feb 09 - Jan 10)" xfId="50"/>
    <cellStyle name="_Therms Data_Revenue (Jan 09 - Dec 09)" xfId="51"/>
    <cellStyle name="_Therms Data_Revenue (Mar 09 - Feb 10)" xfId="52"/>
    <cellStyle name="_Therms Data_Volume Exhibit (Jan09 - Dec09)" xfId="53"/>
    <cellStyle name="_Value Copy 11 30 05 gas 12 09 05 AURORA at 12 14 05" xfId="54"/>
    <cellStyle name="_VC 6.15.06 update on 06GRC power costs.xls Chart 1" xfId="55"/>
    <cellStyle name="_VC 6.15.06 update on 06GRC power costs.xls Chart 2" xfId="56"/>
    <cellStyle name="_VC 6.15.06 update on 06GRC power costs.xls Chart 3" xfId="57"/>
    <cellStyle name="0,0_x000d__x000a_NA_x000d__x000a_" xfId="58"/>
    <cellStyle name="0000" xfId="59"/>
    <cellStyle name="000000" xfId="60"/>
    <cellStyle name="20% - Accent1 10" xfId="61"/>
    <cellStyle name="20% - Accent1 10 2" xfId="62"/>
    <cellStyle name="20% - Accent1 11" xfId="63"/>
    <cellStyle name="20% - Accent1 11 2" xfId="64"/>
    <cellStyle name="20% - Accent1 12" xfId="65"/>
    <cellStyle name="20% - Accent1 12 2" xfId="66"/>
    <cellStyle name="20% - Accent1 13" xfId="67"/>
    <cellStyle name="20% - Accent1 13 2" xfId="68"/>
    <cellStyle name="20% - Accent1 14" xfId="69"/>
    <cellStyle name="20% - Accent1 14 2" xfId="70"/>
    <cellStyle name="20% - Accent1 15" xfId="71"/>
    <cellStyle name="20% - Accent1 15 2" xfId="72"/>
    <cellStyle name="20% - Accent1 16" xfId="73"/>
    <cellStyle name="20% - Accent1 16 2" xfId="74"/>
    <cellStyle name="20% - Accent1 17" xfId="75"/>
    <cellStyle name="20% - Accent1 17 2" xfId="76"/>
    <cellStyle name="20% - Accent1 18" xfId="77"/>
    <cellStyle name="20% - Accent1 18 2" xfId="78"/>
    <cellStyle name="20% - Accent1 19" xfId="79"/>
    <cellStyle name="20% - Accent1 19 2" xfId="80"/>
    <cellStyle name="20% - Accent1 2" xfId="81"/>
    <cellStyle name="20% - Accent1 2 2" xfId="82"/>
    <cellStyle name="20% - Accent1 2 3" xfId="83"/>
    <cellStyle name="20% - Accent1 2 3 2" xfId="84"/>
    <cellStyle name="20% - Accent1 20" xfId="85"/>
    <cellStyle name="20% - Accent1 20 2" xfId="86"/>
    <cellStyle name="20% - Accent1 21" xfId="87"/>
    <cellStyle name="20% - Accent1 22" xfId="88"/>
    <cellStyle name="20% - Accent1 22 2" xfId="89"/>
    <cellStyle name="20% - Accent1 23" xfId="90"/>
    <cellStyle name="20% - Accent1 24" xfId="91"/>
    <cellStyle name="20% - Accent1 25" xfId="92"/>
    <cellStyle name="20% - Accent1 3" xfId="93"/>
    <cellStyle name="20% - Accent1 3 2" xfId="94"/>
    <cellStyle name="20% - Accent1 3 3" xfId="95"/>
    <cellStyle name="20% - Accent1 3 3 2" xfId="96"/>
    <cellStyle name="20% - Accent1 4" xfId="97"/>
    <cellStyle name="20% - Accent1 4 2" xfId="98"/>
    <cellStyle name="20% - Accent1 4 2 2" xfId="99"/>
    <cellStyle name="20% - Accent1 4 3" xfId="100"/>
    <cellStyle name="20% - Accent1 5" xfId="101"/>
    <cellStyle name="20% - Accent1 5 2" xfId="102"/>
    <cellStyle name="20% - Accent1 6" xfId="103"/>
    <cellStyle name="20% - Accent1 6 2" xfId="104"/>
    <cellStyle name="20% - Accent1 7" xfId="105"/>
    <cellStyle name="20% - Accent1 7 2" xfId="106"/>
    <cellStyle name="20% - Accent1 8" xfId="107"/>
    <cellStyle name="20% - Accent1 8 2" xfId="108"/>
    <cellStyle name="20% - Accent1 9" xfId="109"/>
    <cellStyle name="20% - Accent1 9 2" xfId="110"/>
    <cellStyle name="20% - Accent2 10" xfId="111"/>
    <cellStyle name="20% - Accent2 10 2" xfId="112"/>
    <cellStyle name="20% - Accent2 11" xfId="113"/>
    <cellStyle name="20% - Accent2 11 2" xfId="114"/>
    <cellStyle name="20% - Accent2 12" xfId="115"/>
    <cellStyle name="20% - Accent2 12 2" xfId="116"/>
    <cellStyle name="20% - Accent2 13" xfId="117"/>
    <cellStyle name="20% - Accent2 13 2" xfId="118"/>
    <cellStyle name="20% - Accent2 14" xfId="119"/>
    <cellStyle name="20% - Accent2 14 2" xfId="120"/>
    <cellStyle name="20% - Accent2 15" xfId="121"/>
    <cellStyle name="20% - Accent2 15 2" xfId="122"/>
    <cellStyle name="20% - Accent2 16" xfId="123"/>
    <cellStyle name="20% - Accent2 16 2" xfId="124"/>
    <cellStyle name="20% - Accent2 17" xfId="125"/>
    <cellStyle name="20% - Accent2 17 2" xfId="126"/>
    <cellStyle name="20% - Accent2 18" xfId="127"/>
    <cellStyle name="20% - Accent2 18 2" xfId="128"/>
    <cellStyle name="20% - Accent2 19" xfId="129"/>
    <cellStyle name="20% - Accent2 19 2" xfId="130"/>
    <cellStyle name="20% - Accent2 2" xfId="131"/>
    <cellStyle name="20% - Accent2 2 2" xfId="132"/>
    <cellStyle name="20% - Accent2 2 3" xfId="133"/>
    <cellStyle name="20% - Accent2 2 3 2" xfId="134"/>
    <cellStyle name="20% - Accent2 20" xfId="135"/>
    <cellStyle name="20% - Accent2 20 2" xfId="136"/>
    <cellStyle name="20% - Accent2 21" xfId="137"/>
    <cellStyle name="20% - Accent2 22" xfId="138"/>
    <cellStyle name="20% - Accent2 22 2" xfId="139"/>
    <cellStyle name="20% - Accent2 23" xfId="140"/>
    <cellStyle name="20% - Accent2 24" xfId="141"/>
    <cellStyle name="20% - Accent2 25" xfId="142"/>
    <cellStyle name="20% - Accent2 3" xfId="143"/>
    <cellStyle name="20% - Accent2 3 2" xfId="144"/>
    <cellStyle name="20% - Accent2 3 3" xfId="145"/>
    <cellStyle name="20% - Accent2 3 3 2" xfId="146"/>
    <cellStyle name="20% - Accent2 4" xfId="147"/>
    <cellStyle name="20% - Accent2 4 2" xfId="148"/>
    <cellStyle name="20% - Accent2 4 2 2" xfId="149"/>
    <cellStyle name="20% - Accent2 4 3" xfId="150"/>
    <cellStyle name="20% - Accent2 5" xfId="151"/>
    <cellStyle name="20% - Accent2 5 2" xfId="152"/>
    <cellStyle name="20% - Accent2 6" xfId="153"/>
    <cellStyle name="20% - Accent2 6 2" xfId="154"/>
    <cellStyle name="20% - Accent2 7" xfId="155"/>
    <cellStyle name="20% - Accent2 7 2" xfId="156"/>
    <cellStyle name="20% - Accent2 8" xfId="157"/>
    <cellStyle name="20% - Accent2 8 2" xfId="158"/>
    <cellStyle name="20% - Accent2 9" xfId="159"/>
    <cellStyle name="20% - Accent2 9 2" xfId="160"/>
    <cellStyle name="20% - Accent3 10" xfId="161"/>
    <cellStyle name="20% - Accent3 10 2" xfId="162"/>
    <cellStyle name="20% - Accent3 11" xfId="163"/>
    <cellStyle name="20% - Accent3 11 2" xfId="164"/>
    <cellStyle name="20% - Accent3 12" xfId="165"/>
    <cellStyle name="20% - Accent3 12 2" xfId="166"/>
    <cellStyle name="20% - Accent3 13" xfId="167"/>
    <cellStyle name="20% - Accent3 13 2" xfId="168"/>
    <cellStyle name="20% - Accent3 14" xfId="169"/>
    <cellStyle name="20% - Accent3 14 2" xfId="170"/>
    <cellStyle name="20% - Accent3 15" xfId="171"/>
    <cellStyle name="20% - Accent3 15 2" xfId="172"/>
    <cellStyle name="20% - Accent3 16" xfId="173"/>
    <cellStyle name="20% - Accent3 16 2" xfId="174"/>
    <cellStyle name="20% - Accent3 17" xfId="175"/>
    <cellStyle name="20% - Accent3 17 2" xfId="176"/>
    <cellStyle name="20% - Accent3 18" xfId="177"/>
    <cellStyle name="20% - Accent3 18 2" xfId="178"/>
    <cellStyle name="20% - Accent3 19" xfId="179"/>
    <cellStyle name="20% - Accent3 19 2" xfId="180"/>
    <cellStyle name="20% - Accent3 2" xfId="181"/>
    <cellStyle name="20% - Accent3 2 2" xfId="182"/>
    <cellStyle name="20% - Accent3 2 3" xfId="183"/>
    <cellStyle name="20% - Accent3 2 3 2" xfId="184"/>
    <cellStyle name="20% - Accent3 20" xfId="185"/>
    <cellStyle name="20% - Accent3 20 2" xfId="186"/>
    <cellStyle name="20% - Accent3 21" xfId="187"/>
    <cellStyle name="20% - Accent3 22" xfId="188"/>
    <cellStyle name="20% - Accent3 22 2" xfId="189"/>
    <cellStyle name="20% - Accent3 23" xfId="190"/>
    <cellStyle name="20% - Accent3 24" xfId="191"/>
    <cellStyle name="20% - Accent3 25" xfId="192"/>
    <cellStyle name="20% - Accent3 3" xfId="193"/>
    <cellStyle name="20% - Accent3 3 2" xfId="194"/>
    <cellStyle name="20% - Accent3 3 3" xfId="195"/>
    <cellStyle name="20% - Accent3 3 3 2" xfId="196"/>
    <cellStyle name="20% - Accent3 4" xfId="197"/>
    <cellStyle name="20% - Accent3 4 2" xfId="198"/>
    <cellStyle name="20% - Accent3 4 2 2" xfId="199"/>
    <cellStyle name="20% - Accent3 4 3" xfId="200"/>
    <cellStyle name="20% - Accent3 5" xfId="201"/>
    <cellStyle name="20% - Accent3 5 2" xfId="202"/>
    <cellStyle name="20% - Accent3 6" xfId="203"/>
    <cellStyle name="20% - Accent3 6 2" xfId="204"/>
    <cellStyle name="20% - Accent3 7" xfId="205"/>
    <cellStyle name="20% - Accent3 7 2" xfId="206"/>
    <cellStyle name="20% - Accent3 8" xfId="207"/>
    <cellStyle name="20% - Accent3 8 2" xfId="208"/>
    <cellStyle name="20% - Accent3 9" xfId="209"/>
    <cellStyle name="20% - Accent3 9 2" xfId="210"/>
    <cellStyle name="20% - Accent4 10" xfId="211"/>
    <cellStyle name="20% - Accent4 10 2" xfId="212"/>
    <cellStyle name="20% - Accent4 11" xfId="213"/>
    <cellStyle name="20% - Accent4 11 2" xfId="214"/>
    <cellStyle name="20% - Accent4 12" xfId="215"/>
    <cellStyle name="20% - Accent4 12 2" xfId="216"/>
    <cellStyle name="20% - Accent4 13" xfId="217"/>
    <cellStyle name="20% - Accent4 13 2" xfId="218"/>
    <cellStyle name="20% - Accent4 14" xfId="219"/>
    <cellStyle name="20% - Accent4 14 2" xfId="220"/>
    <cellStyle name="20% - Accent4 15" xfId="221"/>
    <cellStyle name="20% - Accent4 15 2" xfId="222"/>
    <cellStyle name="20% - Accent4 16" xfId="223"/>
    <cellStyle name="20% - Accent4 16 2" xfId="224"/>
    <cellStyle name="20% - Accent4 17" xfId="225"/>
    <cellStyle name="20% - Accent4 17 2" xfId="226"/>
    <cellStyle name="20% - Accent4 18" xfId="227"/>
    <cellStyle name="20% - Accent4 18 2" xfId="228"/>
    <cellStyle name="20% - Accent4 19" xfId="229"/>
    <cellStyle name="20% - Accent4 19 2" xfId="230"/>
    <cellStyle name="20% - Accent4 2" xfId="231"/>
    <cellStyle name="20% - Accent4 2 2" xfId="232"/>
    <cellStyle name="20% - Accent4 2 3" xfId="233"/>
    <cellStyle name="20% - Accent4 2 3 2" xfId="234"/>
    <cellStyle name="20% - Accent4 20" xfId="235"/>
    <cellStyle name="20% - Accent4 20 2" xfId="236"/>
    <cellStyle name="20% - Accent4 21" xfId="237"/>
    <cellStyle name="20% - Accent4 22" xfId="238"/>
    <cellStyle name="20% - Accent4 22 2" xfId="239"/>
    <cellStyle name="20% - Accent4 23" xfId="240"/>
    <cellStyle name="20% - Accent4 24" xfId="241"/>
    <cellStyle name="20% - Accent4 25" xfId="242"/>
    <cellStyle name="20% - Accent4 3" xfId="243"/>
    <cellStyle name="20% - Accent4 3 2" xfId="244"/>
    <cellStyle name="20% - Accent4 3 3" xfId="245"/>
    <cellStyle name="20% - Accent4 3 3 2" xfId="246"/>
    <cellStyle name="20% - Accent4 4" xfId="247"/>
    <cellStyle name="20% - Accent4 4 2" xfId="248"/>
    <cellStyle name="20% - Accent4 4 2 2" xfId="249"/>
    <cellStyle name="20% - Accent4 4 3" xfId="250"/>
    <cellStyle name="20% - Accent4 5" xfId="251"/>
    <cellStyle name="20% - Accent4 5 2" xfId="252"/>
    <cellStyle name="20% - Accent4 6" xfId="253"/>
    <cellStyle name="20% - Accent4 6 2" xfId="254"/>
    <cellStyle name="20% - Accent4 7" xfId="255"/>
    <cellStyle name="20% - Accent4 7 2" xfId="256"/>
    <cellStyle name="20% - Accent4 8" xfId="257"/>
    <cellStyle name="20% - Accent4 8 2" xfId="258"/>
    <cellStyle name="20% - Accent4 9" xfId="259"/>
    <cellStyle name="20% - Accent4 9 2" xfId="260"/>
    <cellStyle name="20% - Accent5 10" xfId="261"/>
    <cellStyle name="20% - Accent5 10 2" xfId="262"/>
    <cellStyle name="20% - Accent5 11" xfId="263"/>
    <cellStyle name="20% - Accent5 11 2" xfId="264"/>
    <cellStyle name="20% - Accent5 12" xfId="265"/>
    <cellStyle name="20% - Accent5 12 2" xfId="266"/>
    <cellStyle name="20% - Accent5 13" xfId="267"/>
    <cellStyle name="20% - Accent5 13 2" xfId="268"/>
    <cellStyle name="20% - Accent5 14" xfId="269"/>
    <cellStyle name="20% - Accent5 14 2" xfId="270"/>
    <cellStyle name="20% - Accent5 15" xfId="271"/>
    <cellStyle name="20% - Accent5 15 2" xfId="272"/>
    <cellStyle name="20% - Accent5 16" xfId="273"/>
    <cellStyle name="20% - Accent5 16 2" xfId="274"/>
    <cellStyle name="20% - Accent5 17" xfId="275"/>
    <cellStyle name="20% - Accent5 17 2" xfId="276"/>
    <cellStyle name="20% - Accent5 18" xfId="277"/>
    <cellStyle name="20% - Accent5 18 2" xfId="278"/>
    <cellStyle name="20% - Accent5 19" xfId="279"/>
    <cellStyle name="20% - Accent5 19 2" xfId="280"/>
    <cellStyle name="20% - Accent5 2" xfId="281"/>
    <cellStyle name="20% - Accent5 2 2" xfId="282"/>
    <cellStyle name="20% - Accent5 2 3" xfId="283"/>
    <cellStyle name="20% - Accent5 2 3 2" xfId="284"/>
    <cellStyle name="20% - Accent5 20" xfId="285"/>
    <cellStyle name="20% - Accent5 20 2" xfId="286"/>
    <cellStyle name="20% - Accent5 21" xfId="287"/>
    <cellStyle name="20% - Accent5 22" xfId="288"/>
    <cellStyle name="20% - Accent5 22 2" xfId="289"/>
    <cellStyle name="20% - Accent5 23" xfId="290"/>
    <cellStyle name="20% - Accent5 24" xfId="291"/>
    <cellStyle name="20% - Accent5 25" xfId="292"/>
    <cellStyle name="20% - Accent5 3" xfId="293"/>
    <cellStyle name="20% - Accent5 3 2" xfId="294"/>
    <cellStyle name="20% - Accent5 3 3" xfId="295"/>
    <cellStyle name="20% - Accent5 3 3 2" xfId="296"/>
    <cellStyle name="20% - Accent5 4" xfId="297"/>
    <cellStyle name="20% - Accent5 4 2" xfId="298"/>
    <cellStyle name="20% - Accent5 4 2 2" xfId="299"/>
    <cellStyle name="20% - Accent5 4 3" xfId="300"/>
    <cellStyle name="20% - Accent5 5" xfId="301"/>
    <cellStyle name="20% - Accent5 5 2" xfId="302"/>
    <cellStyle name="20% - Accent5 6" xfId="303"/>
    <cellStyle name="20% - Accent5 6 2" xfId="304"/>
    <cellStyle name="20% - Accent5 7" xfId="305"/>
    <cellStyle name="20% - Accent5 7 2" xfId="306"/>
    <cellStyle name="20% - Accent5 8" xfId="307"/>
    <cellStyle name="20% - Accent5 8 2" xfId="308"/>
    <cellStyle name="20% - Accent5 9" xfId="309"/>
    <cellStyle name="20% - Accent5 9 2" xfId="310"/>
    <cellStyle name="20% - Accent6 10" xfId="311"/>
    <cellStyle name="20% - Accent6 10 2" xfId="312"/>
    <cellStyle name="20% - Accent6 11" xfId="313"/>
    <cellStyle name="20% - Accent6 11 2" xfId="314"/>
    <cellStyle name="20% - Accent6 12" xfId="315"/>
    <cellStyle name="20% - Accent6 12 2" xfId="316"/>
    <cellStyle name="20% - Accent6 13" xfId="317"/>
    <cellStyle name="20% - Accent6 13 2" xfId="318"/>
    <cellStyle name="20% - Accent6 14" xfId="319"/>
    <cellStyle name="20% - Accent6 14 2" xfId="320"/>
    <cellStyle name="20% - Accent6 15" xfId="321"/>
    <cellStyle name="20% - Accent6 15 2" xfId="322"/>
    <cellStyle name="20% - Accent6 16" xfId="323"/>
    <cellStyle name="20% - Accent6 16 2" xfId="324"/>
    <cellStyle name="20% - Accent6 17" xfId="325"/>
    <cellStyle name="20% - Accent6 17 2" xfId="326"/>
    <cellStyle name="20% - Accent6 18" xfId="327"/>
    <cellStyle name="20% - Accent6 18 2" xfId="328"/>
    <cellStyle name="20% - Accent6 19" xfId="329"/>
    <cellStyle name="20% - Accent6 19 2" xfId="330"/>
    <cellStyle name="20% - Accent6 2" xfId="331"/>
    <cellStyle name="20% - Accent6 2 2" xfId="332"/>
    <cellStyle name="20% - Accent6 2 3" xfId="333"/>
    <cellStyle name="20% - Accent6 2 3 2" xfId="334"/>
    <cellStyle name="20% - Accent6 20" xfId="335"/>
    <cellStyle name="20% - Accent6 20 2" xfId="336"/>
    <cellStyle name="20% - Accent6 21" xfId="337"/>
    <cellStyle name="20% - Accent6 22" xfId="338"/>
    <cellStyle name="20% - Accent6 22 2" xfId="339"/>
    <cellStyle name="20% - Accent6 23" xfId="340"/>
    <cellStyle name="20% - Accent6 24" xfId="341"/>
    <cellStyle name="20% - Accent6 25" xfId="342"/>
    <cellStyle name="20% - Accent6 3" xfId="343"/>
    <cellStyle name="20% - Accent6 3 2" xfId="344"/>
    <cellStyle name="20% - Accent6 3 3" xfId="345"/>
    <cellStyle name="20% - Accent6 3 3 2" xfId="346"/>
    <cellStyle name="20% - Accent6 4" xfId="347"/>
    <cellStyle name="20% - Accent6 4 2" xfId="348"/>
    <cellStyle name="20% - Accent6 4 2 2" xfId="349"/>
    <cellStyle name="20% - Accent6 4 3" xfId="350"/>
    <cellStyle name="20% - Accent6 5" xfId="351"/>
    <cellStyle name="20% - Accent6 5 2" xfId="352"/>
    <cellStyle name="20% - Accent6 6" xfId="353"/>
    <cellStyle name="20% - Accent6 6 2" xfId="354"/>
    <cellStyle name="20% - Accent6 7" xfId="355"/>
    <cellStyle name="20% - Accent6 7 2" xfId="356"/>
    <cellStyle name="20% - Accent6 8" xfId="357"/>
    <cellStyle name="20% - Accent6 8 2" xfId="358"/>
    <cellStyle name="20% - Accent6 9" xfId="359"/>
    <cellStyle name="20% - Accent6 9 2" xfId="360"/>
    <cellStyle name="40% - Accent1 10" xfId="361"/>
    <cellStyle name="40% - Accent1 10 2" xfId="362"/>
    <cellStyle name="40% - Accent1 11" xfId="363"/>
    <cellStyle name="40% - Accent1 11 2" xfId="364"/>
    <cellStyle name="40% - Accent1 12" xfId="365"/>
    <cellStyle name="40% - Accent1 12 2" xfId="366"/>
    <cellStyle name="40% - Accent1 13" xfId="367"/>
    <cellStyle name="40% - Accent1 13 2" xfId="368"/>
    <cellStyle name="40% - Accent1 14" xfId="369"/>
    <cellStyle name="40% - Accent1 14 2" xfId="370"/>
    <cellStyle name="40% - Accent1 15" xfId="371"/>
    <cellStyle name="40% - Accent1 15 2" xfId="372"/>
    <cellStyle name="40% - Accent1 16" xfId="373"/>
    <cellStyle name="40% - Accent1 16 2" xfId="374"/>
    <cellStyle name="40% - Accent1 17" xfId="375"/>
    <cellStyle name="40% - Accent1 17 2" xfId="376"/>
    <cellStyle name="40% - Accent1 18" xfId="377"/>
    <cellStyle name="40% - Accent1 18 2" xfId="378"/>
    <cellStyle name="40% - Accent1 19" xfId="379"/>
    <cellStyle name="40% - Accent1 19 2" xfId="380"/>
    <cellStyle name="40% - Accent1 2" xfId="381"/>
    <cellStyle name="40% - Accent1 2 2" xfId="382"/>
    <cellStyle name="40% - Accent1 2 3" xfId="383"/>
    <cellStyle name="40% - Accent1 2 3 2" xfId="384"/>
    <cellStyle name="40% - Accent1 20" xfId="385"/>
    <cellStyle name="40% - Accent1 20 2" xfId="386"/>
    <cellStyle name="40% - Accent1 21" xfId="387"/>
    <cellStyle name="40% - Accent1 22" xfId="388"/>
    <cellStyle name="40% - Accent1 22 2" xfId="389"/>
    <cellStyle name="40% - Accent1 23" xfId="390"/>
    <cellStyle name="40% - Accent1 24" xfId="391"/>
    <cellStyle name="40% - Accent1 25" xfId="392"/>
    <cellStyle name="40% - Accent1 3" xfId="393"/>
    <cellStyle name="40% - Accent1 3 2" xfId="394"/>
    <cellStyle name="40% - Accent1 3 3" xfId="395"/>
    <cellStyle name="40% - Accent1 3 3 2" xfId="396"/>
    <cellStyle name="40% - Accent1 4" xfId="397"/>
    <cellStyle name="40% - Accent1 4 2" xfId="398"/>
    <cellStyle name="40% - Accent1 4 2 2" xfId="399"/>
    <cellStyle name="40% - Accent1 4 3" xfId="400"/>
    <cellStyle name="40% - Accent1 5" xfId="401"/>
    <cellStyle name="40% - Accent1 5 2" xfId="402"/>
    <cellStyle name="40% - Accent1 6" xfId="403"/>
    <cellStyle name="40% - Accent1 6 2" xfId="404"/>
    <cellStyle name="40% - Accent1 7" xfId="405"/>
    <cellStyle name="40% - Accent1 7 2" xfId="406"/>
    <cellStyle name="40% - Accent1 8" xfId="407"/>
    <cellStyle name="40% - Accent1 8 2" xfId="408"/>
    <cellStyle name="40% - Accent1 9" xfId="409"/>
    <cellStyle name="40% - Accent1 9 2" xfId="410"/>
    <cellStyle name="40% - Accent2 10" xfId="411"/>
    <cellStyle name="40% - Accent2 10 2" xfId="412"/>
    <cellStyle name="40% - Accent2 11" xfId="413"/>
    <cellStyle name="40% - Accent2 11 2" xfId="414"/>
    <cellStyle name="40% - Accent2 12" xfId="415"/>
    <cellStyle name="40% - Accent2 12 2" xfId="416"/>
    <cellStyle name="40% - Accent2 13" xfId="417"/>
    <cellStyle name="40% - Accent2 13 2" xfId="418"/>
    <cellStyle name="40% - Accent2 14" xfId="419"/>
    <cellStyle name="40% - Accent2 14 2" xfId="420"/>
    <cellStyle name="40% - Accent2 15" xfId="421"/>
    <cellStyle name="40% - Accent2 15 2" xfId="422"/>
    <cellStyle name="40% - Accent2 16" xfId="423"/>
    <cellStyle name="40% - Accent2 16 2" xfId="424"/>
    <cellStyle name="40% - Accent2 17" xfId="425"/>
    <cellStyle name="40% - Accent2 17 2" xfId="426"/>
    <cellStyle name="40% - Accent2 18" xfId="427"/>
    <cellStyle name="40% - Accent2 18 2" xfId="428"/>
    <cellStyle name="40% - Accent2 19" xfId="429"/>
    <cellStyle name="40% - Accent2 19 2" xfId="430"/>
    <cellStyle name="40% - Accent2 2" xfId="431"/>
    <cellStyle name="40% - Accent2 2 2" xfId="432"/>
    <cellStyle name="40% - Accent2 2 3" xfId="433"/>
    <cellStyle name="40% - Accent2 2 3 2" xfId="434"/>
    <cellStyle name="40% - Accent2 20" xfId="435"/>
    <cellStyle name="40% - Accent2 20 2" xfId="436"/>
    <cellStyle name="40% - Accent2 21" xfId="437"/>
    <cellStyle name="40% - Accent2 22" xfId="438"/>
    <cellStyle name="40% - Accent2 22 2" xfId="439"/>
    <cellStyle name="40% - Accent2 23" xfId="440"/>
    <cellStyle name="40% - Accent2 24" xfId="441"/>
    <cellStyle name="40% - Accent2 25" xfId="442"/>
    <cellStyle name="40% - Accent2 3" xfId="443"/>
    <cellStyle name="40% - Accent2 3 2" xfId="444"/>
    <cellStyle name="40% - Accent2 3 3" xfId="445"/>
    <cellStyle name="40% - Accent2 3 3 2" xfId="446"/>
    <cellStyle name="40% - Accent2 4" xfId="447"/>
    <cellStyle name="40% - Accent2 4 2" xfId="448"/>
    <cellStyle name="40% - Accent2 4 2 2" xfId="449"/>
    <cellStyle name="40% - Accent2 4 3" xfId="450"/>
    <cellStyle name="40% - Accent2 5" xfId="451"/>
    <cellStyle name="40% - Accent2 5 2" xfId="452"/>
    <cellStyle name="40% - Accent2 6" xfId="453"/>
    <cellStyle name="40% - Accent2 6 2" xfId="454"/>
    <cellStyle name="40% - Accent2 7" xfId="455"/>
    <cellStyle name="40% - Accent2 7 2" xfId="456"/>
    <cellStyle name="40% - Accent2 8" xfId="457"/>
    <cellStyle name="40% - Accent2 8 2" xfId="458"/>
    <cellStyle name="40% - Accent2 9" xfId="459"/>
    <cellStyle name="40% - Accent2 9 2" xfId="460"/>
    <cellStyle name="40% - Accent3 10" xfId="461"/>
    <cellStyle name="40% - Accent3 10 2" xfId="462"/>
    <cellStyle name="40% - Accent3 11" xfId="463"/>
    <cellStyle name="40% - Accent3 11 2" xfId="464"/>
    <cellStyle name="40% - Accent3 12" xfId="465"/>
    <cellStyle name="40% - Accent3 12 2" xfId="466"/>
    <cellStyle name="40% - Accent3 13" xfId="467"/>
    <cellStyle name="40% - Accent3 13 2" xfId="468"/>
    <cellStyle name="40% - Accent3 14" xfId="469"/>
    <cellStyle name="40% - Accent3 14 2" xfId="470"/>
    <cellStyle name="40% - Accent3 15" xfId="471"/>
    <cellStyle name="40% - Accent3 15 2" xfId="472"/>
    <cellStyle name="40% - Accent3 16" xfId="473"/>
    <cellStyle name="40% - Accent3 16 2" xfId="474"/>
    <cellStyle name="40% - Accent3 17" xfId="475"/>
    <cellStyle name="40% - Accent3 17 2" xfId="476"/>
    <cellStyle name="40% - Accent3 18" xfId="477"/>
    <cellStyle name="40% - Accent3 18 2" xfId="478"/>
    <cellStyle name="40% - Accent3 19" xfId="479"/>
    <cellStyle name="40% - Accent3 19 2" xfId="480"/>
    <cellStyle name="40% - Accent3 2" xfId="481"/>
    <cellStyle name="40% - Accent3 2 2" xfId="482"/>
    <cellStyle name="40% - Accent3 2 3" xfId="483"/>
    <cellStyle name="40% - Accent3 2 3 2" xfId="484"/>
    <cellStyle name="40% - Accent3 20" xfId="485"/>
    <cellStyle name="40% - Accent3 20 2" xfId="486"/>
    <cellStyle name="40% - Accent3 21" xfId="487"/>
    <cellStyle name="40% - Accent3 22" xfId="488"/>
    <cellStyle name="40% - Accent3 22 2" xfId="489"/>
    <cellStyle name="40% - Accent3 23" xfId="490"/>
    <cellStyle name="40% - Accent3 24" xfId="491"/>
    <cellStyle name="40% - Accent3 25" xfId="492"/>
    <cellStyle name="40% - Accent3 3" xfId="493"/>
    <cellStyle name="40% - Accent3 3 2" xfId="494"/>
    <cellStyle name="40% - Accent3 3 3" xfId="495"/>
    <cellStyle name="40% - Accent3 3 3 2" xfId="496"/>
    <cellStyle name="40% - Accent3 4" xfId="497"/>
    <cellStyle name="40% - Accent3 4 2" xfId="498"/>
    <cellStyle name="40% - Accent3 4 2 2" xfId="499"/>
    <cellStyle name="40% - Accent3 4 3" xfId="500"/>
    <cellStyle name="40% - Accent3 5" xfId="501"/>
    <cellStyle name="40% - Accent3 5 2" xfId="502"/>
    <cellStyle name="40% - Accent3 6" xfId="503"/>
    <cellStyle name="40% - Accent3 6 2" xfId="504"/>
    <cellStyle name="40% - Accent3 7" xfId="505"/>
    <cellStyle name="40% - Accent3 7 2" xfId="506"/>
    <cellStyle name="40% - Accent3 8" xfId="507"/>
    <cellStyle name="40% - Accent3 8 2" xfId="508"/>
    <cellStyle name="40% - Accent3 9" xfId="509"/>
    <cellStyle name="40% - Accent3 9 2" xfId="510"/>
    <cellStyle name="40% - Accent4 10" xfId="511"/>
    <cellStyle name="40% - Accent4 10 2" xfId="512"/>
    <cellStyle name="40% - Accent4 11" xfId="513"/>
    <cellStyle name="40% - Accent4 11 2" xfId="514"/>
    <cellStyle name="40% - Accent4 12" xfId="515"/>
    <cellStyle name="40% - Accent4 12 2" xfId="516"/>
    <cellStyle name="40% - Accent4 13" xfId="517"/>
    <cellStyle name="40% - Accent4 13 2" xfId="518"/>
    <cellStyle name="40% - Accent4 14" xfId="519"/>
    <cellStyle name="40% - Accent4 14 2" xfId="520"/>
    <cellStyle name="40% - Accent4 15" xfId="521"/>
    <cellStyle name="40% - Accent4 15 2" xfId="522"/>
    <cellStyle name="40% - Accent4 16" xfId="523"/>
    <cellStyle name="40% - Accent4 16 2" xfId="524"/>
    <cellStyle name="40% - Accent4 17" xfId="525"/>
    <cellStyle name="40% - Accent4 17 2" xfId="526"/>
    <cellStyle name="40% - Accent4 18" xfId="527"/>
    <cellStyle name="40% - Accent4 18 2" xfId="528"/>
    <cellStyle name="40% - Accent4 19" xfId="529"/>
    <cellStyle name="40% - Accent4 19 2" xfId="530"/>
    <cellStyle name="40% - Accent4 2" xfId="531"/>
    <cellStyle name="40% - Accent4 2 2" xfId="532"/>
    <cellStyle name="40% - Accent4 2 3" xfId="533"/>
    <cellStyle name="40% - Accent4 2 3 2" xfId="534"/>
    <cellStyle name="40% - Accent4 20" xfId="535"/>
    <cellStyle name="40% - Accent4 20 2" xfId="536"/>
    <cellStyle name="40% - Accent4 21" xfId="537"/>
    <cellStyle name="40% - Accent4 22" xfId="538"/>
    <cellStyle name="40% - Accent4 22 2" xfId="539"/>
    <cellStyle name="40% - Accent4 23" xfId="540"/>
    <cellStyle name="40% - Accent4 24" xfId="541"/>
    <cellStyle name="40% - Accent4 25" xfId="542"/>
    <cellStyle name="40% - Accent4 3" xfId="543"/>
    <cellStyle name="40% - Accent4 3 2" xfId="544"/>
    <cellStyle name="40% - Accent4 3 3" xfId="545"/>
    <cellStyle name="40% - Accent4 3 3 2" xfId="546"/>
    <cellStyle name="40% - Accent4 4" xfId="547"/>
    <cellStyle name="40% - Accent4 4 2" xfId="548"/>
    <cellStyle name="40% - Accent4 4 2 2" xfId="549"/>
    <cellStyle name="40% - Accent4 4 3" xfId="550"/>
    <cellStyle name="40% - Accent4 5" xfId="551"/>
    <cellStyle name="40% - Accent4 5 2" xfId="552"/>
    <cellStyle name="40% - Accent4 6" xfId="553"/>
    <cellStyle name="40% - Accent4 6 2" xfId="554"/>
    <cellStyle name="40% - Accent4 7" xfId="555"/>
    <cellStyle name="40% - Accent4 7 2" xfId="556"/>
    <cellStyle name="40% - Accent4 8" xfId="557"/>
    <cellStyle name="40% - Accent4 8 2" xfId="558"/>
    <cellStyle name="40% - Accent4 9" xfId="559"/>
    <cellStyle name="40% - Accent4 9 2" xfId="560"/>
    <cellStyle name="40% - Accent5 10" xfId="561"/>
    <cellStyle name="40% - Accent5 10 2" xfId="562"/>
    <cellStyle name="40% - Accent5 11" xfId="563"/>
    <cellStyle name="40% - Accent5 11 2" xfId="564"/>
    <cellStyle name="40% - Accent5 12" xfId="565"/>
    <cellStyle name="40% - Accent5 12 2" xfId="566"/>
    <cellStyle name="40% - Accent5 13" xfId="567"/>
    <cellStyle name="40% - Accent5 13 2" xfId="568"/>
    <cellStyle name="40% - Accent5 14" xfId="569"/>
    <cellStyle name="40% - Accent5 14 2" xfId="570"/>
    <cellStyle name="40% - Accent5 15" xfId="571"/>
    <cellStyle name="40% - Accent5 15 2" xfId="572"/>
    <cellStyle name="40% - Accent5 16" xfId="573"/>
    <cellStyle name="40% - Accent5 16 2" xfId="574"/>
    <cellStyle name="40% - Accent5 17" xfId="575"/>
    <cellStyle name="40% - Accent5 17 2" xfId="576"/>
    <cellStyle name="40% - Accent5 18" xfId="577"/>
    <cellStyle name="40% - Accent5 18 2" xfId="578"/>
    <cellStyle name="40% - Accent5 19" xfId="579"/>
    <cellStyle name="40% - Accent5 19 2" xfId="580"/>
    <cellStyle name="40% - Accent5 2" xfId="581"/>
    <cellStyle name="40% - Accent5 2 2" xfId="582"/>
    <cellStyle name="40% - Accent5 2 3" xfId="583"/>
    <cellStyle name="40% - Accent5 2 3 2" xfId="584"/>
    <cellStyle name="40% - Accent5 20" xfId="585"/>
    <cellStyle name="40% - Accent5 20 2" xfId="586"/>
    <cellStyle name="40% - Accent5 21" xfId="587"/>
    <cellStyle name="40% - Accent5 22" xfId="588"/>
    <cellStyle name="40% - Accent5 22 2" xfId="589"/>
    <cellStyle name="40% - Accent5 23" xfId="590"/>
    <cellStyle name="40% - Accent5 24" xfId="591"/>
    <cellStyle name="40% - Accent5 25" xfId="592"/>
    <cellStyle name="40% - Accent5 3" xfId="593"/>
    <cellStyle name="40% - Accent5 3 2" xfId="594"/>
    <cellStyle name="40% - Accent5 3 3" xfId="595"/>
    <cellStyle name="40% - Accent5 3 3 2" xfId="596"/>
    <cellStyle name="40% - Accent5 4" xfId="597"/>
    <cellStyle name="40% - Accent5 4 2" xfId="598"/>
    <cellStyle name="40% - Accent5 4 2 2" xfId="599"/>
    <cellStyle name="40% - Accent5 4 3" xfId="600"/>
    <cellStyle name="40% - Accent5 5" xfId="601"/>
    <cellStyle name="40% - Accent5 5 2" xfId="602"/>
    <cellStyle name="40% - Accent5 6" xfId="603"/>
    <cellStyle name="40% - Accent5 6 2" xfId="604"/>
    <cellStyle name="40% - Accent5 7" xfId="605"/>
    <cellStyle name="40% - Accent5 7 2" xfId="606"/>
    <cellStyle name="40% - Accent5 8" xfId="607"/>
    <cellStyle name="40% - Accent5 8 2" xfId="608"/>
    <cellStyle name="40% - Accent5 9" xfId="609"/>
    <cellStyle name="40% - Accent5 9 2" xfId="610"/>
    <cellStyle name="40% - Accent6 10" xfId="611"/>
    <cellStyle name="40% - Accent6 10 2" xfId="612"/>
    <cellStyle name="40% - Accent6 11" xfId="613"/>
    <cellStyle name="40% - Accent6 11 2" xfId="614"/>
    <cellStyle name="40% - Accent6 12" xfId="615"/>
    <cellStyle name="40% - Accent6 12 2" xfId="616"/>
    <cellStyle name="40% - Accent6 13" xfId="617"/>
    <cellStyle name="40% - Accent6 13 2" xfId="618"/>
    <cellStyle name="40% - Accent6 14" xfId="619"/>
    <cellStyle name="40% - Accent6 14 2" xfId="620"/>
    <cellStyle name="40% - Accent6 15" xfId="621"/>
    <cellStyle name="40% - Accent6 15 2" xfId="622"/>
    <cellStyle name="40% - Accent6 16" xfId="623"/>
    <cellStyle name="40% - Accent6 16 2" xfId="624"/>
    <cellStyle name="40% - Accent6 17" xfId="625"/>
    <cellStyle name="40% - Accent6 17 2" xfId="626"/>
    <cellStyle name="40% - Accent6 18" xfId="627"/>
    <cellStyle name="40% - Accent6 18 2" xfId="628"/>
    <cellStyle name="40% - Accent6 19" xfId="629"/>
    <cellStyle name="40% - Accent6 19 2" xfId="630"/>
    <cellStyle name="40% - Accent6 2" xfId="631"/>
    <cellStyle name="40% - Accent6 2 2" xfId="632"/>
    <cellStyle name="40% - Accent6 2 3" xfId="633"/>
    <cellStyle name="40% - Accent6 2 3 2" xfId="634"/>
    <cellStyle name="40% - Accent6 20" xfId="635"/>
    <cellStyle name="40% - Accent6 20 2" xfId="636"/>
    <cellStyle name="40% - Accent6 21" xfId="637"/>
    <cellStyle name="40% - Accent6 22" xfId="638"/>
    <cellStyle name="40% - Accent6 22 2" xfId="639"/>
    <cellStyle name="40% - Accent6 23" xfId="640"/>
    <cellStyle name="40% - Accent6 24" xfId="641"/>
    <cellStyle name="40% - Accent6 25" xfId="642"/>
    <cellStyle name="40% - Accent6 3" xfId="643"/>
    <cellStyle name="40% - Accent6 3 2" xfId="644"/>
    <cellStyle name="40% - Accent6 3 3" xfId="645"/>
    <cellStyle name="40% - Accent6 3 3 2" xfId="646"/>
    <cellStyle name="40% - Accent6 4" xfId="647"/>
    <cellStyle name="40% - Accent6 4 2" xfId="648"/>
    <cellStyle name="40% - Accent6 4 2 2" xfId="649"/>
    <cellStyle name="40% - Accent6 4 3" xfId="650"/>
    <cellStyle name="40% - Accent6 5" xfId="651"/>
    <cellStyle name="40% - Accent6 5 2" xfId="652"/>
    <cellStyle name="40% - Accent6 6" xfId="653"/>
    <cellStyle name="40% - Accent6 6 2" xfId="654"/>
    <cellStyle name="40% - Accent6 7" xfId="655"/>
    <cellStyle name="40% - Accent6 7 2" xfId="656"/>
    <cellStyle name="40% - Accent6 8" xfId="657"/>
    <cellStyle name="40% - Accent6 8 2" xfId="658"/>
    <cellStyle name="40% - Accent6 9" xfId="659"/>
    <cellStyle name="40% - Accent6 9 2" xfId="660"/>
    <cellStyle name="60% - Accent1 10" xfId="661"/>
    <cellStyle name="60% - Accent1 2" xfId="662"/>
    <cellStyle name="60% - Accent1 2 2" xfId="663"/>
    <cellStyle name="60% - Accent1 3" xfId="664"/>
    <cellStyle name="60% - Accent1 4" xfId="665"/>
    <cellStyle name="60% - Accent1 5" xfId="666"/>
    <cellStyle name="60% - Accent1 6" xfId="667"/>
    <cellStyle name="60% - Accent1 7" xfId="668"/>
    <cellStyle name="60% - Accent1 8" xfId="669"/>
    <cellStyle name="60% - Accent1 9" xfId="670"/>
    <cellStyle name="60% - Accent2 10" xfId="671"/>
    <cellStyle name="60% - Accent2 2" xfId="672"/>
    <cellStyle name="60% - Accent2 2 2" xfId="673"/>
    <cellStyle name="60% - Accent2 3" xfId="674"/>
    <cellStyle name="60% - Accent2 4" xfId="675"/>
    <cellStyle name="60% - Accent2 5" xfId="676"/>
    <cellStyle name="60% - Accent2 6" xfId="677"/>
    <cellStyle name="60% - Accent2 7" xfId="678"/>
    <cellStyle name="60% - Accent2 8" xfId="679"/>
    <cellStyle name="60% - Accent2 9" xfId="680"/>
    <cellStyle name="60% - Accent3 10" xfId="681"/>
    <cellStyle name="60% - Accent3 2" xfId="682"/>
    <cellStyle name="60% - Accent3 2 2" xfId="683"/>
    <cellStyle name="60% - Accent3 3" xfId="684"/>
    <cellStyle name="60% - Accent3 4" xfId="685"/>
    <cellStyle name="60% - Accent3 5" xfId="686"/>
    <cellStyle name="60% - Accent3 6" xfId="687"/>
    <cellStyle name="60% - Accent3 7" xfId="688"/>
    <cellStyle name="60% - Accent3 8" xfId="689"/>
    <cellStyle name="60% - Accent3 9" xfId="690"/>
    <cellStyle name="60% - Accent4 10" xfId="691"/>
    <cellStyle name="60% - Accent4 2" xfId="692"/>
    <cellStyle name="60% - Accent4 2 2" xfId="693"/>
    <cellStyle name="60% - Accent4 3" xfId="694"/>
    <cellStyle name="60% - Accent4 4" xfId="695"/>
    <cellStyle name="60% - Accent4 5" xfId="696"/>
    <cellStyle name="60% - Accent4 6" xfId="697"/>
    <cellStyle name="60% - Accent4 7" xfId="698"/>
    <cellStyle name="60% - Accent4 8" xfId="699"/>
    <cellStyle name="60% - Accent4 9" xfId="700"/>
    <cellStyle name="60% - Accent5 10" xfId="701"/>
    <cellStyle name="60% - Accent5 2" xfId="702"/>
    <cellStyle name="60% - Accent5 2 2" xfId="703"/>
    <cellStyle name="60% - Accent5 3" xfId="704"/>
    <cellStyle name="60% - Accent5 4" xfId="705"/>
    <cellStyle name="60% - Accent5 5" xfId="706"/>
    <cellStyle name="60% - Accent5 6" xfId="707"/>
    <cellStyle name="60% - Accent5 7" xfId="708"/>
    <cellStyle name="60% - Accent5 8" xfId="709"/>
    <cellStyle name="60% - Accent5 9" xfId="710"/>
    <cellStyle name="60% - Accent6 10" xfId="711"/>
    <cellStyle name="60% - Accent6 2" xfId="712"/>
    <cellStyle name="60% - Accent6 2 2" xfId="713"/>
    <cellStyle name="60% - Accent6 3" xfId="714"/>
    <cellStyle name="60% - Accent6 4" xfId="715"/>
    <cellStyle name="60% - Accent6 5" xfId="716"/>
    <cellStyle name="60% - Accent6 6" xfId="717"/>
    <cellStyle name="60% - Accent6 7" xfId="718"/>
    <cellStyle name="60% - Accent6 8" xfId="719"/>
    <cellStyle name="60% - Accent6 9" xfId="720"/>
    <cellStyle name="Accent1 - 20%" xfId="721"/>
    <cellStyle name="Accent1 - 40%" xfId="722"/>
    <cellStyle name="Accent1 - 60%" xfId="723"/>
    <cellStyle name="Accent1 10" xfId="724"/>
    <cellStyle name="Accent1 11" xfId="725"/>
    <cellStyle name="Accent1 12" xfId="726"/>
    <cellStyle name="Accent1 13" xfId="727"/>
    <cellStyle name="Accent1 14" xfId="728"/>
    <cellStyle name="Accent1 15" xfId="729"/>
    <cellStyle name="Accent1 16" xfId="730"/>
    <cellStyle name="Accent1 17" xfId="731"/>
    <cellStyle name="Accent1 18" xfId="732"/>
    <cellStyle name="Accent1 19" xfId="733"/>
    <cellStyle name="Accent1 2" xfId="734"/>
    <cellStyle name="Accent1 2 2" xfId="735"/>
    <cellStyle name="Accent1 20" xfId="736"/>
    <cellStyle name="Accent1 21" xfId="737"/>
    <cellStyle name="Accent1 22" xfId="738"/>
    <cellStyle name="Accent1 23" xfId="739"/>
    <cellStyle name="Accent1 24" xfId="740"/>
    <cellStyle name="Accent1 25" xfId="741"/>
    <cellStyle name="Accent1 26" xfId="742"/>
    <cellStyle name="Accent1 27" xfId="743"/>
    <cellStyle name="Accent1 28" xfId="744"/>
    <cellStyle name="Accent1 29" xfId="745"/>
    <cellStyle name="Accent1 3" xfId="746"/>
    <cellStyle name="Accent1 30" xfId="747"/>
    <cellStyle name="Accent1 31" xfId="748"/>
    <cellStyle name="Accent1 32" xfId="749"/>
    <cellStyle name="Accent1 33" xfId="750"/>
    <cellStyle name="Accent1 34" xfId="751"/>
    <cellStyle name="Accent1 35" xfId="752"/>
    <cellStyle name="Accent1 36" xfId="753"/>
    <cellStyle name="Accent1 37" xfId="754"/>
    <cellStyle name="Accent1 38" xfId="755"/>
    <cellStyle name="Accent1 39" xfId="756"/>
    <cellStyle name="Accent1 4" xfId="757"/>
    <cellStyle name="Accent1 40" xfId="758"/>
    <cellStyle name="Accent1 41" xfId="759"/>
    <cellStyle name="Accent1 42" xfId="760"/>
    <cellStyle name="Accent1 43" xfId="761"/>
    <cellStyle name="Accent1 5" xfId="762"/>
    <cellStyle name="Accent1 6" xfId="763"/>
    <cellStyle name="Accent1 7" xfId="764"/>
    <cellStyle name="Accent1 8" xfId="765"/>
    <cellStyle name="Accent1 9" xfId="766"/>
    <cellStyle name="Accent2 - 20%" xfId="767"/>
    <cellStyle name="Accent2 - 40%" xfId="768"/>
    <cellStyle name="Accent2 - 60%" xfId="769"/>
    <cellStyle name="Accent2 10" xfId="770"/>
    <cellStyle name="Accent2 11" xfId="771"/>
    <cellStyle name="Accent2 12" xfId="772"/>
    <cellStyle name="Accent2 13" xfId="773"/>
    <cellStyle name="Accent2 14" xfId="774"/>
    <cellStyle name="Accent2 15" xfId="775"/>
    <cellStyle name="Accent2 16" xfId="776"/>
    <cellStyle name="Accent2 17" xfId="777"/>
    <cellStyle name="Accent2 18" xfId="778"/>
    <cellStyle name="Accent2 19" xfId="779"/>
    <cellStyle name="Accent2 2" xfId="780"/>
    <cellStyle name="Accent2 2 2" xfId="781"/>
    <cellStyle name="Accent2 20" xfId="782"/>
    <cellStyle name="Accent2 21" xfId="783"/>
    <cellStyle name="Accent2 22" xfId="784"/>
    <cellStyle name="Accent2 23" xfId="785"/>
    <cellStyle name="Accent2 24" xfId="786"/>
    <cellStyle name="Accent2 25" xfId="787"/>
    <cellStyle name="Accent2 26" xfId="788"/>
    <cellStyle name="Accent2 27" xfId="789"/>
    <cellStyle name="Accent2 28" xfId="790"/>
    <cellStyle name="Accent2 29" xfId="791"/>
    <cellStyle name="Accent2 3" xfId="792"/>
    <cellStyle name="Accent2 30" xfId="793"/>
    <cellStyle name="Accent2 31" xfId="794"/>
    <cellStyle name="Accent2 32" xfId="795"/>
    <cellStyle name="Accent2 33" xfId="796"/>
    <cellStyle name="Accent2 34" xfId="797"/>
    <cellStyle name="Accent2 35" xfId="798"/>
    <cellStyle name="Accent2 36" xfId="799"/>
    <cellStyle name="Accent2 37" xfId="800"/>
    <cellStyle name="Accent2 38" xfId="801"/>
    <cellStyle name="Accent2 39" xfId="802"/>
    <cellStyle name="Accent2 4" xfId="803"/>
    <cellStyle name="Accent2 40" xfId="804"/>
    <cellStyle name="Accent2 41" xfId="805"/>
    <cellStyle name="Accent2 42" xfId="806"/>
    <cellStyle name="Accent2 43" xfId="807"/>
    <cellStyle name="Accent2 5" xfId="808"/>
    <cellStyle name="Accent2 6" xfId="809"/>
    <cellStyle name="Accent2 7" xfId="810"/>
    <cellStyle name="Accent2 8" xfId="811"/>
    <cellStyle name="Accent2 9" xfId="812"/>
    <cellStyle name="Accent3 - 20%" xfId="813"/>
    <cellStyle name="Accent3 - 40%" xfId="814"/>
    <cellStyle name="Accent3 - 60%" xfId="815"/>
    <cellStyle name="Accent3 10" xfId="816"/>
    <cellStyle name="Accent3 11" xfId="817"/>
    <cellStyle name="Accent3 12" xfId="818"/>
    <cellStyle name="Accent3 13" xfId="819"/>
    <cellStyle name="Accent3 14" xfId="820"/>
    <cellStyle name="Accent3 15" xfId="821"/>
    <cellStyle name="Accent3 16" xfId="822"/>
    <cellStyle name="Accent3 17" xfId="823"/>
    <cellStyle name="Accent3 18" xfId="824"/>
    <cellStyle name="Accent3 19" xfId="825"/>
    <cellStyle name="Accent3 2" xfId="826"/>
    <cellStyle name="Accent3 2 2" xfId="827"/>
    <cellStyle name="Accent3 20" xfId="828"/>
    <cellStyle name="Accent3 21" xfId="829"/>
    <cellStyle name="Accent3 22" xfId="830"/>
    <cellStyle name="Accent3 23" xfId="831"/>
    <cellStyle name="Accent3 24" xfId="832"/>
    <cellStyle name="Accent3 25" xfId="833"/>
    <cellStyle name="Accent3 26" xfId="834"/>
    <cellStyle name="Accent3 27" xfId="835"/>
    <cellStyle name="Accent3 28" xfId="836"/>
    <cellStyle name="Accent3 29" xfId="837"/>
    <cellStyle name="Accent3 3" xfId="838"/>
    <cellStyle name="Accent3 30" xfId="839"/>
    <cellStyle name="Accent3 31" xfId="840"/>
    <cellStyle name="Accent3 32" xfId="841"/>
    <cellStyle name="Accent3 33" xfId="842"/>
    <cellStyle name="Accent3 34" xfId="843"/>
    <cellStyle name="Accent3 35" xfId="844"/>
    <cellStyle name="Accent3 36" xfId="845"/>
    <cellStyle name="Accent3 37" xfId="846"/>
    <cellStyle name="Accent3 38" xfId="847"/>
    <cellStyle name="Accent3 39" xfId="848"/>
    <cellStyle name="Accent3 4" xfId="849"/>
    <cellStyle name="Accent3 40" xfId="850"/>
    <cellStyle name="Accent3 41" xfId="851"/>
    <cellStyle name="Accent3 42" xfId="852"/>
    <cellStyle name="Accent3 43" xfId="853"/>
    <cellStyle name="Accent3 5" xfId="854"/>
    <cellStyle name="Accent3 6" xfId="855"/>
    <cellStyle name="Accent3 7" xfId="856"/>
    <cellStyle name="Accent3 8" xfId="857"/>
    <cellStyle name="Accent3 9" xfId="858"/>
    <cellStyle name="Accent4 - 20%" xfId="859"/>
    <cellStyle name="Accent4 - 40%" xfId="860"/>
    <cellStyle name="Accent4 - 60%" xfId="861"/>
    <cellStyle name="Accent4 10" xfId="862"/>
    <cellStyle name="Accent4 11" xfId="863"/>
    <cellStyle name="Accent4 12" xfId="864"/>
    <cellStyle name="Accent4 13" xfId="865"/>
    <cellStyle name="Accent4 14" xfId="866"/>
    <cellStyle name="Accent4 15" xfId="867"/>
    <cellStyle name="Accent4 16" xfId="868"/>
    <cellStyle name="Accent4 17" xfId="869"/>
    <cellStyle name="Accent4 18" xfId="870"/>
    <cellStyle name="Accent4 19" xfId="871"/>
    <cellStyle name="Accent4 2" xfId="872"/>
    <cellStyle name="Accent4 2 2" xfId="873"/>
    <cellStyle name="Accent4 20" xfId="874"/>
    <cellStyle name="Accent4 21" xfId="875"/>
    <cellStyle name="Accent4 22" xfId="876"/>
    <cellStyle name="Accent4 23" xfId="877"/>
    <cellStyle name="Accent4 24" xfId="878"/>
    <cellStyle name="Accent4 25" xfId="879"/>
    <cellStyle name="Accent4 26" xfId="880"/>
    <cellStyle name="Accent4 27" xfId="881"/>
    <cellStyle name="Accent4 28" xfId="882"/>
    <cellStyle name="Accent4 29" xfId="883"/>
    <cellStyle name="Accent4 3" xfId="884"/>
    <cellStyle name="Accent4 30" xfId="885"/>
    <cellStyle name="Accent4 31" xfId="886"/>
    <cellStyle name="Accent4 32" xfId="887"/>
    <cellStyle name="Accent4 33" xfId="888"/>
    <cellStyle name="Accent4 34" xfId="889"/>
    <cellStyle name="Accent4 35" xfId="890"/>
    <cellStyle name="Accent4 36" xfId="891"/>
    <cellStyle name="Accent4 37" xfId="892"/>
    <cellStyle name="Accent4 38" xfId="893"/>
    <cellStyle name="Accent4 39" xfId="894"/>
    <cellStyle name="Accent4 4" xfId="895"/>
    <cellStyle name="Accent4 40" xfId="896"/>
    <cellStyle name="Accent4 41" xfId="897"/>
    <cellStyle name="Accent4 42" xfId="898"/>
    <cellStyle name="Accent4 43" xfId="899"/>
    <cellStyle name="Accent4 5" xfId="900"/>
    <cellStyle name="Accent4 6" xfId="901"/>
    <cellStyle name="Accent4 7" xfId="902"/>
    <cellStyle name="Accent4 8" xfId="903"/>
    <cellStyle name="Accent4 9" xfId="904"/>
    <cellStyle name="Accent5 - 20%" xfId="905"/>
    <cellStyle name="Accent5 - 40%" xfId="906"/>
    <cellStyle name="Accent5 - 60%" xfId="907"/>
    <cellStyle name="Accent5 10" xfId="908"/>
    <cellStyle name="Accent5 11" xfId="909"/>
    <cellStyle name="Accent5 12" xfId="910"/>
    <cellStyle name="Accent5 13" xfId="911"/>
    <cellStyle name="Accent5 14" xfId="912"/>
    <cellStyle name="Accent5 15" xfId="913"/>
    <cellStyle name="Accent5 16" xfId="914"/>
    <cellStyle name="Accent5 17" xfId="915"/>
    <cellStyle name="Accent5 18" xfId="916"/>
    <cellStyle name="Accent5 19" xfId="917"/>
    <cellStyle name="Accent5 2" xfId="918"/>
    <cellStyle name="Accent5 2 2" xfId="919"/>
    <cellStyle name="Accent5 20" xfId="920"/>
    <cellStyle name="Accent5 21" xfId="921"/>
    <cellStyle name="Accent5 22" xfId="922"/>
    <cellStyle name="Accent5 23" xfId="923"/>
    <cellStyle name="Accent5 24" xfId="924"/>
    <cellStyle name="Accent5 25" xfId="925"/>
    <cellStyle name="Accent5 26" xfId="926"/>
    <cellStyle name="Accent5 27" xfId="927"/>
    <cellStyle name="Accent5 28" xfId="928"/>
    <cellStyle name="Accent5 29" xfId="929"/>
    <cellStyle name="Accent5 3" xfId="930"/>
    <cellStyle name="Accent5 30" xfId="931"/>
    <cellStyle name="Accent5 31" xfId="932"/>
    <cellStyle name="Accent5 32" xfId="933"/>
    <cellStyle name="Accent5 33" xfId="934"/>
    <cellStyle name="Accent5 34" xfId="935"/>
    <cellStyle name="Accent5 35" xfId="936"/>
    <cellStyle name="Accent5 36" xfId="937"/>
    <cellStyle name="Accent5 37" xfId="938"/>
    <cellStyle name="Accent5 38" xfId="939"/>
    <cellStyle name="Accent5 39" xfId="940"/>
    <cellStyle name="Accent5 4" xfId="941"/>
    <cellStyle name="Accent5 40" xfId="942"/>
    <cellStyle name="Accent5 41" xfId="943"/>
    <cellStyle name="Accent5 42" xfId="944"/>
    <cellStyle name="Accent5 43" xfId="945"/>
    <cellStyle name="Accent5 5" xfId="946"/>
    <cellStyle name="Accent5 6" xfId="947"/>
    <cellStyle name="Accent5 7" xfId="948"/>
    <cellStyle name="Accent5 8" xfId="949"/>
    <cellStyle name="Accent5 9" xfId="950"/>
    <cellStyle name="Accent6 - 20%" xfId="951"/>
    <cellStyle name="Accent6 - 40%" xfId="952"/>
    <cellStyle name="Accent6 - 60%" xfId="953"/>
    <cellStyle name="Accent6 10" xfId="954"/>
    <cellStyle name="Accent6 11" xfId="955"/>
    <cellStyle name="Accent6 12" xfId="956"/>
    <cellStyle name="Accent6 13" xfId="957"/>
    <cellStyle name="Accent6 14" xfId="958"/>
    <cellStyle name="Accent6 15" xfId="959"/>
    <cellStyle name="Accent6 16" xfId="960"/>
    <cellStyle name="Accent6 17" xfId="961"/>
    <cellStyle name="Accent6 18" xfId="962"/>
    <cellStyle name="Accent6 19" xfId="963"/>
    <cellStyle name="Accent6 2" xfId="964"/>
    <cellStyle name="Accent6 2 2" xfId="965"/>
    <cellStyle name="Accent6 20" xfId="966"/>
    <cellStyle name="Accent6 21" xfId="967"/>
    <cellStyle name="Accent6 22" xfId="968"/>
    <cellStyle name="Accent6 23" xfId="969"/>
    <cellStyle name="Accent6 24" xfId="970"/>
    <cellStyle name="Accent6 25" xfId="971"/>
    <cellStyle name="Accent6 26" xfId="972"/>
    <cellStyle name="Accent6 27" xfId="973"/>
    <cellStyle name="Accent6 28" xfId="974"/>
    <cellStyle name="Accent6 29" xfId="975"/>
    <cellStyle name="Accent6 3" xfId="976"/>
    <cellStyle name="Accent6 30" xfId="977"/>
    <cellStyle name="Accent6 31" xfId="978"/>
    <cellStyle name="Accent6 32" xfId="979"/>
    <cellStyle name="Accent6 33" xfId="980"/>
    <cellStyle name="Accent6 34" xfId="981"/>
    <cellStyle name="Accent6 35" xfId="982"/>
    <cellStyle name="Accent6 36" xfId="983"/>
    <cellStyle name="Accent6 37" xfId="984"/>
    <cellStyle name="Accent6 38" xfId="985"/>
    <cellStyle name="Accent6 39" xfId="986"/>
    <cellStyle name="Accent6 4" xfId="987"/>
    <cellStyle name="Accent6 40" xfId="988"/>
    <cellStyle name="Accent6 41" xfId="989"/>
    <cellStyle name="Accent6 42" xfId="990"/>
    <cellStyle name="Accent6 43" xfId="991"/>
    <cellStyle name="Accent6 5" xfId="992"/>
    <cellStyle name="Accent6 6" xfId="993"/>
    <cellStyle name="Accent6 7" xfId="994"/>
    <cellStyle name="Accent6 8" xfId="995"/>
    <cellStyle name="Accent6 9" xfId="996"/>
    <cellStyle name="Bad 10" xfId="997"/>
    <cellStyle name="Bad 2" xfId="998"/>
    <cellStyle name="Bad 2 2" xfId="999"/>
    <cellStyle name="Bad 3" xfId="1000"/>
    <cellStyle name="Bad 4" xfId="1001"/>
    <cellStyle name="Bad 5" xfId="1002"/>
    <cellStyle name="Bad 6" xfId="1003"/>
    <cellStyle name="Bad 7" xfId="1004"/>
    <cellStyle name="Bad 8" xfId="1005"/>
    <cellStyle name="Bad 9" xfId="1006"/>
    <cellStyle name="blank" xfId="1007"/>
    <cellStyle name="Calc Currency (0)" xfId="1008"/>
    <cellStyle name="Calculation 10" xfId="1009"/>
    <cellStyle name="Calculation 2" xfId="1010"/>
    <cellStyle name="Calculation 2 2" xfId="1011"/>
    <cellStyle name="Calculation 3" xfId="1012"/>
    <cellStyle name="Calculation 4" xfId="1013"/>
    <cellStyle name="Calculation 5" xfId="1014"/>
    <cellStyle name="Calculation 6" xfId="1015"/>
    <cellStyle name="Calculation 7" xfId="1016"/>
    <cellStyle name="Calculation 8" xfId="1017"/>
    <cellStyle name="Calculation 9" xfId="1018"/>
    <cellStyle name="Check Cell 10" xfId="1019"/>
    <cellStyle name="Check Cell 2" xfId="1020"/>
    <cellStyle name="Check Cell 2 2" xfId="1021"/>
    <cellStyle name="Check Cell 3" xfId="1022"/>
    <cellStyle name="Check Cell 4" xfId="1023"/>
    <cellStyle name="Check Cell 5" xfId="1024"/>
    <cellStyle name="Check Cell 6" xfId="1025"/>
    <cellStyle name="Check Cell 7" xfId="1026"/>
    <cellStyle name="Check Cell 8" xfId="1027"/>
    <cellStyle name="Check Cell 9" xfId="1028"/>
    <cellStyle name="CheckCell" xfId="1029"/>
    <cellStyle name="Comma 10" xfId="1030"/>
    <cellStyle name="Comma 11" xfId="1031"/>
    <cellStyle name="Comma 12" xfId="1032"/>
    <cellStyle name="Comma 13" xfId="1033"/>
    <cellStyle name="Comma 13 2" xfId="1034"/>
    <cellStyle name="Comma 14" xfId="1035"/>
    <cellStyle name="Comma 14 2" xfId="1036"/>
    <cellStyle name="Comma 15" xfId="1037"/>
    <cellStyle name="Comma 16" xfId="1038"/>
    <cellStyle name="Comma 2" xfId="1039"/>
    <cellStyle name="Comma 2 2" xfId="1040"/>
    <cellStyle name="Comma 2 3" xfId="1041"/>
    <cellStyle name="Comma 2 4" xfId="1042"/>
    <cellStyle name="Comma 2 5" xfId="1043"/>
    <cellStyle name="Comma 2 5 2" xfId="1044"/>
    <cellStyle name="Comma 3" xfId="1045"/>
    <cellStyle name="Comma 3 2" xfId="1046"/>
    <cellStyle name="Comma 3 3" xfId="1047"/>
    <cellStyle name="Comma 3 3 2" xfId="1048"/>
    <cellStyle name="Comma 3 4" xfId="1049"/>
    <cellStyle name="Comma 3 4 2" xfId="1050"/>
    <cellStyle name="Comma 4" xfId="1051"/>
    <cellStyle name="Comma 4 2" xfId="1052"/>
    <cellStyle name="Comma 4 3" xfId="1053"/>
    <cellStyle name="Comma 4 3 2" xfId="1054"/>
    <cellStyle name="Comma 5" xfId="1055"/>
    <cellStyle name="Comma 5 2" xfId="1056"/>
    <cellStyle name="Comma 5 3" xfId="1057"/>
    <cellStyle name="Comma 5 3 2" xfId="1058"/>
    <cellStyle name="Comma 6" xfId="1059"/>
    <cellStyle name="Comma 6 2" xfId="1060"/>
    <cellStyle name="Comma 6 3" xfId="1061"/>
    <cellStyle name="Comma 6 3 2" xfId="1062"/>
    <cellStyle name="Comma 7" xfId="1063"/>
    <cellStyle name="Comma 8" xfId="1064"/>
    <cellStyle name="Comma 9" xfId="1065"/>
    <cellStyle name="Comma0" xfId="1066"/>
    <cellStyle name="Comma0 - Style2" xfId="1067"/>
    <cellStyle name="Comma0 - Style4" xfId="1068"/>
    <cellStyle name="Comma0 - Style5" xfId="1069"/>
    <cellStyle name="Comma0_00COS Ind Allocators" xfId="1070"/>
    <cellStyle name="Comma1 - Style1" xfId="1071"/>
    <cellStyle name="Copied" xfId="1072"/>
    <cellStyle name="COST1" xfId="1073"/>
    <cellStyle name="Curren - Style1" xfId="1074"/>
    <cellStyle name="Curren - Style2" xfId="1075"/>
    <cellStyle name="Curren - Style5" xfId="1076"/>
    <cellStyle name="Curren - Style6" xfId="1077"/>
    <cellStyle name="Currency 10" xfId="1078"/>
    <cellStyle name="Currency 11" xfId="1079"/>
    <cellStyle name="Currency 11 2" xfId="1080"/>
    <cellStyle name="Currency 12" xfId="1081"/>
    <cellStyle name="Currency 2" xfId="1082"/>
    <cellStyle name="Currency 2 2" xfId="1083"/>
    <cellStyle name="Currency 2 3" xfId="1084"/>
    <cellStyle name="Currency 3" xfId="1085"/>
    <cellStyle name="Currency 4" xfId="1086"/>
    <cellStyle name="Currency 5" xfId="1087"/>
    <cellStyle name="Currency 6" xfId="1088"/>
    <cellStyle name="Currency 7" xfId="1089"/>
    <cellStyle name="Currency 8" xfId="1090"/>
    <cellStyle name="Currency 9" xfId="1091"/>
    <cellStyle name="Currency0" xfId="1092"/>
    <cellStyle name="Date" xfId="1093"/>
    <cellStyle name="Emphasis 1" xfId="1094"/>
    <cellStyle name="Emphasis 2" xfId="1095"/>
    <cellStyle name="Emphasis 3" xfId="1096"/>
    <cellStyle name="Entered" xfId="1097"/>
    <cellStyle name="Entered 2" xfId="1098"/>
    <cellStyle name="Explanatory Text 10" xfId="1099"/>
    <cellStyle name="Explanatory Text 2" xfId="1100"/>
    <cellStyle name="Explanatory Text 2 2" xfId="1101"/>
    <cellStyle name="Explanatory Text 3" xfId="1102"/>
    <cellStyle name="Explanatory Text 4" xfId="1103"/>
    <cellStyle name="Explanatory Text 5" xfId="1104"/>
    <cellStyle name="Explanatory Text 6" xfId="1105"/>
    <cellStyle name="Explanatory Text 7" xfId="1106"/>
    <cellStyle name="Explanatory Text 8" xfId="1107"/>
    <cellStyle name="Explanatory Text 9" xfId="1108"/>
    <cellStyle name="Fixed" xfId="1109"/>
    <cellStyle name="Fixed3 - Style3" xfId="1110"/>
    <cellStyle name="Good 10" xfId="1111"/>
    <cellStyle name="Good 2" xfId="1112"/>
    <cellStyle name="Good 2 2" xfId="1113"/>
    <cellStyle name="Good 3" xfId="1114"/>
    <cellStyle name="Good 4" xfId="1115"/>
    <cellStyle name="Good 5" xfId="1116"/>
    <cellStyle name="Good 6" xfId="1117"/>
    <cellStyle name="Good 7" xfId="1118"/>
    <cellStyle name="Good 8" xfId="1119"/>
    <cellStyle name="Good 9" xfId="1120"/>
    <cellStyle name="Grey" xfId="1121"/>
    <cellStyle name="Grey 2" xfId="1122"/>
    <cellStyle name="Header" xfId="1123"/>
    <cellStyle name="Header1" xfId="1124"/>
    <cellStyle name="Header2" xfId="1125"/>
    <cellStyle name="Header2 2" xfId="1126"/>
    <cellStyle name="Heading" xfId="1127"/>
    <cellStyle name="Heading 1 10" xfId="1128"/>
    <cellStyle name="Heading 1 2" xfId="1129"/>
    <cellStyle name="Heading 1 2 2" xfId="1130"/>
    <cellStyle name="Heading 1 3" xfId="1131"/>
    <cellStyle name="Heading 1 4" xfId="1132"/>
    <cellStyle name="Heading 1 5" xfId="1133"/>
    <cellStyle name="Heading 1 6" xfId="1134"/>
    <cellStyle name="Heading 1 7" xfId="1135"/>
    <cellStyle name="Heading 1 8" xfId="1136"/>
    <cellStyle name="Heading 1 9" xfId="1137"/>
    <cellStyle name="Heading 2 10" xfId="1138"/>
    <cellStyle name="Heading 2 2" xfId="1139"/>
    <cellStyle name="Heading 2 2 2" xfId="1140"/>
    <cellStyle name="Heading 2 3" xfId="1141"/>
    <cellStyle name="Heading 2 4" xfId="1142"/>
    <cellStyle name="Heading 2 5" xfId="1143"/>
    <cellStyle name="Heading 2 6" xfId="1144"/>
    <cellStyle name="Heading 2 7" xfId="1145"/>
    <cellStyle name="Heading 2 8" xfId="1146"/>
    <cellStyle name="Heading 2 9" xfId="1147"/>
    <cellStyle name="Heading 3 10" xfId="1148"/>
    <cellStyle name="Heading 3 2" xfId="1149"/>
    <cellStyle name="Heading 3 2 2" xfId="1150"/>
    <cellStyle name="Heading 3 3" xfId="1151"/>
    <cellStyle name="Heading 3 4" xfId="1152"/>
    <cellStyle name="Heading 3 5" xfId="1153"/>
    <cellStyle name="Heading 3 6" xfId="1154"/>
    <cellStyle name="Heading 3 7" xfId="1155"/>
    <cellStyle name="Heading 3 8" xfId="1156"/>
    <cellStyle name="Heading 3 9" xfId="1157"/>
    <cellStyle name="Heading 4 10" xfId="1158"/>
    <cellStyle name="Heading 4 2" xfId="1159"/>
    <cellStyle name="Heading 4 2 2" xfId="1160"/>
    <cellStyle name="Heading 4 3" xfId="1161"/>
    <cellStyle name="Heading 4 4" xfId="1162"/>
    <cellStyle name="Heading 4 5" xfId="1163"/>
    <cellStyle name="Heading 4 6" xfId="1164"/>
    <cellStyle name="Heading 4 7" xfId="1165"/>
    <cellStyle name="Heading 4 8" xfId="1166"/>
    <cellStyle name="Heading 4 9" xfId="1167"/>
    <cellStyle name="Heading1" xfId="1168"/>
    <cellStyle name="Heading2" xfId="1169"/>
    <cellStyle name="Input [yellow]" xfId="1170"/>
    <cellStyle name="Input [yellow] 2" xfId="1171"/>
    <cellStyle name="Input 10" xfId="1172"/>
    <cellStyle name="Input 11" xfId="1173"/>
    <cellStyle name="Input 12" xfId="1174"/>
    <cellStyle name="Input 13" xfId="1175"/>
    <cellStyle name="Input 14" xfId="1176"/>
    <cellStyle name="Input 15" xfId="1177"/>
    <cellStyle name="Input 16" xfId="1178"/>
    <cellStyle name="Input 17" xfId="1179"/>
    <cellStyle name="Input 18" xfId="1180"/>
    <cellStyle name="Input 19" xfId="1181"/>
    <cellStyle name="Input 2" xfId="1182"/>
    <cellStyle name="Input 2 2" xfId="1183"/>
    <cellStyle name="Input 20" xfId="1184"/>
    <cellStyle name="Input 21" xfId="1185"/>
    <cellStyle name="Input 22" xfId="1186"/>
    <cellStyle name="Input 23" xfId="1187"/>
    <cellStyle name="Input 24" xfId="1188"/>
    <cellStyle name="Input 25" xfId="1189"/>
    <cellStyle name="Input 26" xfId="1190"/>
    <cellStyle name="Input 27" xfId="1191"/>
    <cellStyle name="Input 28" xfId="1192"/>
    <cellStyle name="Input 29" xfId="1193"/>
    <cellStyle name="Input 3" xfId="1194"/>
    <cellStyle name="Input 30" xfId="1195"/>
    <cellStyle name="Input 31" xfId="1196"/>
    <cellStyle name="Input 32" xfId="1197"/>
    <cellStyle name="Input 33" xfId="1198"/>
    <cellStyle name="Input 34" xfId="1199"/>
    <cellStyle name="Input 35" xfId="1200"/>
    <cellStyle name="Input 36" xfId="1201"/>
    <cellStyle name="Input 37" xfId="1202"/>
    <cellStyle name="Input 38" xfId="1203"/>
    <cellStyle name="Input 39" xfId="1204"/>
    <cellStyle name="Input 4" xfId="1205"/>
    <cellStyle name="Input 40" xfId="1206"/>
    <cellStyle name="Input 41" xfId="1207"/>
    <cellStyle name="Input 42" xfId="1208"/>
    <cellStyle name="Input 43" xfId="1209"/>
    <cellStyle name="Input 5" xfId="1210"/>
    <cellStyle name="Input 6" xfId="1211"/>
    <cellStyle name="Input 7" xfId="1212"/>
    <cellStyle name="Input 8" xfId="1213"/>
    <cellStyle name="Input 9" xfId="1214"/>
    <cellStyle name="Input Cells" xfId="1215"/>
    <cellStyle name="Input Cells Percent" xfId="1216"/>
    <cellStyle name="Lines" xfId="1217"/>
    <cellStyle name="LINKED" xfId="1218"/>
    <cellStyle name="Linked Cell 10" xfId="1219"/>
    <cellStyle name="Linked Cell 2" xfId="1220"/>
    <cellStyle name="Linked Cell 2 2" xfId="1221"/>
    <cellStyle name="Linked Cell 3" xfId="1222"/>
    <cellStyle name="Linked Cell 4" xfId="1223"/>
    <cellStyle name="Linked Cell 5" xfId="1224"/>
    <cellStyle name="Linked Cell 6" xfId="1225"/>
    <cellStyle name="Linked Cell 7" xfId="1226"/>
    <cellStyle name="Linked Cell 8" xfId="1227"/>
    <cellStyle name="Linked Cell 9" xfId="1228"/>
    <cellStyle name="modified border" xfId="1229"/>
    <cellStyle name="modified border 2" xfId="1230"/>
    <cellStyle name="modified border1" xfId="1231"/>
    <cellStyle name="modified border1 2" xfId="1232"/>
    <cellStyle name="Neutral 10" xfId="1233"/>
    <cellStyle name="Neutral 2" xfId="1234"/>
    <cellStyle name="Neutral 2 2" xfId="1235"/>
    <cellStyle name="Neutral 3" xfId="1236"/>
    <cellStyle name="Neutral 4" xfId="1237"/>
    <cellStyle name="Neutral 5" xfId="1238"/>
    <cellStyle name="Neutral 6" xfId="1239"/>
    <cellStyle name="Neutral 7" xfId="1240"/>
    <cellStyle name="Neutral 8" xfId="1241"/>
    <cellStyle name="Neutral 9" xfId="1242"/>
    <cellStyle name="no dec" xfId="1243"/>
    <cellStyle name="Normal" xfId="0" builtinId="0"/>
    <cellStyle name="Normal - Style1" xfId="1244"/>
    <cellStyle name="Normal - Style1 2" xfId="1245"/>
    <cellStyle name="Normal - Style1 3" xfId="1246"/>
    <cellStyle name="Normal 10" xfId="1247"/>
    <cellStyle name="Normal 10 2" xfId="1248"/>
    <cellStyle name="Normal 10 3" xfId="1249"/>
    <cellStyle name="Normal 10 3 2" xfId="1250"/>
    <cellStyle name="Normal 11" xfId="1251"/>
    <cellStyle name="Normal 11 2" xfId="1252"/>
    <cellStyle name="Normal 11 3" xfId="1253"/>
    <cellStyle name="Normal 11 3 2" xfId="1254"/>
    <cellStyle name="Normal 12" xfId="1255"/>
    <cellStyle name="Normal 12 2" xfId="1256"/>
    <cellStyle name="Normal 12 3" xfId="1257"/>
    <cellStyle name="Normal 12 3 2" xfId="1258"/>
    <cellStyle name="Normal 13" xfId="1259"/>
    <cellStyle name="Normal 13 2" xfId="1260"/>
    <cellStyle name="Normal 13 3" xfId="1261"/>
    <cellStyle name="Normal 13 3 2" xfId="1262"/>
    <cellStyle name="Normal 14" xfId="1263"/>
    <cellStyle name="Normal 14 2" xfId="1264"/>
    <cellStyle name="Normal 14 2 2" xfId="1265"/>
    <cellStyle name="Normal 14 3" xfId="1266"/>
    <cellStyle name="Normal 15" xfId="1267"/>
    <cellStyle name="Normal 15 2" xfId="1268"/>
    <cellStyle name="Normal 15 2 2" xfId="1269"/>
    <cellStyle name="Normal 16" xfId="1270"/>
    <cellStyle name="Normal 16 2" xfId="1271"/>
    <cellStyle name="Normal 16 3" xfId="1272"/>
    <cellStyle name="Normal 17" xfId="1273"/>
    <cellStyle name="Normal 17 2" xfId="1274"/>
    <cellStyle name="Normal 17 2 2" xfId="1275"/>
    <cellStyle name="Normal 17 3" xfId="1276"/>
    <cellStyle name="Normal 18" xfId="1277"/>
    <cellStyle name="Normal 18 2" xfId="1278"/>
    <cellStyle name="Normal 18 2 2" xfId="1279"/>
    <cellStyle name="Normal 18 3" xfId="1280"/>
    <cellStyle name="Normal 19" xfId="1281"/>
    <cellStyle name="Normal 19 2" xfId="1282"/>
    <cellStyle name="Normal 2" xfId="1283"/>
    <cellStyle name="Normal 2 10" xfId="1284"/>
    <cellStyle name="Normal 2 10 2" xfId="1285"/>
    <cellStyle name="Normal 2 11" xfId="1286"/>
    <cellStyle name="Normal 2 2" xfId="1287"/>
    <cellStyle name="Normal 2 2 2" xfId="1288"/>
    <cellStyle name="Normal 2 2 3" xfId="1289"/>
    <cellStyle name="Normal 2 2 4" xfId="1290"/>
    <cellStyle name="Normal 2 2 4 2" xfId="1291"/>
    <cellStyle name="Normal 2 3" xfId="1292"/>
    <cellStyle name="Normal 2 4" xfId="1293"/>
    <cellStyle name="Normal 2 5" xfId="1294"/>
    <cellStyle name="Normal 2 6" xfId="1295"/>
    <cellStyle name="Normal 2 7" xfId="1296"/>
    <cellStyle name="Normal 2 8" xfId="1297"/>
    <cellStyle name="Normal 2 8 2" xfId="1298"/>
    <cellStyle name="Normal 2 8 2 2" xfId="1299"/>
    <cellStyle name="Normal 2 8 3" xfId="1300"/>
    <cellStyle name="Normal 2 9" xfId="1301"/>
    <cellStyle name="Normal 2 9 2" xfId="1302"/>
    <cellStyle name="Normal 20" xfId="1303"/>
    <cellStyle name="Normal 20 2" xfId="1304"/>
    <cellStyle name="Normal 21" xfId="1305"/>
    <cellStyle name="Normal 21 2" xfId="1306"/>
    <cellStyle name="Normal 22" xfId="1307"/>
    <cellStyle name="Normal 22 2" xfId="1308"/>
    <cellStyle name="Normal 23" xfId="1309"/>
    <cellStyle name="Normal 23 2" xfId="1310"/>
    <cellStyle name="Normal 24" xfId="1311"/>
    <cellStyle name="Normal 24 2" xfId="1312"/>
    <cellStyle name="Normal 25" xfId="1313"/>
    <cellStyle name="Normal 25 2" xfId="1314"/>
    <cellStyle name="Normal 26" xfId="1315"/>
    <cellStyle name="Normal 26 2" xfId="1316"/>
    <cellStyle name="Normal 27" xfId="1317"/>
    <cellStyle name="Normal 27 2" xfId="1318"/>
    <cellStyle name="Normal 28" xfId="1319"/>
    <cellStyle name="Normal 28 2" xfId="1320"/>
    <cellStyle name="Normal 29" xfId="1321"/>
    <cellStyle name="Normal 29 2" xfId="1322"/>
    <cellStyle name="Normal 3" xfId="1323"/>
    <cellStyle name="Normal 3 2" xfId="1324"/>
    <cellStyle name="Normal 3 3" xfId="1325"/>
    <cellStyle name="Normal 3 4" xfId="1326"/>
    <cellStyle name="Normal 3 5" xfId="1327"/>
    <cellStyle name="Normal 3 6" xfId="1328"/>
    <cellStyle name="Normal 3 7" xfId="1329"/>
    <cellStyle name="Normal 3 7 2" xfId="1330"/>
    <cellStyle name="Normal 3_Net Classified Plant" xfId="1331"/>
    <cellStyle name="Normal 30" xfId="1332"/>
    <cellStyle name="Normal 30 2" xfId="1333"/>
    <cellStyle name="Normal 31" xfId="1334"/>
    <cellStyle name="Normal 31 2" xfId="1335"/>
    <cellStyle name="Normal 32" xfId="1336"/>
    <cellStyle name="Normal 32 2" xfId="1337"/>
    <cellStyle name="Normal 32 2 2" xfId="1338"/>
    <cellStyle name="Normal 32 3" xfId="1339"/>
    <cellStyle name="Normal 33" xfId="1340"/>
    <cellStyle name="Normal 33 2" xfId="1341"/>
    <cellStyle name="Normal 34" xfId="1342"/>
    <cellStyle name="Normal 34 2" xfId="1343"/>
    <cellStyle name="Normal 35" xfId="1344"/>
    <cellStyle name="Normal 35 2" xfId="1345"/>
    <cellStyle name="Normal 36" xfId="1346"/>
    <cellStyle name="Normal 36 2" xfId="1347"/>
    <cellStyle name="Normal 37" xfId="1348"/>
    <cellStyle name="Normal 37 2" xfId="1349"/>
    <cellStyle name="Normal 38" xfId="1350"/>
    <cellStyle name="Normal 38 2" xfId="1351"/>
    <cellStyle name="Normal 39" xfId="1352"/>
    <cellStyle name="Normal 39 2" xfId="1353"/>
    <cellStyle name="Normal 4" xfId="1354"/>
    <cellStyle name="Normal 4 2" xfId="1355"/>
    <cellStyle name="Normal 4 3" xfId="1356"/>
    <cellStyle name="Normal 4 4" xfId="1357"/>
    <cellStyle name="Normal 4 4 2" xfId="1358"/>
    <cellStyle name="Normal 4 5" xfId="1359"/>
    <cellStyle name="Normal 4 5 2" xfId="1360"/>
    <cellStyle name="Normal 4 6" xfId="1361"/>
    <cellStyle name="Normal 4 7" xfId="1362"/>
    <cellStyle name="Normal 4 7 2" xfId="1363"/>
    <cellStyle name="Normal 40" xfId="1364"/>
    <cellStyle name="Normal 40 2" xfId="1365"/>
    <cellStyle name="Normal 41" xfId="1366"/>
    <cellStyle name="Normal 42" xfId="1367"/>
    <cellStyle name="Normal 42 2" xfId="1368"/>
    <cellStyle name="Normal 43" xfId="1369"/>
    <cellStyle name="Normal 43 2" xfId="1370"/>
    <cellStyle name="Normal 44" xfId="1371"/>
    <cellStyle name="Normal 44 2" xfId="1372"/>
    <cellStyle name="Normal 45" xfId="1373"/>
    <cellStyle name="Normal 45 2" xfId="1374"/>
    <cellStyle name="Normal 46" xfId="1375"/>
    <cellStyle name="Normal 46 2" xfId="1376"/>
    <cellStyle name="Normal 47" xfId="1377"/>
    <cellStyle name="Normal 48" xfId="1378"/>
    <cellStyle name="Normal 49" xfId="1379"/>
    <cellStyle name="Normal 5" xfId="1380"/>
    <cellStyle name="Normal 5 2" xfId="1381"/>
    <cellStyle name="Normal 5 2 2" xfId="1382"/>
    <cellStyle name="Normal 5 3" xfId="1383"/>
    <cellStyle name="Normal 5 3 2" xfId="1384"/>
    <cellStyle name="Normal 5 4" xfId="1385"/>
    <cellStyle name="Normal 5 4 2" xfId="1386"/>
    <cellStyle name="Normal 5 5" xfId="1387"/>
    <cellStyle name="Normal 5 5 2" xfId="1388"/>
    <cellStyle name="Normal 5 6" xfId="1389"/>
    <cellStyle name="Normal 5 6 2" xfId="1390"/>
    <cellStyle name="Normal 5 7" xfId="1391"/>
    <cellStyle name="Normal 50" xfId="1392"/>
    <cellStyle name="Normal 51" xfId="1393"/>
    <cellStyle name="Normal 52" xfId="1394"/>
    <cellStyle name="Normal 6" xfId="1395"/>
    <cellStyle name="Normal 6 2" xfId="1396"/>
    <cellStyle name="Normal 6 3" xfId="1397"/>
    <cellStyle name="Normal 6 3 2" xfId="1398"/>
    <cellStyle name="Normal 7" xfId="1399"/>
    <cellStyle name="Normal 7 2" xfId="1400"/>
    <cellStyle name="Normal 7 3" xfId="1401"/>
    <cellStyle name="Normal 7 3 2" xfId="1402"/>
    <cellStyle name="Normal 8" xfId="1403"/>
    <cellStyle name="Normal 8 2" xfId="1404"/>
    <cellStyle name="Normal 8 3" xfId="1405"/>
    <cellStyle name="Normal 8 3 2" xfId="1406"/>
    <cellStyle name="Normal 9" xfId="1407"/>
    <cellStyle name="Normal 9 2" xfId="1408"/>
    <cellStyle name="Normal 9 3" xfId="1409"/>
    <cellStyle name="Normal 9 3 2" xfId="1410"/>
    <cellStyle name="Note 10" xfId="1411"/>
    <cellStyle name="Note 10 2" xfId="1412"/>
    <cellStyle name="Note 10 3" xfId="1413"/>
    <cellStyle name="Note 10 3 2" xfId="1414"/>
    <cellStyle name="Note 11" xfId="1415"/>
    <cellStyle name="Note 11 2" xfId="1416"/>
    <cellStyle name="Note 11 3" xfId="1417"/>
    <cellStyle name="Note 11 3 2" xfId="1418"/>
    <cellStyle name="Note 12" xfId="1419"/>
    <cellStyle name="Note 12 2" xfId="1420"/>
    <cellStyle name="Note 12 3" xfId="1421"/>
    <cellStyle name="Note 12 3 2" xfId="1422"/>
    <cellStyle name="Note 13" xfId="1423"/>
    <cellStyle name="Note 13 2" xfId="1424"/>
    <cellStyle name="Note 13 2 2" xfId="1425"/>
    <cellStyle name="Note 13 3" xfId="1426"/>
    <cellStyle name="Note 14" xfId="1427"/>
    <cellStyle name="Note 14 2" xfId="1428"/>
    <cellStyle name="Note 15" xfId="1429"/>
    <cellStyle name="Note 15 2" xfId="1430"/>
    <cellStyle name="Note 16" xfId="1431"/>
    <cellStyle name="Note 16 2" xfId="1432"/>
    <cellStyle name="Note 17" xfId="1433"/>
    <cellStyle name="Note 17 2" xfId="1434"/>
    <cellStyle name="Note 18" xfId="1435"/>
    <cellStyle name="Note 18 2" xfId="1436"/>
    <cellStyle name="Note 19" xfId="1437"/>
    <cellStyle name="Note 19 2" xfId="1438"/>
    <cellStyle name="Note 2" xfId="1439"/>
    <cellStyle name="Note 2 2" xfId="1440"/>
    <cellStyle name="Note 2 2 2" xfId="1441"/>
    <cellStyle name="Note 2 3" xfId="1442"/>
    <cellStyle name="Note 2 3 2" xfId="1443"/>
    <cellStyle name="Note 20" xfId="1444"/>
    <cellStyle name="Note 20 2" xfId="1445"/>
    <cellStyle name="Note 21" xfId="1446"/>
    <cellStyle name="Note 22" xfId="1447"/>
    <cellStyle name="Note 22 2" xfId="1448"/>
    <cellStyle name="Note 23" xfId="1449"/>
    <cellStyle name="Note 24" xfId="1450"/>
    <cellStyle name="Note 3" xfId="1451"/>
    <cellStyle name="Note 3 2" xfId="1452"/>
    <cellStyle name="Note 3 3" xfId="1453"/>
    <cellStyle name="Note 3 3 2" xfId="1454"/>
    <cellStyle name="Note 4" xfId="1455"/>
    <cellStyle name="Note 4 2" xfId="1456"/>
    <cellStyle name="Note 4 3" xfId="1457"/>
    <cellStyle name="Note 4 3 2" xfId="1458"/>
    <cellStyle name="Note 5" xfId="1459"/>
    <cellStyle name="Note 5 2" xfId="1460"/>
    <cellStyle name="Note 5 3" xfId="1461"/>
    <cellStyle name="Note 5 3 2" xfId="1462"/>
    <cellStyle name="Note 6" xfId="1463"/>
    <cellStyle name="Note 6 2" xfId="1464"/>
    <cellStyle name="Note 6 3" xfId="1465"/>
    <cellStyle name="Note 6 3 2" xfId="1466"/>
    <cellStyle name="Note 7" xfId="1467"/>
    <cellStyle name="Note 7 2" xfId="1468"/>
    <cellStyle name="Note 7 3" xfId="1469"/>
    <cellStyle name="Note 7 3 2" xfId="1470"/>
    <cellStyle name="Note 8" xfId="1471"/>
    <cellStyle name="Note 8 2" xfId="1472"/>
    <cellStyle name="Note 8 3" xfId="1473"/>
    <cellStyle name="Note 8 3 2" xfId="1474"/>
    <cellStyle name="Note 9" xfId="1475"/>
    <cellStyle name="Note 9 2" xfId="1476"/>
    <cellStyle name="Note 9 3" xfId="1477"/>
    <cellStyle name="Note 9 3 2" xfId="1478"/>
    <cellStyle name="Output 10" xfId="1479"/>
    <cellStyle name="Output 2" xfId="1480"/>
    <cellStyle name="Output 2 2" xfId="1481"/>
    <cellStyle name="Output 3" xfId="1482"/>
    <cellStyle name="Output 4" xfId="1483"/>
    <cellStyle name="Output 5" xfId="1484"/>
    <cellStyle name="Output 6" xfId="1485"/>
    <cellStyle name="Output 7" xfId="1486"/>
    <cellStyle name="Output 8" xfId="1487"/>
    <cellStyle name="Output 9" xfId="1488"/>
    <cellStyle name="Percen - Style1" xfId="1489"/>
    <cellStyle name="Percen - Style2" xfId="1490"/>
    <cellStyle name="Percen - Style3" xfId="1491"/>
    <cellStyle name="Percent (0)" xfId="1492"/>
    <cellStyle name="Percent [2]" xfId="1493"/>
    <cellStyle name="Percent [2] 2" xfId="1494"/>
    <cellStyle name="Percent 10" xfId="1495"/>
    <cellStyle name="Percent 11" xfId="1496"/>
    <cellStyle name="Percent 2" xfId="1497"/>
    <cellStyle name="Percent 3" xfId="1498"/>
    <cellStyle name="Percent 3 2" xfId="1499"/>
    <cellStyle name="Percent 4" xfId="1500"/>
    <cellStyle name="Percent 5" xfId="1501"/>
    <cellStyle name="Percent 6" xfId="1502"/>
    <cellStyle name="Percent 7" xfId="1503"/>
    <cellStyle name="Percent 8" xfId="1504"/>
    <cellStyle name="Percent 9" xfId="1505"/>
    <cellStyle name="Processing" xfId="1506"/>
    <cellStyle name="PSChar" xfId="1507"/>
    <cellStyle name="PSDate" xfId="1508"/>
    <cellStyle name="PSDec" xfId="1509"/>
    <cellStyle name="PSHeading" xfId="1510"/>
    <cellStyle name="PSInt" xfId="1511"/>
    <cellStyle name="PSSpacer" xfId="1512"/>
    <cellStyle name="purple - Style8" xfId="1513"/>
    <cellStyle name="RED" xfId="1514"/>
    <cellStyle name="Red - Style7" xfId="1515"/>
    <cellStyle name="Report" xfId="1516"/>
    <cellStyle name="Report Bar" xfId="1517"/>
    <cellStyle name="Report Heading" xfId="1518"/>
    <cellStyle name="Report Percent" xfId="1519"/>
    <cellStyle name="Report Unit Cost" xfId="1520"/>
    <cellStyle name="Reports" xfId="1521"/>
    <cellStyle name="Reports Total" xfId="1522"/>
    <cellStyle name="Reports Total 2" xfId="1523"/>
    <cellStyle name="Reports Unit Cost Total" xfId="1524"/>
    <cellStyle name="Reports Unit Cost Total 2" xfId="1525"/>
    <cellStyle name="RevList" xfId="1526"/>
    <cellStyle name="round100" xfId="1527"/>
    <cellStyle name="SAPBEXaggData" xfId="1528"/>
    <cellStyle name="SAPBEXaggData 2" xfId="1529"/>
    <cellStyle name="SAPBEXaggData 3" xfId="1530"/>
    <cellStyle name="SAPBEXaggDataEmph" xfId="1531"/>
    <cellStyle name="SAPBEXaggDataEmph 2" xfId="1532"/>
    <cellStyle name="SAPBEXaggDataEmph 3" xfId="1533"/>
    <cellStyle name="SAPBEXaggItem" xfId="1534"/>
    <cellStyle name="SAPBEXaggItem 2" xfId="1535"/>
    <cellStyle name="SAPBEXaggItem 3" xfId="1536"/>
    <cellStyle name="SAPBEXaggItemX" xfId="1537"/>
    <cellStyle name="SAPBEXaggItemX 2" xfId="1538"/>
    <cellStyle name="SAPBEXaggItemX 3" xfId="1539"/>
    <cellStyle name="SAPBEXchaText" xfId="1540"/>
    <cellStyle name="SAPBEXchaText 2" xfId="1541"/>
    <cellStyle name="SAPBEXchaText 3" xfId="1542"/>
    <cellStyle name="SAPBEXchaText 4" xfId="1543"/>
    <cellStyle name="SAPBEXexcBad7" xfId="1544"/>
    <cellStyle name="SAPBEXexcBad7 2" xfId="1545"/>
    <cellStyle name="SAPBEXexcBad7 3" xfId="1546"/>
    <cellStyle name="SAPBEXexcBad8" xfId="1547"/>
    <cellStyle name="SAPBEXexcBad8 2" xfId="1548"/>
    <cellStyle name="SAPBEXexcBad8 3" xfId="1549"/>
    <cellStyle name="SAPBEXexcBad9" xfId="1550"/>
    <cellStyle name="SAPBEXexcBad9 2" xfId="1551"/>
    <cellStyle name="SAPBEXexcBad9 3" xfId="1552"/>
    <cellStyle name="SAPBEXexcCritical4" xfId="1553"/>
    <cellStyle name="SAPBEXexcCritical4 2" xfId="1554"/>
    <cellStyle name="SAPBEXexcCritical4 3" xfId="1555"/>
    <cellStyle name="SAPBEXexcCritical5" xfId="1556"/>
    <cellStyle name="SAPBEXexcCritical5 2" xfId="1557"/>
    <cellStyle name="SAPBEXexcCritical5 3" xfId="1558"/>
    <cellStyle name="SAPBEXexcCritical6" xfId="1559"/>
    <cellStyle name="SAPBEXexcCritical6 2" xfId="1560"/>
    <cellStyle name="SAPBEXexcCritical6 3" xfId="1561"/>
    <cellStyle name="SAPBEXexcGood1" xfId="1562"/>
    <cellStyle name="SAPBEXexcGood1 2" xfId="1563"/>
    <cellStyle name="SAPBEXexcGood1 3" xfId="1564"/>
    <cellStyle name="SAPBEXexcGood2" xfId="1565"/>
    <cellStyle name="SAPBEXexcGood2 2" xfId="1566"/>
    <cellStyle name="SAPBEXexcGood2 3" xfId="1567"/>
    <cellStyle name="SAPBEXexcGood3" xfId="1568"/>
    <cellStyle name="SAPBEXexcGood3 2" xfId="1569"/>
    <cellStyle name="SAPBEXexcGood3 3" xfId="1570"/>
    <cellStyle name="SAPBEXfilterDrill" xfId="1571"/>
    <cellStyle name="SAPBEXfilterDrill 2" xfId="1572"/>
    <cellStyle name="SAPBEXfilterDrill 3" xfId="1573"/>
    <cellStyle name="SAPBEXfilterItem" xfId="1574"/>
    <cellStyle name="SAPBEXfilterItem 2" xfId="1575"/>
    <cellStyle name="SAPBEXfilterItem 3" xfId="1576"/>
    <cellStyle name="SAPBEXfilterText" xfId="1577"/>
    <cellStyle name="SAPBEXformats" xfId="1578"/>
    <cellStyle name="SAPBEXformats 2" xfId="1579"/>
    <cellStyle name="SAPBEXformats 3" xfId="1580"/>
    <cellStyle name="SAPBEXheaderItem" xfId="1581"/>
    <cellStyle name="SAPBEXheaderItem 2" xfId="1582"/>
    <cellStyle name="SAPBEXheaderItem 3" xfId="1583"/>
    <cellStyle name="SAPBEXheaderText" xfId="1584"/>
    <cellStyle name="SAPBEXheaderText 2" xfId="1585"/>
    <cellStyle name="SAPBEXheaderText 3" xfId="1586"/>
    <cellStyle name="SAPBEXHLevel0" xfId="1587"/>
    <cellStyle name="SAPBEXHLevel0 2" xfId="1588"/>
    <cellStyle name="SAPBEXHLevel0 3" xfId="1589"/>
    <cellStyle name="SAPBEXHLevel0X" xfId="1590"/>
    <cellStyle name="SAPBEXHLevel0X 2" xfId="1591"/>
    <cellStyle name="SAPBEXHLevel0X 3" xfId="1592"/>
    <cellStyle name="SAPBEXHLevel1" xfId="1593"/>
    <cellStyle name="SAPBEXHLevel1 2" xfId="1594"/>
    <cellStyle name="SAPBEXHLevel1 3" xfId="1595"/>
    <cellStyle name="SAPBEXHLevel1X" xfId="1596"/>
    <cellStyle name="SAPBEXHLevel1X 2" xfId="1597"/>
    <cellStyle name="SAPBEXHLevel1X 3" xfId="1598"/>
    <cellStyle name="SAPBEXHLevel2" xfId="1599"/>
    <cellStyle name="SAPBEXHLevel2 2" xfId="1600"/>
    <cellStyle name="SAPBEXHLevel2 3" xfId="1601"/>
    <cellStyle name="SAPBEXHLevel2X" xfId="1602"/>
    <cellStyle name="SAPBEXHLevel2X 2" xfId="1603"/>
    <cellStyle name="SAPBEXHLevel2X 3" xfId="1604"/>
    <cellStyle name="SAPBEXHLevel3" xfId="1605"/>
    <cellStyle name="SAPBEXHLevel3 2" xfId="1606"/>
    <cellStyle name="SAPBEXHLevel3 3" xfId="1607"/>
    <cellStyle name="SAPBEXHLevel3X" xfId="1608"/>
    <cellStyle name="SAPBEXHLevel3X 2" xfId="1609"/>
    <cellStyle name="SAPBEXHLevel3X 3" xfId="1610"/>
    <cellStyle name="SAPBEXinputData" xfId="1611"/>
    <cellStyle name="SAPBEXItemHeader" xfId="1612"/>
    <cellStyle name="SAPBEXresData" xfId="1613"/>
    <cellStyle name="SAPBEXresData 2" xfId="1614"/>
    <cellStyle name="SAPBEXresData 3" xfId="1615"/>
    <cellStyle name="SAPBEXresDataEmph" xfId="1616"/>
    <cellStyle name="SAPBEXresDataEmph 2" xfId="1617"/>
    <cellStyle name="SAPBEXresDataEmph 3" xfId="1618"/>
    <cellStyle name="SAPBEXresItem" xfId="1619"/>
    <cellStyle name="SAPBEXresItem 2" xfId="1620"/>
    <cellStyle name="SAPBEXresItem 3" xfId="1621"/>
    <cellStyle name="SAPBEXresItemX" xfId="1622"/>
    <cellStyle name="SAPBEXresItemX 2" xfId="1623"/>
    <cellStyle name="SAPBEXresItemX 3" xfId="1624"/>
    <cellStyle name="SAPBEXstdData" xfId="1625"/>
    <cellStyle name="SAPBEXstdData 2" xfId="1626"/>
    <cellStyle name="SAPBEXstdData 3" xfId="1627"/>
    <cellStyle name="SAPBEXstdDataEmph" xfId="1628"/>
    <cellStyle name="SAPBEXstdDataEmph 2" xfId="1629"/>
    <cellStyle name="SAPBEXstdDataEmph 3" xfId="1630"/>
    <cellStyle name="SAPBEXstdItem" xfId="1631"/>
    <cellStyle name="SAPBEXstdItem 2" xfId="1632"/>
    <cellStyle name="SAPBEXstdItem 3" xfId="1633"/>
    <cellStyle name="SAPBEXstdItemX" xfId="1634"/>
    <cellStyle name="SAPBEXstdItemX 2" xfId="1635"/>
    <cellStyle name="SAPBEXstdItemX 3" xfId="1636"/>
    <cellStyle name="SAPBEXtitle" xfId="1637"/>
    <cellStyle name="SAPBEXtitle 2" xfId="1638"/>
    <cellStyle name="SAPBEXtitle 3" xfId="1639"/>
    <cellStyle name="SAPBEXunassignedItem" xfId="1640"/>
    <cellStyle name="SAPBEXundefined" xfId="1641"/>
    <cellStyle name="SAPBEXundefined 2" xfId="1642"/>
    <cellStyle name="SAPBEXundefined 3" xfId="1643"/>
    <cellStyle name="shade" xfId="1644"/>
    <cellStyle name="Sheet Title" xfId="1645"/>
    <cellStyle name="StmtTtl1" xfId="1646"/>
    <cellStyle name="StmtTtl1 2" xfId="1647"/>
    <cellStyle name="StmtTtl2" xfId="1648"/>
    <cellStyle name="StmtTtl2 2" xfId="1649"/>
    <cellStyle name="STYL1 - Style1" xfId="1650"/>
    <cellStyle name="Style 1" xfId="1651"/>
    <cellStyle name="Style 1 2" xfId="1652"/>
    <cellStyle name="Subtotal" xfId="1653"/>
    <cellStyle name="Sub-total" xfId="1654"/>
    <cellStyle name="taples Plaza" xfId="1655"/>
    <cellStyle name="Test" xfId="1656"/>
    <cellStyle name="Tickmark" xfId="1657"/>
    <cellStyle name="Title 10" xfId="1658"/>
    <cellStyle name="Title 2" xfId="1659"/>
    <cellStyle name="Title 2 2" xfId="1660"/>
    <cellStyle name="Title 3" xfId="1661"/>
    <cellStyle name="Title 4" xfId="1662"/>
    <cellStyle name="Title 5" xfId="1663"/>
    <cellStyle name="Title 6" xfId="1664"/>
    <cellStyle name="Title 7" xfId="1665"/>
    <cellStyle name="Title 8" xfId="1666"/>
    <cellStyle name="Title 9" xfId="1667"/>
    <cellStyle name="Title: Major" xfId="1668"/>
    <cellStyle name="Title: Minor" xfId="1669"/>
    <cellStyle name="Title: Worksheet" xfId="1670"/>
    <cellStyle name="Total 10" xfId="1671"/>
    <cellStyle name="Total 2" xfId="1672"/>
    <cellStyle name="Total 2 2" xfId="1673"/>
    <cellStyle name="Total 3" xfId="1674"/>
    <cellStyle name="Total 4" xfId="1675"/>
    <cellStyle name="Total 5" xfId="1676"/>
    <cellStyle name="Total 6" xfId="1677"/>
    <cellStyle name="Total 7" xfId="1678"/>
    <cellStyle name="Total 8" xfId="1679"/>
    <cellStyle name="Total 9" xfId="1680"/>
    <cellStyle name="Total4 - Style4" xfId="1681"/>
    <cellStyle name="Warning Text 10" xfId="1682"/>
    <cellStyle name="Warning Text 2" xfId="1683"/>
    <cellStyle name="Warning Text 2 2" xfId="1684"/>
    <cellStyle name="Warning Text 3" xfId="1685"/>
    <cellStyle name="Warning Text 4" xfId="1686"/>
    <cellStyle name="Warning Text 5" xfId="1687"/>
    <cellStyle name="Warning Text 6" xfId="1688"/>
    <cellStyle name="Warning Text 7" xfId="1689"/>
    <cellStyle name="Warning Text 8" xfId="1690"/>
    <cellStyle name="Warning Text 9" xfId="169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6"/>
  <sheetViews>
    <sheetView tabSelected="1" workbookViewId="0">
      <pane xSplit="1" ySplit="2" topLeftCell="O231" activePane="bottomRight" state="frozen"/>
      <selection pane="topRight" activeCell="B1" sqref="B1"/>
      <selection pane="bottomLeft" activeCell="A3" sqref="A3"/>
      <selection pane="bottomRight" activeCell="R328" sqref="R328"/>
    </sheetView>
  </sheetViews>
  <sheetFormatPr defaultColWidth="9.140625" defaultRowHeight="15"/>
  <cols>
    <col min="1" max="1" width="30.7109375" style="13" customWidth="1"/>
    <col min="2" max="22" width="14.7109375" style="3" customWidth="1"/>
    <col min="23" max="16384" width="9.140625" style="3"/>
  </cols>
  <sheetData>
    <row r="1" spans="1:22" s="1" customFormat="1">
      <c r="A1" s="8"/>
    </row>
    <row r="2" spans="1:22" s="2" customFormat="1" ht="30">
      <c r="A2" s="9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  <c r="S2" s="2" t="s">
        <v>18</v>
      </c>
      <c r="T2" s="2" t="s">
        <v>19</v>
      </c>
      <c r="U2" s="2" t="s">
        <v>20</v>
      </c>
      <c r="V2" s="2" t="s">
        <v>21</v>
      </c>
    </row>
    <row r="3" spans="1:22" s="1" customFormat="1">
      <c r="A3" s="8"/>
    </row>
    <row r="4" spans="1:22">
      <c r="A4" s="10" t="s">
        <v>22</v>
      </c>
    </row>
    <row r="6" spans="1:22">
      <c r="A6" s="11" t="s">
        <v>23</v>
      </c>
    </row>
    <row r="7" spans="1:22">
      <c r="A7" s="12" t="s">
        <v>24</v>
      </c>
    </row>
    <row r="8" spans="1:22">
      <c r="A8" s="13" t="s">
        <v>25</v>
      </c>
      <c r="B8" s="3">
        <v>91944422.810000002</v>
      </c>
      <c r="C8" s="3">
        <v>97715838.799999997</v>
      </c>
      <c r="D8" s="3">
        <v>148047451.63999999</v>
      </c>
      <c r="E8" s="3">
        <v>148341853.71000001</v>
      </c>
      <c r="F8" s="3">
        <v>120825378.93000001</v>
      </c>
      <c r="G8" s="3">
        <v>115655863.97</v>
      </c>
      <c r="H8" s="3">
        <v>93804657.150000006</v>
      </c>
      <c r="I8" s="3">
        <v>83712674.509999901</v>
      </c>
      <c r="J8" s="3">
        <v>75493832.420000002</v>
      </c>
      <c r="K8" s="3">
        <v>79165727.030000001</v>
      </c>
      <c r="L8" s="3">
        <v>82490945.140000001</v>
      </c>
      <c r="M8" s="3">
        <v>77621412.75</v>
      </c>
      <c r="N8" s="3">
        <v>94531714.280000001</v>
      </c>
      <c r="O8" s="3">
        <v>115205638.56999999</v>
      </c>
      <c r="P8" s="3">
        <v>145224997</v>
      </c>
      <c r="Q8" s="3">
        <v>131938234.06</v>
      </c>
      <c r="R8" s="3">
        <v>122678486.45999999</v>
      </c>
      <c r="S8" s="3">
        <v>118836853.36</v>
      </c>
      <c r="T8" s="3">
        <v>96080308.170000002</v>
      </c>
      <c r="U8" s="3">
        <v>70904681</v>
      </c>
      <c r="V8" s="3">
        <v>71204384.719999999</v>
      </c>
    </row>
    <row r="9" spans="1:22">
      <c r="A9" s="13" t="s">
        <v>26</v>
      </c>
      <c r="B9" s="3">
        <v>83917948.930000007</v>
      </c>
      <c r="C9" s="3">
        <v>81249473.929999903</v>
      </c>
      <c r="D9" s="3">
        <v>93007515.959999904</v>
      </c>
      <c r="E9" s="3">
        <v>94940697.099999994</v>
      </c>
      <c r="F9" s="3">
        <v>86009273.789999902</v>
      </c>
      <c r="G9" s="3">
        <v>87969893.989999995</v>
      </c>
      <c r="H9" s="3">
        <v>73679919.730000004</v>
      </c>
      <c r="I9" s="3">
        <v>77834886.030000001</v>
      </c>
      <c r="J9" s="3">
        <v>77949711.319999903</v>
      </c>
      <c r="K9" s="3">
        <v>80618706.959999993</v>
      </c>
      <c r="L9" s="3">
        <v>85771972.790000007</v>
      </c>
      <c r="M9" s="3">
        <v>77650111.290000007</v>
      </c>
      <c r="N9" s="3">
        <v>86453653.4799999</v>
      </c>
      <c r="O9" s="3">
        <v>85405265.329999894</v>
      </c>
      <c r="P9" s="3">
        <v>94398791.259999901</v>
      </c>
      <c r="Q9" s="3">
        <v>92215750.010000005</v>
      </c>
      <c r="R9" s="3">
        <v>93723529.950000003</v>
      </c>
      <c r="S9" s="3">
        <v>86546519.079999998</v>
      </c>
      <c r="T9" s="3">
        <v>77453851.669999897</v>
      </c>
      <c r="U9" s="3">
        <v>78083195.499999896</v>
      </c>
      <c r="V9" s="3">
        <v>75914461.909999907</v>
      </c>
    </row>
    <row r="10" spans="1:22">
      <c r="A10" s="13" t="s">
        <v>27</v>
      </c>
      <c r="B10" s="3">
        <v>1943222.83</v>
      </c>
      <c r="C10" s="3">
        <v>1101970.32</v>
      </c>
      <c r="D10" s="3">
        <v>1664727.01</v>
      </c>
      <c r="E10" s="3">
        <v>1623947.87</v>
      </c>
      <c r="F10" s="3">
        <v>1650641.66</v>
      </c>
      <c r="G10" s="3">
        <v>1485280.44</v>
      </c>
      <c r="H10" s="3">
        <v>1566678.94</v>
      </c>
      <c r="I10" s="3">
        <v>1729097.75</v>
      </c>
      <c r="J10" s="3">
        <v>1434883.64</v>
      </c>
      <c r="K10" s="3">
        <v>1531935.9</v>
      </c>
      <c r="L10" s="3">
        <v>1722530.96</v>
      </c>
      <c r="M10" s="3">
        <v>1539141.53</v>
      </c>
      <c r="N10" s="3">
        <v>1697490.88</v>
      </c>
      <c r="O10" s="3">
        <v>1536681.7</v>
      </c>
      <c r="P10" s="3">
        <v>1857296.15</v>
      </c>
      <c r="Q10" s="3">
        <v>1649774.82</v>
      </c>
      <c r="R10" s="3">
        <v>1641136.42</v>
      </c>
      <c r="S10" s="3">
        <v>1565109.29</v>
      </c>
      <c r="T10" s="3">
        <v>1647357.89</v>
      </c>
      <c r="U10" s="3">
        <v>1528950.91</v>
      </c>
      <c r="V10" s="3">
        <v>1437510.54</v>
      </c>
    </row>
    <row r="11" spans="1:22">
      <c r="A11" s="13" t="s">
        <v>28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</row>
    <row r="12" spans="1:22">
      <c r="A12" s="14" t="s">
        <v>29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</row>
    <row r="13" spans="1:22">
      <c r="A13" s="15" t="s">
        <v>30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</row>
    <row r="14" spans="1:22">
      <c r="A14" s="13" t="s">
        <v>31</v>
      </c>
      <c r="B14" s="3">
        <f>SUM(B8:B13)</f>
        <v>177805594.57000002</v>
      </c>
      <c r="C14" s="3">
        <f t="shared" ref="C14:U14" si="0">SUM(C8:C13)</f>
        <v>180067283.04999989</v>
      </c>
      <c r="D14" s="3">
        <f t="shared" si="0"/>
        <v>242719694.6099999</v>
      </c>
      <c r="E14" s="3">
        <f t="shared" si="0"/>
        <v>244906498.68000001</v>
      </c>
      <c r="F14" s="3">
        <f t="shared" si="0"/>
        <v>208485294.37999991</v>
      </c>
      <c r="G14" s="3">
        <f t="shared" si="0"/>
        <v>205111038.39999998</v>
      </c>
      <c r="H14" s="3">
        <f t="shared" si="0"/>
        <v>169051255.81999999</v>
      </c>
      <c r="I14" s="3">
        <f t="shared" si="0"/>
        <v>163276658.2899999</v>
      </c>
      <c r="J14" s="3">
        <f t="shared" si="0"/>
        <v>154878427.37999988</v>
      </c>
      <c r="K14" s="3">
        <f t="shared" si="0"/>
        <v>161316369.89000002</v>
      </c>
      <c r="L14" s="3">
        <f t="shared" si="0"/>
        <v>169985448.89000002</v>
      </c>
      <c r="M14" s="3">
        <f t="shared" si="0"/>
        <v>156810665.57000002</v>
      </c>
      <c r="N14" s="3">
        <f t="shared" si="0"/>
        <v>182682858.6399999</v>
      </c>
      <c r="O14" s="3">
        <f t="shared" si="0"/>
        <v>202147585.59999987</v>
      </c>
      <c r="P14" s="3">
        <f t="shared" si="0"/>
        <v>241481084.40999991</v>
      </c>
      <c r="Q14" s="3">
        <f t="shared" si="0"/>
        <v>225803758.88999999</v>
      </c>
      <c r="R14" s="3">
        <f t="shared" si="0"/>
        <v>218043152.82999998</v>
      </c>
      <c r="S14" s="3">
        <f t="shared" si="0"/>
        <v>206948481.72999999</v>
      </c>
      <c r="T14" s="3">
        <f t="shared" si="0"/>
        <v>175181517.7299999</v>
      </c>
      <c r="U14" s="3">
        <f t="shared" si="0"/>
        <v>150516827.40999988</v>
      </c>
      <c r="V14" s="3">
        <f>SUM(V8:V13)</f>
        <v>148556357.1699999</v>
      </c>
    </row>
    <row r="15" spans="1:22">
      <c r="A15" s="12" t="s">
        <v>32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</row>
    <row r="16" spans="1:22">
      <c r="A16" s="15" t="s">
        <v>33</v>
      </c>
      <c r="B16" s="6">
        <v>23726.16</v>
      </c>
      <c r="C16" s="6">
        <v>30596.6</v>
      </c>
      <c r="D16" s="6">
        <v>47330.5</v>
      </c>
      <c r="E16" s="6">
        <v>39932.83</v>
      </c>
      <c r="F16" s="6">
        <v>53503.28</v>
      </c>
      <c r="G16" s="6">
        <v>41026.639999999999</v>
      </c>
      <c r="H16" s="6">
        <v>31643.4899999999</v>
      </c>
      <c r="I16" s="6">
        <v>22543.07</v>
      </c>
      <c r="J16" s="6">
        <v>16200.31</v>
      </c>
      <c r="K16" s="6">
        <v>14692.81</v>
      </c>
      <c r="L16" s="6">
        <v>14621.86</v>
      </c>
      <c r="M16" s="6">
        <v>15837.49</v>
      </c>
      <c r="N16" s="6">
        <v>22795.66</v>
      </c>
      <c r="O16" s="6">
        <v>35415.230000000003</v>
      </c>
      <c r="P16" s="6">
        <v>46248.639999999999</v>
      </c>
      <c r="Q16" s="6">
        <v>35487.369999999901</v>
      </c>
      <c r="R16" s="6">
        <v>50267</v>
      </c>
      <c r="S16" s="6">
        <v>39356.03</v>
      </c>
      <c r="T16" s="6">
        <v>31644.69</v>
      </c>
      <c r="U16" s="6">
        <v>20385.37</v>
      </c>
      <c r="V16" s="6">
        <v>16166.89</v>
      </c>
    </row>
    <row r="17" spans="1:22">
      <c r="A17" s="13" t="s">
        <v>34</v>
      </c>
      <c r="B17" s="3">
        <f>SUM(B16:B16)</f>
        <v>23726.16</v>
      </c>
      <c r="C17" s="3">
        <f t="shared" ref="C17:V17" si="1">SUM(C16:C16)</f>
        <v>30596.6</v>
      </c>
      <c r="D17" s="3">
        <f t="shared" si="1"/>
        <v>47330.5</v>
      </c>
      <c r="E17" s="3">
        <f t="shared" si="1"/>
        <v>39932.83</v>
      </c>
      <c r="F17" s="3">
        <f t="shared" si="1"/>
        <v>53503.28</v>
      </c>
      <c r="G17" s="3">
        <f t="shared" si="1"/>
        <v>41026.639999999999</v>
      </c>
      <c r="H17" s="3">
        <f t="shared" si="1"/>
        <v>31643.4899999999</v>
      </c>
      <c r="I17" s="3">
        <f t="shared" si="1"/>
        <v>22543.07</v>
      </c>
      <c r="J17" s="3">
        <f t="shared" si="1"/>
        <v>16200.31</v>
      </c>
      <c r="K17" s="3">
        <f t="shared" si="1"/>
        <v>14692.81</v>
      </c>
      <c r="L17" s="3">
        <f t="shared" si="1"/>
        <v>14621.86</v>
      </c>
      <c r="M17" s="3">
        <f t="shared" si="1"/>
        <v>15837.49</v>
      </c>
      <c r="N17" s="3">
        <f t="shared" si="1"/>
        <v>22795.66</v>
      </c>
      <c r="O17" s="3">
        <f t="shared" si="1"/>
        <v>35415.230000000003</v>
      </c>
      <c r="P17" s="3">
        <f t="shared" si="1"/>
        <v>46248.639999999999</v>
      </c>
      <c r="Q17" s="3">
        <f t="shared" si="1"/>
        <v>35487.369999999901</v>
      </c>
      <c r="R17" s="3">
        <f t="shared" si="1"/>
        <v>50267</v>
      </c>
      <c r="S17" s="3">
        <f t="shared" si="1"/>
        <v>39356.03</v>
      </c>
      <c r="T17" s="3">
        <f t="shared" si="1"/>
        <v>31644.69</v>
      </c>
      <c r="U17" s="3">
        <f t="shared" si="1"/>
        <v>20385.37</v>
      </c>
      <c r="V17" s="3">
        <f t="shared" si="1"/>
        <v>16166.89</v>
      </c>
    </row>
    <row r="18" spans="1:22">
      <c r="A18" s="12" t="s">
        <v>35</v>
      </c>
      <c r="B18" s="3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</row>
    <row r="19" spans="1:22">
      <c r="A19" s="13" t="s">
        <v>36</v>
      </c>
      <c r="B19" s="3">
        <v>2970612.8199999901</v>
      </c>
      <c r="C19" s="3">
        <v>4345071.4000000004</v>
      </c>
      <c r="D19" s="3">
        <v>4776015.28</v>
      </c>
      <c r="E19" s="3">
        <v>3117224.1999999899</v>
      </c>
      <c r="F19" s="3">
        <v>3726695.15</v>
      </c>
      <c r="G19" s="3">
        <v>1864427.98</v>
      </c>
      <c r="H19" s="3">
        <v>2127584.41</v>
      </c>
      <c r="I19" s="3">
        <v>1783473.12</v>
      </c>
      <c r="J19" s="3">
        <v>2067739.7</v>
      </c>
      <c r="K19" s="3">
        <v>7834534.71</v>
      </c>
      <c r="L19" s="3">
        <v>9986550.4299999997</v>
      </c>
      <c r="M19" s="3">
        <v>5895401.5099999998</v>
      </c>
      <c r="N19" s="3">
        <v>4809492.4599999897</v>
      </c>
      <c r="O19" s="3">
        <v>5611698.54</v>
      </c>
      <c r="P19" s="3">
        <v>4963987.67</v>
      </c>
      <c r="Q19" s="3">
        <v>2689152.59</v>
      </c>
      <c r="R19" s="3">
        <v>3954383.67</v>
      </c>
      <c r="S19" s="3">
        <v>4383362.27999999</v>
      </c>
      <c r="T19" s="3">
        <v>2826174.79</v>
      </c>
      <c r="U19" s="3">
        <v>1650704.3999999899</v>
      </c>
      <c r="V19" s="3">
        <v>2922238.13</v>
      </c>
    </row>
    <row r="20" spans="1:22">
      <c r="A20" s="15" t="s">
        <v>37</v>
      </c>
      <c r="B20" s="6">
        <v>12802651.130000001</v>
      </c>
      <c r="C20" s="6">
        <v>11972672.289999999</v>
      </c>
      <c r="D20" s="6">
        <v>8241337.7699999996</v>
      </c>
      <c r="E20" s="6">
        <v>7854396.2400000002</v>
      </c>
      <c r="F20" s="6">
        <v>9045967.7200000007</v>
      </c>
      <c r="G20" s="6">
        <v>6513145.4500000002</v>
      </c>
      <c r="H20" s="6">
        <v>4930674.46</v>
      </c>
      <c r="I20" s="6">
        <v>3735333.96</v>
      </c>
      <c r="J20" s="6">
        <v>2847890.7</v>
      </c>
      <c r="K20" s="6">
        <v>8367554.6799999997</v>
      </c>
      <c r="L20" s="6">
        <v>8438724.0999999996</v>
      </c>
      <c r="M20" s="6">
        <v>5700828.2400000002</v>
      </c>
      <c r="N20" s="6">
        <v>6102238.6100000003</v>
      </c>
      <c r="O20" s="6">
        <v>5462860.6699999999</v>
      </c>
      <c r="P20" s="6">
        <v>6250963.3499999996</v>
      </c>
      <c r="Q20" s="6">
        <v>2636612.1800000002</v>
      </c>
      <c r="R20" s="6">
        <v>5152680.8099999996</v>
      </c>
      <c r="S20" s="6">
        <v>4179619.89</v>
      </c>
      <c r="T20" s="6">
        <v>2462883.88</v>
      </c>
      <c r="U20" s="6">
        <v>1829537.5</v>
      </c>
      <c r="V20" s="6">
        <v>2609742.7599999998</v>
      </c>
    </row>
    <row r="21" spans="1:22">
      <c r="A21" s="13" t="s">
        <v>38</v>
      </c>
      <c r="B21" s="3">
        <f>SUM(B19:B20)</f>
        <v>15773263.949999992</v>
      </c>
      <c r="C21" s="3">
        <f t="shared" ref="C21:V21" si="2">SUM(C19:C20)</f>
        <v>16317743.689999999</v>
      </c>
      <c r="D21" s="3">
        <f t="shared" si="2"/>
        <v>13017353.050000001</v>
      </c>
      <c r="E21" s="3">
        <f t="shared" si="2"/>
        <v>10971620.43999999</v>
      </c>
      <c r="F21" s="3">
        <f t="shared" si="2"/>
        <v>12772662.870000001</v>
      </c>
      <c r="G21" s="3">
        <f t="shared" si="2"/>
        <v>8377573.4299999997</v>
      </c>
      <c r="H21" s="3">
        <f t="shared" si="2"/>
        <v>7058258.8700000001</v>
      </c>
      <c r="I21" s="3">
        <f t="shared" si="2"/>
        <v>5518807.0800000001</v>
      </c>
      <c r="J21" s="3">
        <f t="shared" si="2"/>
        <v>4915630.4000000004</v>
      </c>
      <c r="K21" s="3">
        <f t="shared" si="2"/>
        <v>16202089.390000001</v>
      </c>
      <c r="L21" s="3">
        <f t="shared" si="2"/>
        <v>18425274.530000001</v>
      </c>
      <c r="M21" s="3">
        <f t="shared" si="2"/>
        <v>11596229.75</v>
      </c>
      <c r="N21" s="3">
        <f t="shared" si="2"/>
        <v>10911731.069999989</v>
      </c>
      <c r="O21" s="3">
        <f t="shared" si="2"/>
        <v>11074559.210000001</v>
      </c>
      <c r="P21" s="3">
        <f t="shared" si="2"/>
        <v>11214951.02</v>
      </c>
      <c r="Q21" s="3">
        <f t="shared" si="2"/>
        <v>5325764.7699999996</v>
      </c>
      <c r="R21" s="3">
        <f t="shared" si="2"/>
        <v>9107064.4800000004</v>
      </c>
      <c r="S21" s="3">
        <f t="shared" si="2"/>
        <v>8562982.1699999906</v>
      </c>
      <c r="T21" s="3">
        <f t="shared" si="2"/>
        <v>5289058.67</v>
      </c>
      <c r="U21" s="3">
        <f t="shared" si="2"/>
        <v>3480241.8999999901</v>
      </c>
      <c r="V21" s="3">
        <f t="shared" si="2"/>
        <v>5531980.8899999997</v>
      </c>
    </row>
    <row r="22" spans="1:22">
      <c r="A22" s="12" t="s">
        <v>39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</row>
    <row r="23" spans="1:22">
      <c r="A23" s="13" t="s">
        <v>40</v>
      </c>
      <c r="B23" s="3">
        <v>0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</row>
    <row r="24" spans="1:22">
      <c r="A24" s="13" t="s">
        <v>336</v>
      </c>
      <c r="B24" s="3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-7000000</v>
      </c>
      <c r="R24" s="3">
        <v>-6254826</v>
      </c>
      <c r="S24" s="3">
        <v>-5676857</v>
      </c>
      <c r="T24" s="3">
        <v>-5122886</v>
      </c>
      <c r="U24" s="3">
        <v>0</v>
      </c>
      <c r="V24" s="3">
        <v>0</v>
      </c>
    </row>
    <row r="25" spans="1:22">
      <c r="A25" s="13" t="s">
        <v>42</v>
      </c>
      <c r="B25" s="3">
        <v>190563.55</v>
      </c>
      <c r="C25" s="3">
        <v>148431.39000000001</v>
      </c>
      <c r="D25" s="3">
        <v>188421.32</v>
      </c>
      <c r="E25" s="3">
        <v>309374.52</v>
      </c>
      <c r="F25" s="3">
        <v>264894.73</v>
      </c>
      <c r="G25" s="3">
        <v>305045.12</v>
      </c>
      <c r="H25" s="3">
        <v>290300.98</v>
      </c>
      <c r="I25" s="3">
        <v>313523.96999999997</v>
      </c>
      <c r="J25" s="3">
        <v>256283.44</v>
      </c>
      <c r="K25" s="3">
        <v>43009.68</v>
      </c>
      <c r="L25" s="3">
        <v>243782.84</v>
      </c>
      <c r="M25" s="3">
        <v>268604.57</v>
      </c>
      <c r="N25" s="3">
        <v>184934.78</v>
      </c>
      <c r="O25" s="3">
        <v>181227.28</v>
      </c>
      <c r="P25" s="3">
        <v>174901.33</v>
      </c>
      <c r="Q25" s="3">
        <v>243320.47</v>
      </c>
      <c r="R25" s="3">
        <v>217678.77</v>
      </c>
      <c r="S25" s="3">
        <v>241930.84</v>
      </c>
      <c r="T25" s="3">
        <v>248069.86</v>
      </c>
      <c r="U25" s="3">
        <v>240881.62</v>
      </c>
      <c r="V25" s="3">
        <v>218714.79</v>
      </c>
    </row>
    <row r="26" spans="1:22">
      <c r="A26" s="13" t="s">
        <v>43</v>
      </c>
      <c r="B26" s="3">
        <v>976741.68</v>
      </c>
      <c r="C26" s="3">
        <v>1101565.3499999901</v>
      </c>
      <c r="D26" s="3">
        <v>1262250.95</v>
      </c>
      <c r="E26" s="3">
        <v>973112.67</v>
      </c>
      <c r="F26" s="3">
        <v>614282.21</v>
      </c>
      <c r="G26" s="3">
        <v>884944.08</v>
      </c>
      <c r="H26" s="3">
        <v>1027404.80999999</v>
      </c>
      <c r="I26" s="3">
        <v>845727.32</v>
      </c>
      <c r="J26" s="3">
        <v>1369858.24</v>
      </c>
      <c r="K26" s="3">
        <v>1190833.51</v>
      </c>
      <c r="L26" s="3">
        <v>1636984.48</v>
      </c>
      <c r="M26" s="3">
        <v>930489.23</v>
      </c>
      <c r="N26" s="3">
        <v>916191.98999999894</v>
      </c>
      <c r="O26" s="3">
        <v>980763.78999999899</v>
      </c>
      <c r="P26" s="3">
        <v>578298.61999999895</v>
      </c>
      <c r="Q26" s="3">
        <v>1129241.99</v>
      </c>
      <c r="R26" s="3">
        <v>403285.89</v>
      </c>
      <c r="S26" s="3">
        <v>867959.08</v>
      </c>
      <c r="T26" s="3">
        <v>1464574.04999999</v>
      </c>
      <c r="U26" s="3">
        <v>1243600.3799999999</v>
      </c>
      <c r="V26" s="3">
        <v>724061.75</v>
      </c>
    </row>
    <row r="27" spans="1:22">
      <c r="A27" s="13" t="s">
        <v>44</v>
      </c>
      <c r="B27" s="3">
        <v>1433766.78</v>
      </c>
      <c r="C27" s="3">
        <v>1550760.74</v>
      </c>
      <c r="D27" s="3">
        <v>74393.149999999994</v>
      </c>
      <c r="E27" s="3">
        <v>959772.57999999903</v>
      </c>
      <c r="F27" s="3">
        <v>1337829.47</v>
      </c>
      <c r="G27" s="3">
        <v>1593175.98</v>
      </c>
      <c r="H27" s="3">
        <v>2353789.0899999901</v>
      </c>
      <c r="I27" s="3">
        <v>1177304.00999999</v>
      </c>
      <c r="J27" s="3">
        <v>1332928.1299999999</v>
      </c>
      <c r="K27" s="3">
        <v>1491278.88</v>
      </c>
      <c r="L27" s="3">
        <v>1797863.91</v>
      </c>
      <c r="M27" s="3">
        <v>1596200.88</v>
      </c>
      <c r="N27" s="3">
        <v>1344546.81</v>
      </c>
      <c r="O27" s="3">
        <v>1472891.4</v>
      </c>
      <c r="P27" s="3">
        <v>1581748.66</v>
      </c>
      <c r="Q27" s="3">
        <v>1526274.07</v>
      </c>
      <c r="R27" s="3">
        <v>1557434.43</v>
      </c>
      <c r="S27" s="3">
        <v>1158732.6200000001</v>
      </c>
      <c r="T27" s="3">
        <v>1919457.04999999</v>
      </c>
      <c r="U27" s="3">
        <v>1674109.0999999901</v>
      </c>
      <c r="V27" s="3">
        <v>1292043.71</v>
      </c>
    </row>
    <row r="28" spans="1:22">
      <c r="A28" s="13" t="s">
        <v>46</v>
      </c>
      <c r="B28" s="3">
        <v>1875385.98</v>
      </c>
      <c r="C28" s="3">
        <v>2223704.44</v>
      </c>
      <c r="D28" s="3">
        <v>2441505.88</v>
      </c>
      <c r="E28" s="3">
        <v>2083338.46</v>
      </c>
      <c r="F28" s="3">
        <v>2399447.87</v>
      </c>
      <c r="G28" s="3">
        <v>2249490.69</v>
      </c>
      <c r="H28" s="3">
        <v>2054881.16</v>
      </c>
      <c r="I28" s="3">
        <v>1982565.73</v>
      </c>
      <c r="J28" s="3">
        <v>2035453.69</v>
      </c>
      <c r="K28" s="3">
        <v>2336868.79</v>
      </c>
      <c r="L28" s="3">
        <v>2389016.38</v>
      </c>
      <c r="M28" s="3">
        <v>2694988.34</v>
      </c>
      <c r="N28" s="3">
        <v>2187200.35</v>
      </c>
      <c r="O28" s="3">
        <v>2449745.85</v>
      </c>
      <c r="P28" s="3">
        <v>2467954.98</v>
      </c>
      <c r="Q28" s="3">
        <v>2639948.06</v>
      </c>
      <c r="R28" s="3">
        <v>2430790.62</v>
      </c>
      <c r="S28" s="3">
        <v>2425365.44</v>
      </c>
      <c r="T28" s="3">
        <v>2470895.7799999998</v>
      </c>
      <c r="U28" s="3">
        <v>2366710.42</v>
      </c>
      <c r="V28" s="3">
        <v>1906055</v>
      </c>
    </row>
    <row r="29" spans="1:22">
      <c r="A29" s="13" t="s">
        <v>45</v>
      </c>
      <c r="B29" s="3">
        <v>-3270794.13</v>
      </c>
      <c r="C29" s="3">
        <v>1814443.64</v>
      </c>
      <c r="D29" s="3">
        <v>-4861305.3</v>
      </c>
      <c r="E29" s="3">
        <v>111231.03</v>
      </c>
      <c r="F29" s="3">
        <v>5120476.4800000004</v>
      </c>
      <c r="G29" s="3">
        <v>3828288.32</v>
      </c>
      <c r="H29" s="3">
        <v>4589093.21</v>
      </c>
      <c r="I29" s="3">
        <v>651487.13</v>
      </c>
      <c r="J29" s="3">
        <v>46334.44</v>
      </c>
      <c r="K29" s="3">
        <v>-1114807.49</v>
      </c>
      <c r="L29" s="3">
        <v>-4698301.6500000004</v>
      </c>
      <c r="M29" s="3">
        <v>-820615.94</v>
      </c>
      <c r="N29" s="3">
        <v>-5221768</v>
      </c>
      <c r="O29" s="3">
        <v>-2125413.1800000002</v>
      </c>
      <c r="P29" s="3">
        <v>-12435406.1</v>
      </c>
      <c r="Q29" s="3">
        <v>6804282.7199999997</v>
      </c>
      <c r="R29" s="3">
        <v>-4706284.0599999996</v>
      </c>
      <c r="S29" s="3">
        <v>-3853872.13</v>
      </c>
      <c r="T29" s="3">
        <v>-920926.67</v>
      </c>
      <c r="U29" s="3">
        <v>5358472.5</v>
      </c>
      <c r="V29" s="3">
        <v>1807899.7</v>
      </c>
    </row>
    <row r="30" spans="1:22">
      <c r="A30" s="13" t="s">
        <v>47</v>
      </c>
      <c r="B30" s="3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</row>
    <row r="31" spans="1:22">
      <c r="A31" s="13" t="s">
        <v>48</v>
      </c>
      <c r="B31" s="3">
        <v>0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</row>
    <row r="32" spans="1:22">
      <c r="A32" s="13" t="s">
        <v>49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</row>
    <row r="33" spans="1:22">
      <c r="A33" s="13" t="s">
        <v>50</v>
      </c>
      <c r="B33" s="3">
        <v>0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</row>
    <row r="34" spans="1:22">
      <c r="A34" s="13" t="s">
        <v>51</v>
      </c>
      <c r="B34" s="3">
        <v>0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</row>
    <row r="35" spans="1:22">
      <c r="A35" s="15" t="s">
        <v>52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</row>
    <row r="36" spans="1:22">
      <c r="A36" s="13" t="s">
        <v>53</v>
      </c>
      <c r="B36" s="3">
        <f t="shared" ref="B36:V36" si="3">SUM(B23:B35)</f>
        <v>1205663.8600000003</v>
      </c>
      <c r="C36" s="3">
        <f t="shared" si="3"/>
        <v>6838905.5599999903</v>
      </c>
      <c r="D36" s="3">
        <f t="shared" si="3"/>
        <v>-894734</v>
      </c>
      <c r="E36" s="3">
        <f t="shared" si="3"/>
        <v>4436829.2599999988</v>
      </c>
      <c r="F36" s="3">
        <f t="shared" si="3"/>
        <v>9736930.7600000016</v>
      </c>
      <c r="G36" s="3">
        <f t="shared" si="3"/>
        <v>8860944.1899999995</v>
      </c>
      <c r="H36" s="3">
        <f t="shared" si="3"/>
        <v>10315469.249999981</v>
      </c>
      <c r="I36" s="3">
        <f t="shared" si="3"/>
        <v>4970608.1599999899</v>
      </c>
      <c r="J36" s="3">
        <f t="shared" si="3"/>
        <v>5040857.9400000004</v>
      </c>
      <c r="K36" s="3">
        <f t="shared" si="3"/>
        <v>3947183.3699999992</v>
      </c>
      <c r="L36" s="3">
        <f t="shared" si="3"/>
        <v>1369345.959999999</v>
      </c>
      <c r="M36" s="3">
        <f t="shared" si="3"/>
        <v>4669667.08</v>
      </c>
      <c r="N36" s="3">
        <f t="shared" si="3"/>
        <v>-588894.0700000003</v>
      </c>
      <c r="O36" s="3">
        <f t="shared" si="3"/>
        <v>2959215.1399999983</v>
      </c>
      <c r="P36" s="3">
        <f t="shared" si="3"/>
        <v>-7632502.5100000007</v>
      </c>
      <c r="Q36" s="3">
        <f t="shared" si="3"/>
        <v>5343067.3100000005</v>
      </c>
      <c r="R36" s="3">
        <f t="shared" si="3"/>
        <v>-6351920.3500000006</v>
      </c>
      <c r="S36" s="3">
        <f t="shared" si="3"/>
        <v>-4836741.1500000004</v>
      </c>
      <c r="T36" s="3">
        <f t="shared" si="3"/>
        <v>59184.069999980158</v>
      </c>
      <c r="U36" s="3">
        <f t="shared" si="3"/>
        <v>10883774.01999999</v>
      </c>
      <c r="V36" s="3">
        <f t="shared" si="3"/>
        <v>5948774.9500000002</v>
      </c>
    </row>
    <row r="37" spans="1:22">
      <c r="A37" s="11" t="s">
        <v>54</v>
      </c>
      <c r="B37" s="16">
        <f t="shared" ref="B37:V37" si="4">B14+B17+B21+B36</f>
        <v>194808248.54000002</v>
      </c>
      <c r="C37" s="16">
        <f t="shared" si="4"/>
        <v>203254528.89999989</v>
      </c>
      <c r="D37" s="16">
        <f t="shared" si="4"/>
        <v>254889644.15999991</v>
      </c>
      <c r="E37" s="16">
        <f t="shared" si="4"/>
        <v>260354881.21000001</v>
      </c>
      <c r="F37" s="16">
        <f t="shared" si="4"/>
        <v>231048391.2899999</v>
      </c>
      <c r="G37" s="16">
        <f t="shared" si="4"/>
        <v>222390582.65999997</v>
      </c>
      <c r="H37" s="16">
        <f t="shared" si="4"/>
        <v>186456627.42999998</v>
      </c>
      <c r="I37" s="16">
        <f t="shared" si="4"/>
        <v>173788616.5999999</v>
      </c>
      <c r="J37" s="16">
        <f t="shared" si="4"/>
        <v>164851116.02999988</v>
      </c>
      <c r="K37" s="16">
        <f t="shared" si="4"/>
        <v>181480335.46000004</v>
      </c>
      <c r="L37" s="16">
        <f t="shared" si="4"/>
        <v>189794691.24000004</v>
      </c>
      <c r="M37" s="16">
        <f t="shared" si="4"/>
        <v>173092399.89000005</v>
      </c>
      <c r="N37" s="16">
        <f t="shared" si="4"/>
        <v>193028491.29999989</v>
      </c>
      <c r="O37" s="16">
        <f t="shared" si="4"/>
        <v>216216775.17999986</v>
      </c>
      <c r="P37" s="16">
        <f t="shared" si="4"/>
        <v>245109781.55999991</v>
      </c>
      <c r="Q37" s="16">
        <f t="shared" si="4"/>
        <v>236508078.34</v>
      </c>
      <c r="R37" s="16">
        <f t="shared" si="4"/>
        <v>220848563.95999998</v>
      </c>
      <c r="S37" s="16">
        <f t="shared" si="4"/>
        <v>210714078.77999997</v>
      </c>
      <c r="T37" s="16">
        <f t="shared" si="4"/>
        <v>180561405.15999988</v>
      </c>
      <c r="U37" s="16">
        <f t="shared" si="4"/>
        <v>164901228.69999984</v>
      </c>
      <c r="V37" s="16">
        <f t="shared" si="4"/>
        <v>160053279.89999986</v>
      </c>
    </row>
    <row r="38" spans="1:22" s="4" customFormat="1"/>
    <row r="39" spans="1:22">
      <c r="A39" s="11" t="s">
        <v>55</v>
      </c>
      <c r="B39" s="3">
        <v>0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</row>
    <row r="40" spans="1:22">
      <c r="A40" s="12" t="s">
        <v>56</v>
      </c>
      <c r="B40" s="3">
        <v>0</v>
      </c>
      <c r="C40" s="3">
        <v>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</row>
    <row r="41" spans="1:22">
      <c r="A41" s="13" t="s">
        <v>57</v>
      </c>
      <c r="B41" s="3">
        <v>8070741.2300000004</v>
      </c>
      <c r="C41" s="3">
        <v>7336310.1699999999</v>
      </c>
      <c r="D41" s="3">
        <v>7483264.3200000003</v>
      </c>
      <c r="E41" s="3">
        <v>7911467.4099999899</v>
      </c>
      <c r="F41" s="3">
        <v>7240089.0899999999</v>
      </c>
      <c r="G41" s="3">
        <v>5364311.57</v>
      </c>
      <c r="H41" s="3">
        <v>4239900.7699999996</v>
      </c>
      <c r="I41" s="3">
        <v>6396966.8299999898</v>
      </c>
      <c r="J41" s="3">
        <v>5832721.3300000001</v>
      </c>
      <c r="K41" s="3">
        <v>9065382.2899999991</v>
      </c>
      <c r="L41" s="3">
        <v>8828999.4100000001</v>
      </c>
      <c r="M41" s="3">
        <v>6269930.4000000004</v>
      </c>
      <c r="N41" s="3">
        <v>6087692.8999999901</v>
      </c>
      <c r="O41" s="3">
        <v>7848539.0700000003</v>
      </c>
      <c r="P41" s="3">
        <v>7028039.4399999902</v>
      </c>
      <c r="Q41" s="3">
        <v>7465493.0099999998</v>
      </c>
      <c r="R41" s="3">
        <v>5629479.8200000003</v>
      </c>
      <c r="S41" s="3">
        <v>7578249.04</v>
      </c>
      <c r="T41" s="3">
        <v>3572343.05</v>
      </c>
      <c r="U41" s="3">
        <v>3095993.51</v>
      </c>
      <c r="V41" s="3">
        <v>6426274.2999999998</v>
      </c>
    </row>
    <row r="42" spans="1:22">
      <c r="A42" s="15" t="s">
        <v>58</v>
      </c>
      <c r="B42" s="6">
        <v>7860948.0099999998</v>
      </c>
      <c r="C42" s="6">
        <v>6665346.5499999998</v>
      </c>
      <c r="D42" s="6">
        <v>12287912.269999901</v>
      </c>
      <c r="E42" s="6">
        <v>15096483.329999899</v>
      </c>
      <c r="F42" s="6">
        <v>9330342.9399999995</v>
      </c>
      <c r="G42" s="6">
        <v>6367716.0099999998</v>
      </c>
      <c r="H42" s="6">
        <v>7180938.7999999998</v>
      </c>
      <c r="I42" s="6">
        <v>5232530.1999999899</v>
      </c>
      <c r="J42" s="6">
        <v>5280028.78</v>
      </c>
      <c r="K42" s="6">
        <v>13245285.029999999</v>
      </c>
      <c r="L42" s="6">
        <v>16714401.83</v>
      </c>
      <c r="M42" s="6">
        <v>12459911</v>
      </c>
      <c r="N42" s="6">
        <v>10809132.390000001</v>
      </c>
      <c r="O42" s="6">
        <v>8683902.9100000001</v>
      </c>
      <c r="P42" s="6">
        <v>13760693.02</v>
      </c>
      <c r="Q42" s="6">
        <v>5026391.53</v>
      </c>
      <c r="R42" s="6">
        <v>7894662.2499999898</v>
      </c>
      <c r="S42" s="6">
        <v>8829095.5499999896</v>
      </c>
      <c r="T42" s="6">
        <v>5571061.6900000004</v>
      </c>
      <c r="U42" s="6">
        <v>5554507.6599999899</v>
      </c>
      <c r="V42" s="6">
        <v>5529510.3899999997</v>
      </c>
    </row>
    <row r="43" spans="1:22">
      <c r="A43" s="13" t="s">
        <v>59</v>
      </c>
      <c r="B43" s="3">
        <f>SUM(B41:B42)</f>
        <v>15931689.24</v>
      </c>
      <c r="C43" s="3">
        <f t="shared" ref="C43:V43" si="5">SUM(C41:C42)</f>
        <v>14001656.719999999</v>
      </c>
      <c r="D43" s="3">
        <f t="shared" si="5"/>
        <v>19771176.589999899</v>
      </c>
      <c r="E43" s="3">
        <f t="shared" si="5"/>
        <v>23007950.73999989</v>
      </c>
      <c r="F43" s="3">
        <f t="shared" si="5"/>
        <v>16570432.029999999</v>
      </c>
      <c r="G43" s="3">
        <f t="shared" si="5"/>
        <v>11732027.58</v>
      </c>
      <c r="H43" s="3">
        <f t="shared" si="5"/>
        <v>11420839.57</v>
      </c>
      <c r="I43" s="3">
        <f t="shared" si="5"/>
        <v>11629497.029999979</v>
      </c>
      <c r="J43" s="3">
        <f t="shared" si="5"/>
        <v>11112750.109999999</v>
      </c>
      <c r="K43" s="3">
        <f t="shared" si="5"/>
        <v>22310667.32</v>
      </c>
      <c r="L43" s="3">
        <f t="shared" si="5"/>
        <v>25543401.240000002</v>
      </c>
      <c r="M43" s="3">
        <f t="shared" si="5"/>
        <v>18729841.399999999</v>
      </c>
      <c r="N43" s="3">
        <f t="shared" si="5"/>
        <v>16896825.289999992</v>
      </c>
      <c r="O43" s="3">
        <f t="shared" si="5"/>
        <v>16532441.98</v>
      </c>
      <c r="P43" s="3">
        <f t="shared" si="5"/>
        <v>20788732.45999999</v>
      </c>
      <c r="Q43" s="3">
        <f t="shared" si="5"/>
        <v>12491884.539999999</v>
      </c>
      <c r="R43" s="3">
        <f t="shared" si="5"/>
        <v>13524142.069999989</v>
      </c>
      <c r="S43" s="3">
        <f t="shared" si="5"/>
        <v>16407344.589999989</v>
      </c>
      <c r="T43" s="3">
        <f t="shared" si="5"/>
        <v>9143404.7400000002</v>
      </c>
      <c r="U43" s="3">
        <f t="shared" si="5"/>
        <v>8650501.1699999906</v>
      </c>
      <c r="V43" s="3">
        <f t="shared" si="5"/>
        <v>11955784.689999999</v>
      </c>
    </row>
    <row r="44" spans="1:22">
      <c r="A44" s="12" t="s">
        <v>60</v>
      </c>
      <c r="B44" s="3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</row>
    <row r="45" spans="1:22">
      <c r="A45" s="13" t="s">
        <v>61</v>
      </c>
      <c r="B45" s="3">
        <v>46522230.629999898</v>
      </c>
      <c r="C45" s="3">
        <v>56515753.799999997</v>
      </c>
      <c r="D45" s="3">
        <v>71690276.629999995</v>
      </c>
      <c r="E45" s="3">
        <v>67973384.659999996</v>
      </c>
      <c r="F45" s="3">
        <v>52048106.079999901</v>
      </c>
      <c r="G45" s="3">
        <v>50610337.479999997</v>
      </c>
      <c r="H45" s="3">
        <v>38804733.810000002</v>
      </c>
      <c r="I45" s="3">
        <v>37689028.839999899</v>
      </c>
      <c r="J45" s="3">
        <v>33081102.129999898</v>
      </c>
      <c r="K45" s="3">
        <v>32548554.050000001</v>
      </c>
      <c r="L45" s="3">
        <v>39980121.199999899</v>
      </c>
      <c r="M45" s="3">
        <v>32646127.929999899</v>
      </c>
      <c r="N45" s="3">
        <v>40569203.509999998</v>
      </c>
      <c r="O45" s="3">
        <v>50640107.159999996</v>
      </c>
      <c r="P45" s="3">
        <v>56792059.079999998</v>
      </c>
      <c r="Q45" s="3">
        <v>49265975.659999996</v>
      </c>
      <c r="R45" s="3">
        <v>44383949.009999998</v>
      </c>
      <c r="S45" s="3">
        <v>40456545.699999899</v>
      </c>
      <c r="T45" s="3">
        <v>37715417.219999999</v>
      </c>
      <c r="U45" s="3">
        <v>34005399.770000003</v>
      </c>
      <c r="V45" s="3">
        <v>32425934.4799999</v>
      </c>
    </row>
    <row r="46" spans="1:22" s="18" customFormat="1" ht="12.75">
      <c r="A46" s="17" t="s">
        <v>62</v>
      </c>
      <c r="B46" s="18">
        <v>1008696.3</v>
      </c>
      <c r="C46" s="18">
        <v>854078.81999999902</v>
      </c>
      <c r="D46" s="18">
        <v>1647882.83</v>
      </c>
      <c r="E46" s="18">
        <v>14076105.1</v>
      </c>
      <c r="F46" s="18">
        <v>4876451.6100000003</v>
      </c>
      <c r="G46" s="18">
        <v>5115863.33</v>
      </c>
      <c r="H46" s="18">
        <v>-2235603.41</v>
      </c>
      <c r="I46" s="18">
        <v>-4869190.3399999905</v>
      </c>
      <c r="J46" s="18">
        <v>-6637816.7700000005</v>
      </c>
      <c r="K46" s="18">
        <v>-4507125.9299999904</v>
      </c>
      <c r="L46" s="18">
        <v>-2086140.6599999901</v>
      </c>
      <c r="M46" s="18">
        <v>-6358424.9299999997</v>
      </c>
      <c r="N46" s="18">
        <v>-709805.15999999898</v>
      </c>
      <c r="O46" s="18">
        <v>2977105.78</v>
      </c>
      <c r="P46" s="18">
        <v>7845899.4500000002</v>
      </c>
      <c r="Q46" s="18">
        <v>928596.07</v>
      </c>
      <c r="R46" s="18">
        <v>343970.07</v>
      </c>
      <c r="S46" s="18">
        <v>1412064.17</v>
      </c>
      <c r="T46" s="18">
        <v>5616762.9299999904</v>
      </c>
      <c r="U46" s="18">
        <v>1301084.3399999901</v>
      </c>
      <c r="V46" s="18">
        <v>1164758.02</v>
      </c>
    </row>
    <row r="47" spans="1:22">
      <c r="A47" s="13" t="s">
        <v>63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</row>
    <row r="48" spans="1:22">
      <c r="A48" s="13" t="s">
        <v>64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  <c r="U48" s="3">
        <v>0</v>
      </c>
      <c r="V48" s="3">
        <v>0</v>
      </c>
    </row>
    <row r="49" spans="1:22">
      <c r="A49" s="13" t="s">
        <v>65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</row>
    <row r="50" spans="1:22">
      <c r="A50" s="13" t="s">
        <v>66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</row>
    <row r="51" spans="1:22">
      <c r="A51" s="15" t="s">
        <v>67</v>
      </c>
      <c r="B51" s="6">
        <v>0</v>
      </c>
      <c r="C51" s="6">
        <v>0</v>
      </c>
      <c r="D51" s="6">
        <v>0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</row>
    <row r="52" spans="1:22">
      <c r="A52" s="13" t="s">
        <v>68</v>
      </c>
      <c r="B52" s="3">
        <f>SUM(B45:B51)</f>
        <v>47530926.929999895</v>
      </c>
      <c r="C52" s="3">
        <f t="shared" ref="C52:V52" si="6">SUM(C45:C51)</f>
        <v>57369832.619999997</v>
      </c>
      <c r="D52" s="3">
        <f t="shared" si="6"/>
        <v>73338159.459999993</v>
      </c>
      <c r="E52" s="3">
        <f t="shared" si="6"/>
        <v>82049489.75999999</v>
      </c>
      <c r="F52" s="3">
        <f t="shared" si="6"/>
        <v>56924557.689999901</v>
      </c>
      <c r="G52" s="3">
        <f t="shared" si="6"/>
        <v>55726200.809999995</v>
      </c>
      <c r="H52" s="3">
        <f t="shared" si="6"/>
        <v>36569130.400000006</v>
      </c>
      <c r="I52" s="3">
        <f t="shared" si="6"/>
        <v>32819838.499999911</v>
      </c>
      <c r="J52" s="3">
        <f t="shared" si="6"/>
        <v>26443285.359999899</v>
      </c>
      <c r="K52" s="3">
        <f t="shared" si="6"/>
        <v>28041428.120000012</v>
      </c>
      <c r="L52" s="3">
        <f t="shared" si="6"/>
        <v>37893980.53999991</v>
      </c>
      <c r="M52" s="3">
        <f t="shared" si="6"/>
        <v>26287702.999999899</v>
      </c>
      <c r="N52" s="3">
        <f t="shared" si="6"/>
        <v>39859398.350000001</v>
      </c>
      <c r="O52" s="3">
        <f t="shared" si="6"/>
        <v>53617212.939999998</v>
      </c>
      <c r="P52" s="3">
        <f t="shared" si="6"/>
        <v>64637958.530000001</v>
      </c>
      <c r="Q52" s="3">
        <f t="shared" si="6"/>
        <v>50194571.729999997</v>
      </c>
      <c r="R52" s="3">
        <f t="shared" si="6"/>
        <v>44727919.079999998</v>
      </c>
      <c r="S52" s="3">
        <f t="shared" si="6"/>
        <v>41868609.8699999</v>
      </c>
      <c r="T52" s="3">
        <f t="shared" si="6"/>
        <v>43332180.149999991</v>
      </c>
      <c r="U52" s="3">
        <f t="shared" si="6"/>
        <v>35306484.109999992</v>
      </c>
      <c r="V52" s="3">
        <f t="shared" si="6"/>
        <v>33590692.499999903</v>
      </c>
    </row>
    <row r="53" spans="1:22">
      <c r="A53" s="12" t="s">
        <v>69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3">
        <v>0</v>
      </c>
      <c r="T53" s="3">
        <v>0</v>
      </c>
      <c r="U53" s="3">
        <v>0</v>
      </c>
      <c r="V53" s="3">
        <v>0</v>
      </c>
    </row>
    <row r="54" spans="1:22">
      <c r="A54" s="15" t="s">
        <v>70</v>
      </c>
      <c r="B54" s="6">
        <v>9989215.2899999991</v>
      </c>
      <c r="C54" s="6">
        <v>9700719.1400000006</v>
      </c>
      <c r="D54" s="6">
        <v>9904620.3499999903</v>
      </c>
      <c r="E54" s="6">
        <v>9838891.1699999999</v>
      </c>
      <c r="F54" s="6">
        <v>9797947.4199999999</v>
      </c>
      <c r="G54" s="6">
        <v>9595421.4100000001</v>
      </c>
      <c r="H54" s="6">
        <v>9593603.3800000008</v>
      </c>
      <c r="I54" s="6">
        <v>9523702.4100000001</v>
      </c>
      <c r="J54" s="6">
        <v>9674595.3800000008</v>
      </c>
      <c r="K54" s="6">
        <v>9675278.1799999997</v>
      </c>
      <c r="L54" s="6">
        <v>9830034.2599999998</v>
      </c>
      <c r="M54" s="6">
        <v>10518856.0599999</v>
      </c>
      <c r="N54" s="6">
        <v>9801241.7099999897</v>
      </c>
      <c r="O54" s="6">
        <v>9870283.0699999891</v>
      </c>
      <c r="P54" s="6">
        <v>9879042</v>
      </c>
      <c r="Q54" s="6">
        <v>9742316.5899999999</v>
      </c>
      <c r="R54" s="6">
        <v>9668269.7899999991</v>
      </c>
      <c r="S54" s="6">
        <v>9531005.0499999896</v>
      </c>
      <c r="T54" s="6">
        <v>9472831.9199999999</v>
      </c>
      <c r="U54" s="6">
        <v>9156560.0800000001</v>
      </c>
      <c r="V54" s="6">
        <v>9392380.5899999999</v>
      </c>
    </row>
    <row r="55" spans="1:22">
      <c r="A55" s="13" t="s">
        <v>71</v>
      </c>
      <c r="B55" s="3">
        <f>+B54</f>
        <v>9989215.2899999991</v>
      </c>
      <c r="C55" s="3">
        <f t="shared" ref="C55:V55" si="7">+C54</f>
        <v>9700719.1400000006</v>
      </c>
      <c r="D55" s="3">
        <f t="shared" si="7"/>
        <v>9904620.3499999903</v>
      </c>
      <c r="E55" s="3">
        <f t="shared" si="7"/>
        <v>9838891.1699999999</v>
      </c>
      <c r="F55" s="3">
        <f t="shared" si="7"/>
        <v>9797947.4199999999</v>
      </c>
      <c r="G55" s="3">
        <f t="shared" si="7"/>
        <v>9595421.4100000001</v>
      </c>
      <c r="H55" s="3">
        <f t="shared" si="7"/>
        <v>9593603.3800000008</v>
      </c>
      <c r="I55" s="3">
        <f t="shared" si="7"/>
        <v>9523702.4100000001</v>
      </c>
      <c r="J55" s="3">
        <f t="shared" si="7"/>
        <v>9674595.3800000008</v>
      </c>
      <c r="K55" s="3">
        <f t="shared" si="7"/>
        <v>9675278.1799999997</v>
      </c>
      <c r="L55" s="3">
        <f t="shared" si="7"/>
        <v>9830034.2599999998</v>
      </c>
      <c r="M55" s="3">
        <f t="shared" si="7"/>
        <v>10518856.0599999</v>
      </c>
      <c r="N55" s="3">
        <f t="shared" si="7"/>
        <v>9801241.7099999897</v>
      </c>
      <c r="O55" s="3">
        <f t="shared" si="7"/>
        <v>9870283.0699999891</v>
      </c>
      <c r="P55" s="3">
        <f t="shared" si="7"/>
        <v>9879042</v>
      </c>
      <c r="Q55" s="3">
        <f t="shared" si="7"/>
        <v>9742316.5899999999</v>
      </c>
      <c r="R55" s="3">
        <f t="shared" si="7"/>
        <v>9668269.7899999991</v>
      </c>
      <c r="S55" s="3">
        <f t="shared" si="7"/>
        <v>9531005.0499999896</v>
      </c>
      <c r="T55" s="3">
        <f t="shared" si="7"/>
        <v>9472831.9199999999</v>
      </c>
      <c r="U55" s="3">
        <f t="shared" si="7"/>
        <v>9156560.0800000001</v>
      </c>
      <c r="V55" s="3">
        <f t="shared" si="7"/>
        <v>9392380.5899999999</v>
      </c>
    </row>
    <row r="56" spans="1:22">
      <c r="A56" s="12" t="s">
        <v>72</v>
      </c>
      <c r="B56" s="3">
        <v>0</v>
      </c>
      <c r="C56" s="3">
        <v>0</v>
      </c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  <c r="Q56" s="3">
        <v>0</v>
      </c>
      <c r="R56" s="3">
        <v>0</v>
      </c>
      <c r="S56" s="3">
        <v>0</v>
      </c>
      <c r="T56" s="3">
        <v>0</v>
      </c>
      <c r="U56" s="3">
        <v>0</v>
      </c>
      <c r="V56" s="3">
        <v>0</v>
      </c>
    </row>
    <row r="57" spans="1:22">
      <c r="A57" s="15" t="s">
        <v>73</v>
      </c>
      <c r="B57" s="6">
        <v>-5623444.1799999997</v>
      </c>
      <c r="C57" s="6">
        <v>-5942197.9299999997</v>
      </c>
      <c r="D57" s="6">
        <v>-9165397.4199999999</v>
      </c>
      <c r="E57" s="6">
        <v>-9042488.7300000004</v>
      </c>
      <c r="F57" s="6">
        <v>-6921790.9900000002</v>
      </c>
      <c r="G57" s="6">
        <v>-7482232.8300000001</v>
      </c>
      <c r="H57" s="6">
        <v>-5738120.9800000004</v>
      </c>
      <c r="I57" s="6">
        <v>-4923619.53</v>
      </c>
      <c r="J57" s="6">
        <v>-4459503.8099999996</v>
      </c>
      <c r="K57" s="6">
        <v>-4727188.3899999997</v>
      </c>
      <c r="L57" s="6">
        <v>-4961664.34</v>
      </c>
      <c r="M57" s="6">
        <v>-4557022.49</v>
      </c>
      <c r="N57" s="6">
        <v>-6191289.2699999996</v>
      </c>
      <c r="O57" s="6">
        <v>-7482406.5999999996</v>
      </c>
      <c r="P57" s="6">
        <v>-9446135.8399999999</v>
      </c>
      <c r="Q57" s="6">
        <v>-8456210.3900000006</v>
      </c>
      <c r="R57" s="6">
        <v>-7868685.2800000003</v>
      </c>
      <c r="S57" s="6">
        <v>-7618475.3600000003</v>
      </c>
      <c r="T57" s="6">
        <v>-6179500.6200000001</v>
      </c>
      <c r="U57" s="6">
        <v>-4961224.07</v>
      </c>
      <c r="V57" s="6">
        <v>-4950757.91</v>
      </c>
    </row>
    <row r="58" spans="1:22">
      <c r="A58" s="15" t="s">
        <v>74</v>
      </c>
      <c r="B58" s="3">
        <f>+B57</f>
        <v>-5623444.1799999997</v>
      </c>
      <c r="C58" s="3">
        <f t="shared" ref="C58" si="8">+C57</f>
        <v>-5942197.9299999997</v>
      </c>
      <c r="D58" s="3">
        <f t="shared" ref="D58" si="9">+D57</f>
        <v>-9165397.4199999999</v>
      </c>
      <c r="E58" s="3">
        <f t="shared" ref="E58" si="10">+E57</f>
        <v>-9042488.7300000004</v>
      </c>
      <c r="F58" s="3">
        <f t="shared" ref="F58" si="11">+F57</f>
        <v>-6921790.9900000002</v>
      </c>
      <c r="G58" s="3">
        <f t="shared" ref="G58" si="12">+G57</f>
        <v>-7482232.8300000001</v>
      </c>
      <c r="H58" s="3">
        <f t="shared" ref="H58" si="13">+H57</f>
        <v>-5738120.9800000004</v>
      </c>
      <c r="I58" s="3">
        <f t="shared" ref="I58" si="14">+I57</f>
        <v>-4923619.53</v>
      </c>
      <c r="J58" s="3">
        <f t="shared" ref="J58" si="15">+J57</f>
        <v>-4459503.8099999996</v>
      </c>
      <c r="K58" s="3">
        <f t="shared" ref="K58" si="16">+K57</f>
        <v>-4727188.3899999997</v>
      </c>
      <c r="L58" s="3">
        <f t="shared" ref="L58" si="17">+L57</f>
        <v>-4961664.34</v>
      </c>
      <c r="M58" s="3">
        <f t="shared" ref="M58" si="18">+M57</f>
        <v>-4557022.49</v>
      </c>
      <c r="N58" s="3">
        <f t="shared" ref="N58" si="19">+N57</f>
        <v>-6191289.2699999996</v>
      </c>
      <c r="O58" s="3">
        <f t="shared" ref="O58" si="20">+O57</f>
        <v>-7482406.5999999996</v>
      </c>
      <c r="P58" s="3">
        <f t="shared" ref="P58" si="21">+P57</f>
        <v>-9446135.8399999999</v>
      </c>
      <c r="Q58" s="3">
        <f t="shared" ref="Q58" si="22">+Q57</f>
        <v>-8456210.3900000006</v>
      </c>
      <c r="R58" s="3">
        <f t="shared" ref="R58" si="23">+R57</f>
        <v>-7868685.2800000003</v>
      </c>
      <c r="S58" s="3">
        <f t="shared" ref="S58" si="24">+S57</f>
        <v>-7618475.3600000003</v>
      </c>
      <c r="T58" s="3">
        <f t="shared" ref="T58" si="25">+T57</f>
        <v>-6179500.6200000001</v>
      </c>
      <c r="U58" s="3">
        <f t="shared" ref="U58" si="26">+U57</f>
        <v>-4961224.07</v>
      </c>
      <c r="V58" s="3">
        <f t="shared" ref="V58" si="27">+V57</f>
        <v>-4950757.91</v>
      </c>
    </row>
    <row r="59" spans="1:22">
      <c r="A59" s="11" t="s">
        <v>75</v>
      </c>
      <c r="B59" s="16">
        <f>B43+B52+B55+B58</f>
        <v>67828387.279999882</v>
      </c>
      <c r="C59" s="16">
        <f t="shared" ref="C59:V59" si="28">C43+C52+C55+C58</f>
        <v>75130010.550000012</v>
      </c>
      <c r="D59" s="16">
        <f t="shared" si="28"/>
        <v>93848558.979999885</v>
      </c>
      <c r="E59" s="16">
        <f t="shared" si="28"/>
        <v>105853842.93999988</v>
      </c>
      <c r="F59" s="16">
        <f t="shared" si="28"/>
        <v>76371146.149999902</v>
      </c>
      <c r="G59" s="16">
        <f t="shared" si="28"/>
        <v>69571416.969999999</v>
      </c>
      <c r="H59" s="16">
        <f t="shared" si="28"/>
        <v>51845452.370000005</v>
      </c>
      <c r="I59" s="16">
        <f t="shared" si="28"/>
        <v>49049418.409999892</v>
      </c>
      <c r="J59" s="16">
        <f t="shared" si="28"/>
        <v>42771127.039999895</v>
      </c>
      <c r="K59" s="16">
        <f>K43+K52+K55+K58</f>
        <v>55300185.230000012</v>
      </c>
      <c r="L59" s="16">
        <f t="shared" si="28"/>
        <v>68305751.699999914</v>
      </c>
      <c r="M59" s="16">
        <f t="shared" si="28"/>
        <v>50979377.969999798</v>
      </c>
      <c r="N59" s="16">
        <f t="shared" si="28"/>
        <v>60366176.079999983</v>
      </c>
      <c r="O59" s="16">
        <f t="shared" si="28"/>
        <v>72537531.390000001</v>
      </c>
      <c r="P59" s="16">
        <f t="shared" si="28"/>
        <v>85859597.149999991</v>
      </c>
      <c r="Q59" s="16">
        <f t="shared" si="28"/>
        <v>63972562.469999999</v>
      </c>
      <c r="R59" s="16">
        <f t="shared" si="28"/>
        <v>60051645.659999996</v>
      </c>
      <c r="S59" s="16">
        <f t="shared" si="28"/>
        <v>60188484.149999872</v>
      </c>
      <c r="T59" s="16">
        <f t="shared" si="28"/>
        <v>55768916.189999998</v>
      </c>
      <c r="U59" s="16">
        <f t="shared" si="28"/>
        <v>48152321.289999984</v>
      </c>
      <c r="V59" s="16">
        <f t="shared" si="28"/>
        <v>49988099.8699999</v>
      </c>
    </row>
    <row r="60" spans="1:22">
      <c r="B60" s="3">
        <v>0</v>
      </c>
      <c r="C60" s="3">
        <v>0</v>
      </c>
      <c r="D60" s="3">
        <v>0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  <c r="Q60" s="3">
        <v>0</v>
      </c>
      <c r="R60" s="3">
        <v>0</v>
      </c>
      <c r="S60" s="3">
        <v>0</v>
      </c>
      <c r="T60" s="3">
        <v>0</v>
      </c>
      <c r="U60" s="3">
        <v>0</v>
      </c>
      <c r="V60" s="3">
        <v>0</v>
      </c>
    </row>
    <row r="61" spans="1:22">
      <c r="A61" s="11" t="s">
        <v>76</v>
      </c>
      <c r="B61" s="16">
        <f>B37-B59</f>
        <v>126979861.26000014</v>
      </c>
      <c r="C61" s="16">
        <f t="shared" ref="C61:V61" si="29">C37-C59</f>
        <v>128124518.34999987</v>
      </c>
      <c r="D61" s="16">
        <f t="shared" si="29"/>
        <v>161041085.18000001</v>
      </c>
      <c r="E61" s="16">
        <f t="shared" si="29"/>
        <v>154501038.27000013</v>
      </c>
      <c r="F61" s="16">
        <f t="shared" si="29"/>
        <v>154677245.13999999</v>
      </c>
      <c r="G61" s="16">
        <f t="shared" si="29"/>
        <v>152819165.68999997</v>
      </c>
      <c r="H61" s="16">
        <f t="shared" si="29"/>
        <v>134611175.05999997</v>
      </c>
      <c r="I61" s="16">
        <f t="shared" si="29"/>
        <v>124739198.19000001</v>
      </c>
      <c r="J61" s="16">
        <f t="shared" si="29"/>
        <v>122079988.98999998</v>
      </c>
      <c r="K61" s="16">
        <f t="shared" si="29"/>
        <v>126180150.23000002</v>
      </c>
      <c r="L61" s="16">
        <f t="shared" si="29"/>
        <v>121488939.54000013</v>
      </c>
      <c r="M61" s="16">
        <f t="shared" si="29"/>
        <v>122113021.92000026</v>
      </c>
      <c r="N61" s="16">
        <f t="shared" si="29"/>
        <v>132662315.21999991</v>
      </c>
      <c r="O61" s="16">
        <f t="shared" si="29"/>
        <v>143679243.78999984</v>
      </c>
      <c r="P61" s="16">
        <f t="shared" si="29"/>
        <v>159250184.40999991</v>
      </c>
      <c r="Q61" s="16">
        <f t="shared" si="29"/>
        <v>172535515.87</v>
      </c>
      <c r="R61" s="16">
        <f t="shared" si="29"/>
        <v>160796918.29999998</v>
      </c>
      <c r="S61" s="16">
        <f t="shared" si="29"/>
        <v>150525594.63000011</v>
      </c>
      <c r="T61" s="16">
        <f t="shared" si="29"/>
        <v>124792488.96999988</v>
      </c>
      <c r="U61" s="16">
        <f t="shared" si="29"/>
        <v>116748907.40999985</v>
      </c>
      <c r="V61" s="16">
        <f t="shared" si="29"/>
        <v>110065180.02999996</v>
      </c>
    </row>
    <row r="62" spans="1:22" s="4" customFormat="1"/>
    <row r="63" spans="1:22">
      <c r="A63" s="11" t="s">
        <v>77</v>
      </c>
      <c r="B63" s="3">
        <v>0</v>
      </c>
      <c r="C63" s="3">
        <v>0</v>
      </c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  <c r="O63" s="3">
        <v>0</v>
      </c>
      <c r="P63" s="3">
        <v>0</v>
      </c>
      <c r="Q63" s="3">
        <v>0</v>
      </c>
      <c r="R63" s="3">
        <v>0</v>
      </c>
      <c r="S63" s="3">
        <v>0</v>
      </c>
      <c r="T63" s="3">
        <v>0</v>
      </c>
      <c r="U63" s="3">
        <v>0</v>
      </c>
      <c r="V63" s="3">
        <v>0</v>
      </c>
    </row>
    <row r="64" spans="1:22">
      <c r="A64" s="13" t="s">
        <v>78</v>
      </c>
      <c r="B64" s="3">
        <v>0</v>
      </c>
      <c r="C64" s="3">
        <v>0</v>
      </c>
      <c r="D64" s="3">
        <v>0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  <c r="J64" s="3">
        <v>0</v>
      </c>
      <c r="K64" s="3">
        <v>0</v>
      </c>
      <c r="L64" s="3">
        <v>0</v>
      </c>
      <c r="M64" s="3">
        <v>0</v>
      </c>
      <c r="N64" s="3">
        <v>0</v>
      </c>
      <c r="O64" s="3">
        <v>0</v>
      </c>
      <c r="P64" s="3">
        <v>0</v>
      </c>
      <c r="Q64" s="3">
        <v>0</v>
      </c>
      <c r="R64" s="3">
        <v>0</v>
      </c>
      <c r="S64" s="3">
        <v>0</v>
      </c>
      <c r="T64" s="3">
        <v>0</v>
      </c>
      <c r="U64" s="3">
        <v>0</v>
      </c>
      <c r="V64" s="3">
        <v>0</v>
      </c>
    </row>
    <row r="65" spans="1:22">
      <c r="A65" s="12" t="s">
        <v>79</v>
      </c>
      <c r="B65" s="3">
        <v>0</v>
      </c>
      <c r="C65" s="3">
        <v>0</v>
      </c>
      <c r="D65" s="3">
        <v>0</v>
      </c>
      <c r="E65" s="3">
        <v>0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  <c r="O65" s="3">
        <v>0</v>
      </c>
      <c r="P65" s="3">
        <v>0</v>
      </c>
      <c r="Q65" s="3">
        <v>0</v>
      </c>
      <c r="R65" s="3">
        <v>0</v>
      </c>
      <c r="S65" s="3">
        <v>0</v>
      </c>
      <c r="T65" s="3">
        <v>0</v>
      </c>
      <c r="U65" s="3">
        <v>0</v>
      </c>
      <c r="V65" s="3">
        <v>0</v>
      </c>
    </row>
    <row r="66" spans="1:22">
      <c r="A66" s="13" t="s">
        <v>80</v>
      </c>
      <c r="B66" s="3">
        <v>185460.31</v>
      </c>
      <c r="C66" s="3">
        <v>152553.61999999901</v>
      </c>
      <c r="D66" s="3">
        <v>215920.69</v>
      </c>
      <c r="E66" s="3">
        <v>161053.09</v>
      </c>
      <c r="F66" s="3">
        <v>144062.68</v>
      </c>
      <c r="G66" s="3">
        <v>166523.81</v>
      </c>
      <c r="H66" s="3">
        <v>122568.1</v>
      </c>
      <c r="I66" s="3">
        <v>149526.93999999901</v>
      </c>
      <c r="J66" s="3">
        <v>152188.34</v>
      </c>
      <c r="K66" s="3">
        <v>140749.31</v>
      </c>
      <c r="L66" s="3">
        <v>167417.93999999901</v>
      </c>
      <c r="M66" s="3">
        <v>153667.94</v>
      </c>
      <c r="N66" s="3">
        <v>156569.41</v>
      </c>
      <c r="O66" s="3">
        <v>159482.22</v>
      </c>
      <c r="P66" s="3">
        <v>203897.94999999899</v>
      </c>
      <c r="Q66" s="3">
        <v>157960.44</v>
      </c>
      <c r="R66" s="3">
        <v>148877.09</v>
      </c>
      <c r="S66" s="3">
        <v>150906.09</v>
      </c>
      <c r="T66" s="3">
        <v>141390.82999999999</v>
      </c>
      <c r="U66" s="3">
        <v>184193.06</v>
      </c>
      <c r="V66" s="3">
        <v>128837.97</v>
      </c>
    </row>
    <row r="67" spans="1:22">
      <c r="A67" s="13" t="s">
        <v>81</v>
      </c>
      <c r="B67" s="3">
        <v>769359.3</v>
      </c>
      <c r="C67" s="3">
        <v>468428.37</v>
      </c>
      <c r="D67" s="3">
        <v>881372.30999999901</v>
      </c>
      <c r="E67" s="3">
        <v>609241.96</v>
      </c>
      <c r="F67" s="3">
        <v>764458.98</v>
      </c>
      <c r="G67" s="3">
        <v>755651.93</v>
      </c>
      <c r="H67" s="3">
        <v>645736.59</v>
      </c>
      <c r="I67" s="3">
        <v>700476.73999999894</v>
      </c>
      <c r="J67" s="3">
        <v>640879.43999999994</v>
      </c>
      <c r="K67" s="3">
        <v>826494.38999999897</v>
      </c>
      <c r="L67" s="3">
        <v>843208.8</v>
      </c>
      <c r="M67" s="3">
        <v>860044.87999999896</v>
      </c>
      <c r="N67" s="3">
        <v>801426.5</v>
      </c>
      <c r="O67" s="3">
        <v>737704.89999999898</v>
      </c>
      <c r="P67" s="3">
        <v>960705.21</v>
      </c>
      <c r="Q67" s="3">
        <v>698815.12</v>
      </c>
      <c r="R67" s="3">
        <v>752004.89</v>
      </c>
      <c r="S67" s="3">
        <v>743912.19</v>
      </c>
      <c r="T67" s="3">
        <v>623724.39999999898</v>
      </c>
      <c r="U67" s="3">
        <v>580090.91999999899</v>
      </c>
      <c r="V67" s="3">
        <v>978459.7</v>
      </c>
    </row>
    <row r="68" spans="1:22">
      <c r="A68" s="13" t="s">
        <v>82</v>
      </c>
      <c r="B68" s="3">
        <v>240559.62</v>
      </c>
      <c r="C68" s="3">
        <v>99013.89</v>
      </c>
      <c r="D68" s="3">
        <v>214035.74</v>
      </c>
      <c r="E68" s="3">
        <v>158149.56</v>
      </c>
      <c r="F68" s="3">
        <v>88832.86</v>
      </c>
      <c r="G68" s="3">
        <v>108241.1</v>
      </c>
      <c r="H68" s="3">
        <v>50871.24</v>
      </c>
      <c r="I68" s="3">
        <v>154423.37</v>
      </c>
      <c r="J68" s="3">
        <v>89919.819999999905</v>
      </c>
      <c r="K68" s="3">
        <v>221446.19</v>
      </c>
      <c r="L68" s="3">
        <v>210849.87</v>
      </c>
      <c r="M68" s="3">
        <v>245192.94</v>
      </c>
      <c r="N68" s="3">
        <v>200776.80999999901</v>
      </c>
      <c r="O68" s="3">
        <v>88518.0799999999</v>
      </c>
      <c r="P68" s="3">
        <v>155253.19</v>
      </c>
      <c r="Q68" s="3">
        <v>163078.56</v>
      </c>
      <c r="R68" s="3">
        <v>66876.039999999994</v>
      </c>
      <c r="S68" s="3">
        <v>125471.1</v>
      </c>
      <c r="T68" s="3">
        <v>114729.65</v>
      </c>
      <c r="U68" s="3">
        <v>97175.169999999896</v>
      </c>
      <c r="V68" s="3">
        <v>134997.82999999999</v>
      </c>
    </row>
    <row r="69" spans="1:22">
      <c r="A69" s="13" t="s">
        <v>83</v>
      </c>
      <c r="B69" s="3">
        <v>617407.11999999895</v>
      </c>
      <c r="C69" s="3">
        <v>561335.72</v>
      </c>
      <c r="D69" s="3">
        <v>1379494.92</v>
      </c>
      <c r="E69" s="3">
        <v>494376.05</v>
      </c>
      <c r="F69" s="3">
        <v>895133.179999999</v>
      </c>
      <c r="G69" s="3">
        <v>684762.02999999898</v>
      </c>
      <c r="H69" s="3">
        <v>736902.429999999</v>
      </c>
      <c r="I69" s="3">
        <v>656159.75</v>
      </c>
      <c r="J69" s="3">
        <v>820957.13</v>
      </c>
      <c r="K69" s="3">
        <v>989689.8</v>
      </c>
      <c r="L69" s="3">
        <v>680975.89</v>
      </c>
      <c r="M69" s="3">
        <v>820239.91</v>
      </c>
      <c r="N69" s="3">
        <v>851082.94</v>
      </c>
      <c r="O69" s="3">
        <v>714870.40999999898</v>
      </c>
      <c r="P69" s="3">
        <v>56850.809999999903</v>
      </c>
      <c r="Q69" s="3">
        <v>628529.49</v>
      </c>
      <c r="R69" s="3">
        <v>627820.53</v>
      </c>
      <c r="S69" s="3">
        <v>1101884.45</v>
      </c>
      <c r="T69" s="3">
        <v>531441</v>
      </c>
      <c r="U69" s="3">
        <v>933941.38</v>
      </c>
      <c r="V69" s="3">
        <v>1116658.8699999901</v>
      </c>
    </row>
    <row r="70" spans="1:22">
      <c r="A70" s="13" t="s">
        <v>84</v>
      </c>
      <c r="B70" s="3">
        <v>8477.7099999999991</v>
      </c>
      <c r="C70" s="3">
        <v>34713.03</v>
      </c>
      <c r="D70" s="3">
        <v>-4221.6400000000003</v>
      </c>
      <c r="E70" s="3">
        <v>-1101.92</v>
      </c>
      <c r="F70" s="3">
        <v>-44</v>
      </c>
      <c r="G70" s="3">
        <v>9047.19</v>
      </c>
      <c r="H70" s="3">
        <v>2213.84</v>
      </c>
      <c r="I70" s="3">
        <v>3382.58</v>
      </c>
      <c r="J70" s="3">
        <v>15164.72</v>
      </c>
      <c r="K70" s="3">
        <v>12128.43</v>
      </c>
      <c r="L70" s="3">
        <v>-33.380000000000003</v>
      </c>
      <c r="M70" s="3">
        <v>33041.629999999997</v>
      </c>
      <c r="N70" s="3">
        <v>785.39999999999895</v>
      </c>
      <c r="O70" s="3">
        <v>7694.15</v>
      </c>
      <c r="P70" s="3">
        <v>9288.2999999999993</v>
      </c>
      <c r="Q70" s="3">
        <v>-12</v>
      </c>
      <c r="R70" s="3">
        <v>2185.81</v>
      </c>
      <c r="S70" s="3">
        <v>6331.97</v>
      </c>
      <c r="T70" s="3">
        <v>4405.08</v>
      </c>
      <c r="U70" s="3">
        <v>3495.52</v>
      </c>
      <c r="V70" s="3">
        <v>10108.58</v>
      </c>
    </row>
    <row r="71" spans="1:22">
      <c r="A71" s="13" t="s">
        <v>85</v>
      </c>
      <c r="B71" s="3">
        <v>137221.64000000001</v>
      </c>
      <c r="C71" s="3">
        <v>137069.22</v>
      </c>
      <c r="D71" s="3">
        <v>201058.22</v>
      </c>
      <c r="E71" s="3">
        <v>82728.259999999995</v>
      </c>
      <c r="F71" s="3">
        <v>153808.18</v>
      </c>
      <c r="G71" s="3">
        <v>181500.84</v>
      </c>
      <c r="H71" s="3">
        <v>211255.49</v>
      </c>
      <c r="I71" s="3">
        <v>124780.41999999899</v>
      </c>
      <c r="J71" s="3">
        <v>174093.76</v>
      </c>
      <c r="K71" s="3">
        <v>92078.299999999901</v>
      </c>
      <c r="L71" s="3">
        <v>63424.82</v>
      </c>
      <c r="M71" s="3">
        <v>131751.35999999999</v>
      </c>
      <c r="N71" s="3">
        <v>98839.18</v>
      </c>
      <c r="O71" s="3">
        <v>132402.10999999999</v>
      </c>
      <c r="P71" s="3">
        <v>137554.41</v>
      </c>
      <c r="Q71" s="3">
        <v>113933.11</v>
      </c>
      <c r="R71" s="3">
        <v>131851.54999999999</v>
      </c>
      <c r="S71" s="3">
        <v>175863.88</v>
      </c>
      <c r="T71" s="3">
        <v>140176.17000000001</v>
      </c>
      <c r="U71" s="3">
        <v>138775.96</v>
      </c>
      <c r="V71" s="3">
        <v>154053.79999999999</v>
      </c>
    </row>
    <row r="72" spans="1:22">
      <c r="A72" s="13" t="s">
        <v>86</v>
      </c>
      <c r="B72" s="3">
        <v>581259.54</v>
      </c>
      <c r="C72" s="3">
        <v>180578.709999999</v>
      </c>
      <c r="D72" s="3">
        <v>323205.57999999903</v>
      </c>
      <c r="E72" s="3">
        <v>81700.429999999993</v>
      </c>
      <c r="F72" s="3">
        <v>147650.45000000001</v>
      </c>
      <c r="G72" s="3">
        <v>214487.26</v>
      </c>
      <c r="H72" s="3">
        <v>213821.73</v>
      </c>
      <c r="I72" s="3">
        <v>258619.69</v>
      </c>
      <c r="J72" s="3">
        <v>86565.8</v>
      </c>
      <c r="K72" s="3">
        <v>299102.42</v>
      </c>
      <c r="L72" s="3">
        <v>145727.81</v>
      </c>
      <c r="M72" s="3">
        <v>220931.03</v>
      </c>
      <c r="N72" s="3">
        <v>292194.06</v>
      </c>
      <c r="O72" s="3">
        <v>134287.72999999899</v>
      </c>
      <c r="P72" s="3">
        <v>231310.72</v>
      </c>
      <c r="Q72" s="3">
        <v>125559.19</v>
      </c>
      <c r="R72" s="3">
        <v>126766.189999999</v>
      </c>
      <c r="S72" s="3">
        <v>141094.26</v>
      </c>
      <c r="T72" s="3">
        <v>165824</v>
      </c>
      <c r="U72" s="3">
        <v>294505.55</v>
      </c>
      <c r="V72" s="3">
        <v>76522.22</v>
      </c>
    </row>
    <row r="73" spans="1:22">
      <c r="A73" s="13" t="s">
        <v>87</v>
      </c>
      <c r="B73" s="3">
        <v>1507122.76</v>
      </c>
      <c r="C73" s="3">
        <v>1021258.71999999</v>
      </c>
      <c r="D73" s="3">
        <v>2409849.6</v>
      </c>
      <c r="E73" s="3">
        <v>745838.45</v>
      </c>
      <c r="F73" s="3">
        <v>1332762.18</v>
      </c>
      <c r="G73" s="3">
        <v>1617721.39</v>
      </c>
      <c r="H73" s="3">
        <v>1334017.3</v>
      </c>
      <c r="I73" s="3">
        <v>1682522.88</v>
      </c>
      <c r="J73" s="3">
        <v>1678065.52</v>
      </c>
      <c r="K73" s="3">
        <v>619849.4</v>
      </c>
      <c r="L73" s="3">
        <v>1145670.72</v>
      </c>
      <c r="M73" s="3">
        <v>759089.82999999903</v>
      </c>
      <c r="N73" s="3">
        <v>959041.69</v>
      </c>
      <c r="O73" s="3">
        <v>878281.03</v>
      </c>
      <c r="P73" s="3">
        <v>1784242.8499999901</v>
      </c>
      <c r="Q73" s="3">
        <v>862399.90999999898</v>
      </c>
      <c r="R73" s="3">
        <v>1157434.1100000001</v>
      </c>
      <c r="S73" s="3">
        <v>896390.39999999898</v>
      </c>
      <c r="T73" s="3">
        <v>1315655.1599999999</v>
      </c>
      <c r="U73" s="3">
        <v>1313592.3400000001</v>
      </c>
      <c r="V73" s="3">
        <v>1596570.29999999</v>
      </c>
    </row>
    <row r="74" spans="1:22">
      <c r="A74" s="13" t="s">
        <v>88</v>
      </c>
      <c r="B74" s="3">
        <v>629955.23</v>
      </c>
      <c r="C74" s="3">
        <v>587687.99</v>
      </c>
      <c r="D74" s="3">
        <v>1183449.27</v>
      </c>
      <c r="E74" s="3">
        <v>581612.52</v>
      </c>
      <c r="F74" s="3">
        <v>528365.16</v>
      </c>
      <c r="G74" s="3">
        <v>654148.14</v>
      </c>
      <c r="H74" s="3">
        <v>735116.81</v>
      </c>
      <c r="I74" s="3">
        <v>993663.83</v>
      </c>
      <c r="J74" s="3">
        <v>736306.15</v>
      </c>
      <c r="K74" s="3">
        <v>1277747.6599999999</v>
      </c>
      <c r="L74" s="3">
        <v>224137.09</v>
      </c>
      <c r="M74" s="3">
        <v>758173.95</v>
      </c>
      <c r="N74" s="3">
        <v>80342.119999999893</v>
      </c>
      <c r="O74" s="3">
        <v>724389.14</v>
      </c>
      <c r="P74" s="3">
        <v>1018472.14999999</v>
      </c>
      <c r="Q74" s="3">
        <v>741080.91</v>
      </c>
      <c r="R74" s="3">
        <v>671900.78999999899</v>
      </c>
      <c r="S74" s="3">
        <v>664401.59999999905</v>
      </c>
      <c r="T74" s="3">
        <v>1363404.68</v>
      </c>
      <c r="U74" s="3">
        <v>898878.78</v>
      </c>
      <c r="V74" s="3">
        <v>1148220.6399999999</v>
      </c>
    </row>
    <row r="75" spans="1:22">
      <c r="A75" s="13" t="s">
        <v>89</v>
      </c>
      <c r="B75" s="3">
        <v>247874.69</v>
      </c>
      <c r="C75" s="3">
        <v>226645.52</v>
      </c>
      <c r="D75" s="3">
        <v>310651.12</v>
      </c>
      <c r="E75" s="3">
        <v>190690.09999999899</v>
      </c>
      <c r="F75" s="3">
        <v>190307.28</v>
      </c>
      <c r="G75" s="3">
        <v>194539.49</v>
      </c>
      <c r="H75" s="3">
        <v>229725.47</v>
      </c>
      <c r="I75" s="3">
        <v>484389.19</v>
      </c>
      <c r="J75" s="3">
        <v>361251.05</v>
      </c>
      <c r="K75" s="3">
        <v>64604.82</v>
      </c>
      <c r="L75" s="3">
        <v>158643.24999999901</v>
      </c>
      <c r="M75" s="3">
        <v>171186</v>
      </c>
      <c r="N75" s="3">
        <v>248798.27</v>
      </c>
      <c r="O75" s="3">
        <v>205123.98</v>
      </c>
      <c r="P75" s="3">
        <v>133431.32999999999</v>
      </c>
      <c r="Q75" s="3">
        <v>201683.99999999901</v>
      </c>
      <c r="R75" s="3">
        <v>191888.76</v>
      </c>
      <c r="S75" s="3">
        <v>240457.92</v>
      </c>
      <c r="T75" s="3">
        <v>301761.52</v>
      </c>
      <c r="U75" s="3">
        <v>219830.28</v>
      </c>
      <c r="V75" s="3">
        <v>407420.73</v>
      </c>
    </row>
    <row r="76" spans="1:22">
      <c r="A76" s="13" t="s">
        <v>90</v>
      </c>
      <c r="B76" s="3">
        <v>140097.46</v>
      </c>
      <c r="C76" s="3">
        <v>137083.97</v>
      </c>
      <c r="D76" s="3">
        <v>143841.65</v>
      </c>
      <c r="E76" s="3">
        <v>223076.41</v>
      </c>
      <c r="F76" s="3">
        <v>163231.06999999899</v>
      </c>
      <c r="G76" s="3">
        <v>186244.57</v>
      </c>
      <c r="H76" s="3">
        <v>151982.54</v>
      </c>
      <c r="I76" s="3">
        <v>160837.549999999</v>
      </c>
      <c r="J76" s="3">
        <v>138370.139999999</v>
      </c>
      <c r="K76" s="3">
        <v>147447.62999999899</v>
      </c>
      <c r="L76" s="3">
        <v>146648.78</v>
      </c>
      <c r="M76" s="3">
        <v>144612.39000000001</v>
      </c>
      <c r="N76" s="3">
        <v>159571.91</v>
      </c>
      <c r="O76" s="3">
        <v>152264.82</v>
      </c>
      <c r="P76" s="3">
        <v>165252.01</v>
      </c>
      <c r="Q76" s="3">
        <v>211659.4</v>
      </c>
      <c r="R76" s="3">
        <v>171418.4</v>
      </c>
      <c r="S76" s="3">
        <v>192862.4</v>
      </c>
      <c r="T76" s="3">
        <v>174017.63</v>
      </c>
      <c r="U76" s="3">
        <v>183655.38</v>
      </c>
      <c r="V76" s="3">
        <v>183177</v>
      </c>
    </row>
    <row r="77" spans="1:22">
      <c r="A77" s="13" t="s">
        <v>91</v>
      </c>
      <c r="B77" s="3">
        <v>0</v>
      </c>
      <c r="C77" s="3">
        <v>0</v>
      </c>
      <c r="D77" s="3">
        <v>0</v>
      </c>
      <c r="E77" s="3">
        <v>0</v>
      </c>
      <c r="F77" s="3">
        <v>0</v>
      </c>
      <c r="G77" s="3">
        <v>0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  <c r="N77" s="3">
        <v>0</v>
      </c>
      <c r="O77" s="3">
        <v>0</v>
      </c>
      <c r="P77" s="3">
        <v>0</v>
      </c>
      <c r="Q77" s="3">
        <v>0</v>
      </c>
      <c r="R77" s="3">
        <v>0</v>
      </c>
      <c r="S77" s="3">
        <v>0</v>
      </c>
      <c r="T77" s="3">
        <v>0</v>
      </c>
      <c r="U77" s="3">
        <v>0</v>
      </c>
      <c r="V77" s="3">
        <v>0</v>
      </c>
    </row>
    <row r="78" spans="1:22">
      <c r="A78" s="13" t="s">
        <v>92</v>
      </c>
      <c r="B78" s="3">
        <v>407211.03999999899</v>
      </c>
      <c r="C78" s="3">
        <v>248465.87</v>
      </c>
      <c r="D78" s="3">
        <v>85338.33</v>
      </c>
      <c r="E78" s="3">
        <v>261143.68999999901</v>
      </c>
      <c r="F78" s="3">
        <v>241660.36</v>
      </c>
      <c r="G78" s="3">
        <v>331925.68999999901</v>
      </c>
      <c r="H78" s="3">
        <v>320542.94</v>
      </c>
      <c r="I78" s="3">
        <v>312052.64</v>
      </c>
      <c r="J78" s="3">
        <v>295089.69</v>
      </c>
      <c r="K78" s="3">
        <v>230024.44999999899</v>
      </c>
      <c r="L78" s="3">
        <v>252347.55</v>
      </c>
      <c r="M78" s="3">
        <v>233221.81</v>
      </c>
      <c r="N78" s="3">
        <v>462653.95999999897</v>
      </c>
      <c r="O78" s="3">
        <v>215206.46</v>
      </c>
      <c r="P78" s="3">
        <v>418519.29</v>
      </c>
      <c r="Q78" s="3">
        <v>254565.17</v>
      </c>
      <c r="R78" s="3">
        <v>266472.42</v>
      </c>
      <c r="S78" s="3">
        <v>359952.63999999902</v>
      </c>
      <c r="T78" s="3">
        <v>258519.47</v>
      </c>
      <c r="U78" s="3">
        <v>331596.57999999903</v>
      </c>
      <c r="V78" s="3">
        <v>325137.55</v>
      </c>
    </row>
    <row r="79" spans="1:22">
      <c r="A79" s="13" t="s">
        <v>93</v>
      </c>
      <c r="B79" s="3">
        <v>31185.13</v>
      </c>
      <c r="C79" s="3">
        <v>21241.01</v>
      </c>
      <c r="D79" s="3">
        <v>23793.66</v>
      </c>
      <c r="E79" s="3">
        <v>16420.95</v>
      </c>
      <c r="F79" s="3">
        <v>18280.72</v>
      </c>
      <c r="G79" s="3">
        <v>18235.12</v>
      </c>
      <c r="H79" s="3">
        <v>18157.5</v>
      </c>
      <c r="I79" s="3">
        <v>19199.259999999998</v>
      </c>
      <c r="J79" s="3">
        <v>17337.45</v>
      </c>
      <c r="K79" s="3">
        <v>17889.7399999999</v>
      </c>
      <c r="L79" s="3">
        <v>17246.88</v>
      </c>
      <c r="M79" s="3">
        <v>17517.11</v>
      </c>
      <c r="N79" s="3">
        <v>21813.15</v>
      </c>
      <c r="O79" s="3">
        <v>23400.28</v>
      </c>
      <c r="P79" s="3">
        <v>19830.289999999899</v>
      </c>
      <c r="Q79" s="3">
        <v>19653.2399999999</v>
      </c>
      <c r="R79" s="3">
        <v>22691.599999999999</v>
      </c>
      <c r="S79" s="3">
        <v>19116.14</v>
      </c>
      <c r="T79" s="3">
        <v>17479.98</v>
      </c>
      <c r="U79" s="3">
        <v>19655.309999999899</v>
      </c>
      <c r="V79" s="3">
        <v>22197.6499999999</v>
      </c>
    </row>
    <row r="80" spans="1:22">
      <c r="A80" s="13" t="s">
        <v>94</v>
      </c>
      <c r="B80" s="3">
        <v>278803.18</v>
      </c>
      <c r="C80" s="3">
        <v>225668.31</v>
      </c>
      <c r="D80" s="3">
        <v>230006.74999999901</v>
      </c>
      <c r="E80" s="3">
        <v>169784.56</v>
      </c>
      <c r="F80" s="3">
        <v>423786.56999999902</v>
      </c>
      <c r="G80" s="3">
        <v>244254.28</v>
      </c>
      <c r="H80" s="3">
        <v>180143.94</v>
      </c>
      <c r="I80" s="3">
        <v>177998.49</v>
      </c>
      <c r="J80" s="3">
        <v>172566.83</v>
      </c>
      <c r="K80" s="3">
        <v>169054.52999999901</v>
      </c>
      <c r="L80" s="3">
        <v>186787.05999999901</v>
      </c>
      <c r="M80" s="3">
        <v>171804.98</v>
      </c>
      <c r="N80" s="3">
        <v>347896.82</v>
      </c>
      <c r="O80" s="3">
        <v>236347.21</v>
      </c>
      <c r="P80" s="3">
        <v>330632.34999999998</v>
      </c>
      <c r="Q80" s="3">
        <v>487215.27</v>
      </c>
      <c r="R80" s="3">
        <v>198547.68</v>
      </c>
      <c r="S80" s="3">
        <v>188781.73</v>
      </c>
      <c r="T80" s="3">
        <v>190594.41999999899</v>
      </c>
      <c r="U80" s="3">
        <v>-292168.84999999998</v>
      </c>
      <c r="V80" s="3">
        <v>252304.06</v>
      </c>
    </row>
    <row r="81" spans="1:22">
      <c r="A81" s="13" t="s">
        <v>95</v>
      </c>
      <c r="B81" s="3">
        <v>0</v>
      </c>
      <c r="C81" s="3">
        <v>0</v>
      </c>
      <c r="D81" s="3">
        <v>0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  <c r="N81" s="3">
        <v>0</v>
      </c>
      <c r="O81" s="3">
        <v>0</v>
      </c>
      <c r="P81" s="3">
        <v>0</v>
      </c>
      <c r="Q81" s="3">
        <v>0</v>
      </c>
      <c r="R81" s="3">
        <v>0</v>
      </c>
      <c r="S81" s="3">
        <v>0</v>
      </c>
      <c r="T81" s="3">
        <v>0</v>
      </c>
      <c r="U81" s="3">
        <v>0</v>
      </c>
      <c r="V81" s="3">
        <v>0</v>
      </c>
    </row>
    <row r="82" spans="1:22">
      <c r="A82" s="13" t="s">
        <v>96</v>
      </c>
      <c r="B82" s="3">
        <v>0</v>
      </c>
      <c r="C82" s="3">
        <v>0</v>
      </c>
      <c r="D82" s="3">
        <v>0</v>
      </c>
      <c r="E82" s="3">
        <v>30282.84</v>
      </c>
      <c r="F82" s="3">
        <v>29835.3</v>
      </c>
      <c r="G82" s="3">
        <v>-68426.039999999994</v>
      </c>
      <c r="H82" s="3">
        <v>-3918.8299999999899</v>
      </c>
      <c r="I82" s="3">
        <v>5583.74</v>
      </c>
      <c r="J82" s="3">
        <v>6622.64</v>
      </c>
      <c r="K82" s="3">
        <v>-12296.91</v>
      </c>
      <c r="L82" s="3">
        <v>-6645.58</v>
      </c>
      <c r="M82" s="3">
        <v>-14707.48</v>
      </c>
      <c r="N82" s="3">
        <v>7399.7999999999902</v>
      </c>
      <c r="O82" s="3">
        <v>-7622.2</v>
      </c>
      <c r="P82" s="3">
        <v>7824.23</v>
      </c>
      <c r="Q82" s="3">
        <v>52268.160000000003</v>
      </c>
      <c r="R82" s="3">
        <v>10102.77</v>
      </c>
      <c r="S82" s="3">
        <v>28616.2399999999</v>
      </c>
      <c r="T82" s="3">
        <v>35718.559999999998</v>
      </c>
      <c r="U82" s="3">
        <v>35124.86</v>
      </c>
      <c r="V82" s="3">
        <v>19405.949999999899</v>
      </c>
    </row>
    <row r="83" spans="1:22">
      <c r="A83" s="13" t="s">
        <v>97</v>
      </c>
      <c r="B83" s="3">
        <v>41456.74</v>
      </c>
      <c r="C83" s="3">
        <v>114549.16</v>
      </c>
      <c r="D83" s="3">
        <v>82850.879999999903</v>
      </c>
      <c r="E83" s="3">
        <v>39223.53</v>
      </c>
      <c r="F83" s="3">
        <v>19794.169999999998</v>
      </c>
      <c r="G83" s="3">
        <v>35531.32</v>
      </c>
      <c r="H83" s="3">
        <v>13370.91</v>
      </c>
      <c r="I83" s="3">
        <v>41878.379999999997</v>
      </c>
      <c r="J83" s="3">
        <v>88097.08</v>
      </c>
      <c r="K83" s="3">
        <v>40890.979999999901</v>
      </c>
      <c r="L83" s="3">
        <v>84615.28</v>
      </c>
      <c r="M83" s="3">
        <v>-139.88999999999601</v>
      </c>
      <c r="N83" s="3">
        <v>26181.119999999999</v>
      </c>
      <c r="O83" s="3">
        <v>22672.23</v>
      </c>
      <c r="P83" s="3">
        <v>106489.28</v>
      </c>
      <c r="Q83" s="3">
        <v>34781.910000000003</v>
      </c>
      <c r="R83" s="3">
        <v>21534.12</v>
      </c>
      <c r="S83" s="3">
        <v>20754.339999999898</v>
      </c>
      <c r="T83" s="3">
        <v>9994.82</v>
      </c>
      <c r="U83" s="3">
        <v>48926.569999999898</v>
      </c>
      <c r="V83" s="3">
        <v>41805.969999999899</v>
      </c>
    </row>
    <row r="84" spans="1:22">
      <c r="A84" s="13" t="s">
        <v>98</v>
      </c>
      <c r="B84" s="3">
        <v>39981.599999999999</v>
      </c>
      <c r="C84" s="3">
        <v>30991.5</v>
      </c>
      <c r="D84" s="3">
        <v>31944.0099999999</v>
      </c>
      <c r="E84" s="3">
        <v>31108.12</v>
      </c>
      <c r="F84" s="3">
        <v>34869.699999999997</v>
      </c>
      <c r="G84" s="3">
        <v>54802.729999999901</v>
      </c>
      <c r="H84" s="3">
        <v>28466.0099999999</v>
      </c>
      <c r="I84" s="3">
        <v>29897.4</v>
      </c>
      <c r="J84" s="3">
        <v>50634.239999999998</v>
      </c>
      <c r="K84" s="3">
        <v>30925.14</v>
      </c>
      <c r="L84" s="3">
        <v>42051.909999999902</v>
      </c>
      <c r="M84" s="3">
        <v>58174.0099999999</v>
      </c>
      <c r="N84" s="3">
        <v>33230.379999999997</v>
      </c>
      <c r="O84" s="3">
        <v>123099.11</v>
      </c>
      <c r="P84" s="3">
        <v>96487.3</v>
      </c>
      <c r="Q84" s="3">
        <v>32473.34</v>
      </c>
      <c r="R84" s="3">
        <v>32827.61</v>
      </c>
      <c r="S84" s="3">
        <v>50416.06</v>
      </c>
      <c r="T84" s="3">
        <v>57269.5</v>
      </c>
      <c r="U84" s="3">
        <v>50231.24</v>
      </c>
      <c r="V84" s="3">
        <v>59046.879999999903</v>
      </c>
    </row>
    <row r="85" spans="1:22">
      <c r="A85" s="13" t="s">
        <v>99</v>
      </c>
      <c r="B85" s="3">
        <v>88107.849999999904</v>
      </c>
      <c r="C85" s="3">
        <v>73669.959999999905</v>
      </c>
      <c r="D85" s="3">
        <v>160273.04999999999</v>
      </c>
      <c r="E85" s="3">
        <v>69982.259999999893</v>
      </c>
      <c r="F85" s="3">
        <v>72591.209999999905</v>
      </c>
      <c r="G85" s="3">
        <v>110257.02999999899</v>
      </c>
      <c r="H85" s="3">
        <v>96534.219999999899</v>
      </c>
      <c r="I85" s="3">
        <v>91551.979999999894</v>
      </c>
      <c r="J85" s="3">
        <v>61312.779999999897</v>
      </c>
      <c r="K85" s="3">
        <v>97324</v>
      </c>
      <c r="L85" s="3">
        <v>108364.80999999899</v>
      </c>
      <c r="M85" s="3">
        <v>112451.849999999</v>
      </c>
      <c r="N85" s="3">
        <v>109460.08999999901</v>
      </c>
      <c r="O85" s="3">
        <v>94526.82</v>
      </c>
      <c r="P85" s="3">
        <v>67981.13</v>
      </c>
      <c r="Q85" s="3">
        <v>62475.26</v>
      </c>
      <c r="R85" s="3">
        <v>57122.5799999999</v>
      </c>
      <c r="S85" s="3">
        <v>117232.53</v>
      </c>
      <c r="T85" s="3">
        <v>98041.49</v>
      </c>
      <c r="U85" s="3">
        <v>58515.520000000099</v>
      </c>
      <c r="V85" s="3">
        <v>321959.90999999997</v>
      </c>
    </row>
    <row r="86" spans="1:22">
      <c r="A86" s="13" t="s">
        <v>100</v>
      </c>
      <c r="B86" s="3">
        <v>285225.26999999897</v>
      </c>
      <c r="C86" s="3">
        <v>261525.16999999899</v>
      </c>
      <c r="D86" s="3">
        <v>613067.77999999898</v>
      </c>
      <c r="E86" s="3">
        <v>179365.44999999899</v>
      </c>
      <c r="F86" s="3">
        <v>310363.15000000002</v>
      </c>
      <c r="G86" s="3">
        <v>382596.54</v>
      </c>
      <c r="H86" s="3">
        <v>461347.549999999</v>
      </c>
      <c r="I86" s="3">
        <v>702121.2</v>
      </c>
      <c r="J86" s="3">
        <v>499843.05999999901</v>
      </c>
      <c r="K86" s="3">
        <v>380230.88999999902</v>
      </c>
      <c r="L86" s="3">
        <v>434820.00999999902</v>
      </c>
      <c r="M86" s="3">
        <v>279941.31</v>
      </c>
      <c r="N86" s="3">
        <v>351450.1</v>
      </c>
      <c r="O86" s="3">
        <v>311205.58999999898</v>
      </c>
      <c r="P86" s="3">
        <v>202857.11</v>
      </c>
      <c r="Q86" s="3">
        <v>518143.63</v>
      </c>
      <c r="R86" s="3">
        <v>303073.95</v>
      </c>
      <c r="S86" s="3">
        <v>336651</v>
      </c>
      <c r="T86" s="3">
        <v>328244.40999999997</v>
      </c>
      <c r="U86" s="3">
        <v>294669.56999999902</v>
      </c>
      <c r="V86" s="3">
        <v>297598.8</v>
      </c>
    </row>
    <row r="87" spans="1:22">
      <c r="A87" s="13" t="s">
        <v>101</v>
      </c>
      <c r="B87" s="3">
        <v>248347.84</v>
      </c>
      <c r="C87" s="3">
        <v>643562.37</v>
      </c>
      <c r="D87" s="3">
        <v>345057.37</v>
      </c>
      <c r="E87" s="3">
        <v>293495.07999999903</v>
      </c>
      <c r="F87" s="3">
        <v>275128.71999999997</v>
      </c>
      <c r="G87" s="3">
        <v>160558.27999999901</v>
      </c>
      <c r="H87" s="3">
        <v>378288.61999999901</v>
      </c>
      <c r="I87" s="3">
        <v>302540.06</v>
      </c>
      <c r="J87" s="3">
        <v>166956.299999999</v>
      </c>
      <c r="K87" s="3">
        <v>236118.1</v>
      </c>
      <c r="L87" s="3">
        <v>352206.13</v>
      </c>
      <c r="M87" s="3">
        <v>225095.65999999901</v>
      </c>
      <c r="N87" s="3">
        <v>321580.88</v>
      </c>
      <c r="O87" s="3">
        <v>576000.31999999995</v>
      </c>
      <c r="P87" s="3">
        <v>294972.13</v>
      </c>
      <c r="Q87" s="3">
        <v>298866.34000000003</v>
      </c>
      <c r="R87" s="3">
        <v>257057.29</v>
      </c>
      <c r="S87" s="3">
        <v>276525.2</v>
      </c>
      <c r="T87" s="3">
        <v>307259.80999999901</v>
      </c>
      <c r="U87" s="3">
        <v>339307.50999999902</v>
      </c>
      <c r="V87" s="3">
        <v>237128.83</v>
      </c>
    </row>
    <row r="88" spans="1:22">
      <c r="A88" s="13" t="s">
        <v>102</v>
      </c>
      <c r="B88" s="3">
        <v>859685.28</v>
      </c>
      <c r="C88" s="3">
        <v>940031.29</v>
      </c>
      <c r="D88" s="3">
        <v>1069161.77</v>
      </c>
      <c r="E88" s="3">
        <v>881016.58</v>
      </c>
      <c r="F88" s="3">
        <v>829016.19999999902</v>
      </c>
      <c r="G88" s="3">
        <v>832145.19</v>
      </c>
      <c r="H88" s="3">
        <v>735165.24</v>
      </c>
      <c r="I88" s="3">
        <v>775829.86</v>
      </c>
      <c r="J88" s="3">
        <v>492933.56</v>
      </c>
      <c r="K88" s="3">
        <v>858105.14</v>
      </c>
      <c r="L88" s="3">
        <v>879782.89</v>
      </c>
      <c r="M88" s="3">
        <v>884699.61</v>
      </c>
      <c r="N88" s="3">
        <v>897584.56999999902</v>
      </c>
      <c r="O88" s="3">
        <v>835220.8</v>
      </c>
      <c r="P88" s="3">
        <v>1302630.6399999999</v>
      </c>
      <c r="Q88" s="3">
        <v>937495.14999999898</v>
      </c>
      <c r="R88" s="3">
        <v>845352.1</v>
      </c>
      <c r="S88" s="3">
        <v>897986.67</v>
      </c>
      <c r="T88" s="3">
        <v>821576.05999999901</v>
      </c>
      <c r="U88" s="3">
        <v>885539.25999999896</v>
      </c>
      <c r="V88" s="3">
        <v>885198.17</v>
      </c>
    </row>
    <row r="89" spans="1:22">
      <c r="A89" s="13" t="s">
        <v>103</v>
      </c>
      <c r="B89" s="3">
        <v>356558.1</v>
      </c>
      <c r="C89" s="3">
        <v>386435.98</v>
      </c>
      <c r="D89" s="3">
        <v>446429.91</v>
      </c>
      <c r="E89" s="3">
        <v>557721.55000000005</v>
      </c>
      <c r="F89" s="3">
        <v>413906.13999999902</v>
      </c>
      <c r="G89" s="3">
        <v>469517.39999999898</v>
      </c>
      <c r="H89" s="3">
        <v>347217.36</v>
      </c>
      <c r="I89" s="3">
        <v>449226.47</v>
      </c>
      <c r="J89" s="3">
        <v>396560.50999999902</v>
      </c>
      <c r="K89" s="3">
        <v>341622.94</v>
      </c>
      <c r="L89" s="3">
        <v>383005.73</v>
      </c>
      <c r="M89" s="3">
        <v>408703.14999999898</v>
      </c>
      <c r="N89" s="3">
        <v>439438.14999999898</v>
      </c>
      <c r="O89" s="3">
        <v>383016.5</v>
      </c>
      <c r="P89" s="3">
        <v>692260.74</v>
      </c>
      <c r="Q89" s="3">
        <v>365406.42</v>
      </c>
      <c r="R89" s="3">
        <v>399967.59</v>
      </c>
      <c r="S89" s="3">
        <v>406447.08</v>
      </c>
      <c r="T89" s="3">
        <v>335439.95</v>
      </c>
      <c r="U89" s="3">
        <v>535835.679999999</v>
      </c>
      <c r="V89" s="3">
        <v>331817.84000000003</v>
      </c>
    </row>
    <row r="90" spans="1:22">
      <c r="A90" s="13" t="s">
        <v>104</v>
      </c>
      <c r="B90" s="3">
        <v>521406.87</v>
      </c>
      <c r="C90" s="3">
        <v>532542.549999999</v>
      </c>
      <c r="D90" s="3">
        <v>605705.19999999995</v>
      </c>
      <c r="E90" s="3">
        <v>285983.21000000002</v>
      </c>
      <c r="F90" s="3">
        <v>522526.98</v>
      </c>
      <c r="G90" s="3">
        <v>730985.89</v>
      </c>
      <c r="H90" s="3">
        <v>789077.2</v>
      </c>
      <c r="I90" s="3">
        <v>323227.89999999898</v>
      </c>
      <c r="J90" s="3">
        <v>519271.91</v>
      </c>
      <c r="K90" s="3">
        <v>493260.66</v>
      </c>
      <c r="L90" s="3">
        <v>368609.58</v>
      </c>
      <c r="M90" s="3">
        <v>424444.45</v>
      </c>
      <c r="N90" s="3">
        <v>693124.53</v>
      </c>
      <c r="O90" s="3">
        <v>625533.31999999995</v>
      </c>
      <c r="P90" s="3">
        <v>270882.46999999997</v>
      </c>
      <c r="Q90" s="3">
        <v>614221.9</v>
      </c>
      <c r="R90" s="3">
        <v>911076.98999999894</v>
      </c>
      <c r="S90" s="3">
        <v>749042.83</v>
      </c>
      <c r="T90" s="3">
        <v>765220.70999999903</v>
      </c>
      <c r="U90" s="3">
        <v>283533.2</v>
      </c>
      <c r="V90" s="3">
        <v>692646.44</v>
      </c>
    </row>
    <row r="91" spans="1:22">
      <c r="A91" s="13" t="s">
        <v>105</v>
      </c>
      <c r="B91" s="3">
        <v>48241.45</v>
      </c>
      <c r="C91" s="3">
        <v>45316.13</v>
      </c>
      <c r="D91" s="3">
        <v>54174.2</v>
      </c>
      <c r="E91" s="3">
        <v>-57937.39</v>
      </c>
      <c r="F91" s="3">
        <v>-38063.71</v>
      </c>
      <c r="G91" s="3">
        <v>272457.34999999998</v>
      </c>
      <c r="H91" s="3">
        <v>81470.149999999994</v>
      </c>
      <c r="I91" s="3">
        <v>68999.56</v>
      </c>
      <c r="J91" s="3">
        <v>107629.47</v>
      </c>
      <c r="K91" s="3">
        <v>71310.429999999993</v>
      </c>
      <c r="L91" s="3">
        <v>78783.839999999997</v>
      </c>
      <c r="M91" s="3">
        <v>80523.549999999901</v>
      </c>
      <c r="N91" s="3">
        <v>326.86000000000598</v>
      </c>
      <c r="O91" s="3">
        <v>68122.34</v>
      </c>
      <c r="P91" s="3">
        <v>100043.43</v>
      </c>
      <c r="Q91" s="3">
        <v>104593.02999999899</v>
      </c>
      <c r="R91" s="3">
        <v>46067.88</v>
      </c>
      <c r="S91" s="3">
        <v>67016.769999999902</v>
      </c>
      <c r="T91" s="3">
        <v>31487.569999999901</v>
      </c>
      <c r="U91" s="3">
        <v>49931.72</v>
      </c>
      <c r="V91" s="3">
        <v>64303.93</v>
      </c>
    </row>
    <row r="92" spans="1:22">
      <c r="A92" s="13" t="s">
        <v>106</v>
      </c>
      <c r="B92" s="3">
        <v>79240.22</v>
      </c>
      <c r="C92" s="3">
        <v>77890.600000000006</v>
      </c>
      <c r="D92" s="3">
        <v>83614.25</v>
      </c>
      <c r="E92" s="3">
        <v>82650.259999999893</v>
      </c>
      <c r="F92" s="3">
        <v>18727.18</v>
      </c>
      <c r="G92" s="3">
        <v>54059.24</v>
      </c>
      <c r="H92" s="3">
        <v>56946.42</v>
      </c>
      <c r="I92" s="3">
        <v>29720.339999999898</v>
      </c>
      <c r="J92" s="3">
        <v>71721.63</v>
      </c>
      <c r="K92" s="3">
        <v>28897.89</v>
      </c>
      <c r="L92" s="3">
        <v>93644.56</v>
      </c>
      <c r="M92" s="3">
        <v>33089.959999999897</v>
      </c>
      <c r="N92" s="3">
        <v>108812.59</v>
      </c>
      <c r="O92" s="3">
        <v>256096.47999999899</v>
      </c>
      <c r="P92" s="3">
        <v>-151245.59999999899</v>
      </c>
      <c r="Q92" s="3">
        <v>33699.669999999896</v>
      </c>
      <c r="R92" s="3">
        <v>29595.23</v>
      </c>
      <c r="S92" s="3">
        <v>34263.410000000003</v>
      </c>
      <c r="T92" s="3">
        <v>80973.599999999904</v>
      </c>
      <c r="U92" s="3">
        <v>165205.30999999901</v>
      </c>
      <c r="V92" s="3">
        <v>48063.219999999899</v>
      </c>
    </row>
    <row r="93" spans="1:22">
      <c r="A93" s="13" t="s">
        <v>107</v>
      </c>
      <c r="B93" s="3">
        <v>489293.02999999898</v>
      </c>
      <c r="C93" s="3">
        <v>2430641.84</v>
      </c>
      <c r="D93" s="3">
        <v>3166475.44</v>
      </c>
      <c r="E93" s="3">
        <v>2108865.73</v>
      </c>
      <c r="F93" s="3">
        <v>2159651.73</v>
      </c>
      <c r="G93" s="3">
        <v>2995229.17</v>
      </c>
      <c r="H93" s="3">
        <v>2643324.7699999898</v>
      </c>
      <c r="I93" s="3">
        <v>2441825.71</v>
      </c>
      <c r="J93" s="3">
        <v>2916207.17</v>
      </c>
      <c r="K93" s="3">
        <v>2315257.1</v>
      </c>
      <c r="L93" s="3">
        <v>3636930.5999999898</v>
      </c>
      <c r="M93" s="3">
        <v>1922174.85</v>
      </c>
      <c r="N93" s="3">
        <v>2231476.52999999</v>
      </c>
      <c r="O93" s="3">
        <v>2430360.33</v>
      </c>
      <c r="P93" s="3">
        <v>3192814.19</v>
      </c>
      <c r="Q93" s="3">
        <v>2562860.8999999901</v>
      </c>
      <c r="R93" s="3">
        <v>2608185.8499999898</v>
      </c>
      <c r="S93" s="3">
        <v>2836387.86</v>
      </c>
      <c r="T93" s="3">
        <v>1406571.72999999</v>
      </c>
      <c r="U93" s="3">
        <v>2224762.6899999902</v>
      </c>
      <c r="V93" s="3">
        <v>2725949.21999999</v>
      </c>
    </row>
    <row r="94" spans="1:22">
      <c r="A94" s="13" t="s">
        <v>108</v>
      </c>
      <c r="B94" s="3">
        <v>83795.659999999902</v>
      </c>
      <c r="C94" s="3">
        <v>107085.94</v>
      </c>
      <c r="D94" s="3">
        <v>129827.98</v>
      </c>
      <c r="E94" s="3">
        <v>63608.679999999898</v>
      </c>
      <c r="F94" s="3">
        <v>77566</v>
      </c>
      <c r="G94" s="3">
        <v>112770.14</v>
      </c>
      <c r="H94" s="3">
        <v>169590.47</v>
      </c>
      <c r="I94" s="3">
        <v>258924.37</v>
      </c>
      <c r="J94" s="3">
        <v>193427.59</v>
      </c>
      <c r="K94" s="3">
        <v>69626.039999999994</v>
      </c>
      <c r="L94" s="3">
        <v>71523.009999999995</v>
      </c>
      <c r="M94" s="3">
        <v>185827.18</v>
      </c>
      <c r="N94" s="3">
        <v>75240.039999999994</v>
      </c>
      <c r="O94" s="3">
        <v>64006.46</v>
      </c>
      <c r="P94" s="3">
        <v>105483.18</v>
      </c>
      <c r="Q94" s="3">
        <v>62721.760000000002</v>
      </c>
      <c r="R94" s="3">
        <v>66967.1899999999</v>
      </c>
      <c r="S94" s="3">
        <v>88105.989999999903</v>
      </c>
      <c r="T94" s="3">
        <v>65130.78</v>
      </c>
      <c r="U94" s="3">
        <v>56464.77</v>
      </c>
      <c r="V94" s="3">
        <v>50171.299999999901</v>
      </c>
    </row>
    <row r="95" spans="1:22">
      <c r="A95" s="13" t="s">
        <v>109</v>
      </c>
      <c r="B95" s="3">
        <v>68045.33</v>
      </c>
      <c r="C95" s="3">
        <v>3180</v>
      </c>
      <c r="D95" s="3">
        <v>-1231.67</v>
      </c>
      <c r="E95" s="3">
        <v>320</v>
      </c>
      <c r="F95" s="3">
        <v>0</v>
      </c>
      <c r="G95" s="3">
        <v>0</v>
      </c>
      <c r="H95" s="3">
        <v>12720</v>
      </c>
      <c r="I95" s="3">
        <v>850</v>
      </c>
      <c r="J95" s="3">
        <v>0</v>
      </c>
      <c r="K95" s="3">
        <v>0</v>
      </c>
      <c r="L95" s="3">
        <v>0</v>
      </c>
      <c r="M95" s="3">
        <v>0</v>
      </c>
      <c r="N95" s="3">
        <v>21898</v>
      </c>
      <c r="O95" s="3">
        <v>19422</v>
      </c>
      <c r="P95" s="3">
        <v>0</v>
      </c>
      <c r="Q95" s="3">
        <v>0</v>
      </c>
      <c r="R95" s="3">
        <v>0</v>
      </c>
      <c r="S95" s="3">
        <v>0</v>
      </c>
      <c r="T95" s="3">
        <v>23850.59</v>
      </c>
      <c r="U95" s="3">
        <v>0</v>
      </c>
      <c r="V95" s="3">
        <v>0</v>
      </c>
    </row>
    <row r="96" spans="1:22">
      <c r="A96" s="13" t="s">
        <v>110</v>
      </c>
      <c r="B96" s="3">
        <v>0</v>
      </c>
      <c r="C96" s="3">
        <v>0</v>
      </c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  <c r="J96" s="3">
        <v>0</v>
      </c>
      <c r="K96" s="3">
        <v>0</v>
      </c>
      <c r="L96" s="3">
        <v>0</v>
      </c>
      <c r="M96" s="3">
        <v>0</v>
      </c>
      <c r="N96" s="3">
        <v>0</v>
      </c>
      <c r="O96" s="3">
        <v>0</v>
      </c>
      <c r="P96" s="3">
        <v>0</v>
      </c>
      <c r="Q96" s="3">
        <v>0</v>
      </c>
      <c r="R96" s="3">
        <v>0</v>
      </c>
      <c r="S96" s="3">
        <v>0</v>
      </c>
      <c r="T96" s="3">
        <v>0</v>
      </c>
      <c r="U96" s="3">
        <v>0</v>
      </c>
      <c r="V96" s="3">
        <v>0</v>
      </c>
    </row>
    <row r="97" spans="1:22">
      <c r="A97" s="13" t="s">
        <v>111</v>
      </c>
      <c r="B97" s="3">
        <v>0</v>
      </c>
      <c r="C97" s="3">
        <v>0</v>
      </c>
      <c r="D97" s="3">
        <v>0</v>
      </c>
      <c r="E97" s="3">
        <v>0</v>
      </c>
      <c r="F97" s="3">
        <v>0</v>
      </c>
      <c r="G97" s="3">
        <v>0</v>
      </c>
      <c r="H97" s="3">
        <v>0</v>
      </c>
      <c r="I97" s="3">
        <v>0</v>
      </c>
      <c r="J97" s="3">
        <v>0</v>
      </c>
      <c r="K97" s="3">
        <v>0</v>
      </c>
      <c r="L97" s="3">
        <v>0</v>
      </c>
      <c r="M97" s="3">
        <v>0</v>
      </c>
      <c r="N97" s="3">
        <v>0</v>
      </c>
      <c r="O97" s="3">
        <v>0</v>
      </c>
      <c r="P97" s="3">
        <v>0</v>
      </c>
      <c r="Q97" s="3">
        <v>0</v>
      </c>
      <c r="R97" s="3">
        <v>0</v>
      </c>
      <c r="S97" s="3">
        <v>0</v>
      </c>
      <c r="T97" s="3">
        <v>0</v>
      </c>
      <c r="U97" s="3">
        <v>0</v>
      </c>
      <c r="V97" s="3">
        <v>0</v>
      </c>
    </row>
    <row r="98" spans="1:22">
      <c r="A98" s="13" t="s">
        <v>112</v>
      </c>
      <c r="B98" s="3">
        <v>0</v>
      </c>
      <c r="C98" s="3">
        <v>0</v>
      </c>
      <c r="D98" s="3">
        <v>0</v>
      </c>
      <c r="E98" s="3">
        <v>0</v>
      </c>
      <c r="F98" s="3">
        <v>0</v>
      </c>
      <c r="G98" s="3">
        <v>0</v>
      </c>
      <c r="H98" s="3">
        <v>0</v>
      </c>
      <c r="I98" s="3">
        <v>0</v>
      </c>
      <c r="J98" s="3">
        <v>0</v>
      </c>
      <c r="K98" s="3">
        <v>0</v>
      </c>
      <c r="L98" s="3">
        <v>0</v>
      </c>
      <c r="M98" s="3">
        <v>0</v>
      </c>
      <c r="N98" s="3">
        <v>0</v>
      </c>
      <c r="O98" s="3">
        <v>0</v>
      </c>
      <c r="P98" s="3">
        <v>0</v>
      </c>
      <c r="Q98" s="3">
        <v>0</v>
      </c>
      <c r="R98" s="3">
        <v>0</v>
      </c>
      <c r="S98" s="3">
        <v>0</v>
      </c>
      <c r="T98" s="3">
        <v>0</v>
      </c>
      <c r="U98" s="3">
        <v>0</v>
      </c>
      <c r="V98" s="3">
        <v>0</v>
      </c>
    </row>
    <row r="99" spans="1:22">
      <c r="A99" s="13" t="s">
        <v>113</v>
      </c>
      <c r="B99" s="3">
        <v>0</v>
      </c>
      <c r="C99" s="3">
        <v>0</v>
      </c>
      <c r="D99" s="3">
        <v>0</v>
      </c>
      <c r="E99" s="3">
        <v>0</v>
      </c>
      <c r="F99" s="3">
        <v>0</v>
      </c>
      <c r="G99" s="3">
        <v>0</v>
      </c>
      <c r="H99" s="3">
        <v>0</v>
      </c>
      <c r="I99" s="3">
        <v>0</v>
      </c>
      <c r="J99" s="3">
        <v>0</v>
      </c>
      <c r="K99" s="3">
        <v>0</v>
      </c>
      <c r="L99" s="3">
        <v>0</v>
      </c>
      <c r="M99" s="3">
        <v>0</v>
      </c>
      <c r="N99" s="3">
        <v>0</v>
      </c>
      <c r="O99" s="3">
        <v>0</v>
      </c>
      <c r="P99" s="3">
        <v>0</v>
      </c>
      <c r="Q99" s="3">
        <v>0</v>
      </c>
      <c r="R99" s="3">
        <v>0</v>
      </c>
      <c r="S99" s="3">
        <v>0</v>
      </c>
      <c r="T99" s="3">
        <v>0</v>
      </c>
      <c r="U99" s="3">
        <v>0</v>
      </c>
      <c r="V99" s="3">
        <v>0</v>
      </c>
    </row>
    <row r="100" spans="1:22">
      <c r="A100" s="13" t="s">
        <v>114</v>
      </c>
      <c r="B100" s="3">
        <v>0</v>
      </c>
      <c r="C100" s="3">
        <v>0</v>
      </c>
      <c r="D100" s="3">
        <v>0</v>
      </c>
      <c r="E100" s="3">
        <v>0</v>
      </c>
      <c r="F100" s="3">
        <v>0</v>
      </c>
      <c r="G100" s="3">
        <v>0</v>
      </c>
      <c r="H100" s="3">
        <v>0</v>
      </c>
      <c r="I100" s="3">
        <v>0</v>
      </c>
      <c r="J100" s="3">
        <v>0</v>
      </c>
      <c r="K100" s="3">
        <v>0</v>
      </c>
      <c r="L100" s="3">
        <v>0</v>
      </c>
      <c r="M100" s="3">
        <v>0</v>
      </c>
      <c r="N100" s="3">
        <v>0</v>
      </c>
      <c r="O100" s="3">
        <v>0</v>
      </c>
      <c r="P100" s="3">
        <v>0</v>
      </c>
      <c r="Q100" s="3">
        <v>0</v>
      </c>
      <c r="R100" s="3">
        <v>0</v>
      </c>
      <c r="S100" s="3">
        <v>0</v>
      </c>
      <c r="T100" s="3">
        <v>0</v>
      </c>
      <c r="U100" s="3">
        <v>0</v>
      </c>
      <c r="V100" s="3">
        <v>0</v>
      </c>
    </row>
    <row r="101" spans="1:22">
      <c r="A101" s="13" t="s">
        <v>115</v>
      </c>
      <c r="B101" s="3">
        <v>0</v>
      </c>
      <c r="C101" s="3">
        <v>0</v>
      </c>
      <c r="D101" s="3">
        <v>0</v>
      </c>
      <c r="E101" s="3">
        <v>0</v>
      </c>
      <c r="F101" s="3">
        <v>0</v>
      </c>
      <c r="G101" s="3">
        <v>0</v>
      </c>
      <c r="H101" s="3">
        <v>0</v>
      </c>
      <c r="I101" s="3">
        <v>0</v>
      </c>
      <c r="J101" s="3">
        <v>0</v>
      </c>
      <c r="K101" s="3">
        <v>0</v>
      </c>
      <c r="L101" s="3">
        <v>0</v>
      </c>
      <c r="M101" s="3">
        <v>0</v>
      </c>
      <c r="N101" s="3">
        <v>0</v>
      </c>
      <c r="O101" s="3">
        <v>0</v>
      </c>
      <c r="P101" s="3">
        <v>0</v>
      </c>
      <c r="Q101" s="3">
        <v>0</v>
      </c>
      <c r="R101" s="3">
        <v>0</v>
      </c>
      <c r="S101" s="3">
        <v>0</v>
      </c>
      <c r="T101" s="3">
        <v>0</v>
      </c>
      <c r="U101" s="3">
        <v>0</v>
      </c>
      <c r="V101" s="3">
        <v>0</v>
      </c>
    </row>
    <row r="102" spans="1:22">
      <c r="A102" s="13" t="s">
        <v>116</v>
      </c>
      <c r="B102" s="3">
        <v>0</v>
      </c>
      <c r="C102" s="3">
        <v>0</v>
      </c>
      <c r="D102" s="3">
        <v>0</v>
      </c>
      <c r="E102" s="3">
        <v>0</v>
      </c>
      <c r="F102" s="3">
        <v>0</v>
      </c>
      <c r="G102" s="3">
        <v>0</v>
      </c>
      <c r="H102" s="3">
        <v>0</v>
      </c>
      <c r="I102" s="3">
        <v>0</v>
      </c>
      <c r="J102" s="3">
        <v>0</v>
      </c>
      <c r="K102" s="3">
        <v>0</v>
      </c>
      <c r="L102" s="3">
        <v>0</v>
      </c>
      <c r="M102" s="3">
        <v>0</v>
      </c>
      <c r="N102" s="3">
        <v>0</v>
      </c>
      <c r="O102" s="3">
        <v>0</v>
      </c>
      <c r="P102" s="3">
        <v>0</v>
      </c>
      <c r="Q102" s="3">
        <v>0</v>
      </c>
      <c r="R102" s="3">
        <v>0</v>
      </c>
      <c r="S102" s="3">
        <v>0</v>
      </c>
      <c r="T102" s="3">
        <v>0</v>
      </c>
      <c r="U102" s="3">
        <v>0</v>
      </c>
      <c r="V102" s="3">
        <v>0</v>
      </c>
    </row>
    <row r="103" spans="1:22">
      <c r="A103" s="13" t="s">
        <v>117</v>
      </c>
      <c r="B103" s="3">
        <v>0</v>
      </c>
      <c r="C103" s="3">
        <v>0</v>
      </c>
      <c r="D103" s="3">
        <v>0</v>
      </c>
      <c r="E103" s="3">
        <v>0</v>
      </c>
      <c r="F103" s="3">
        <v>0</v>
      </c>
      <c r="G103" s="3">
        <v>0</v>
      </c>
      <c r="H103" s="3">
        <v>0</v>
      </c>
      <c r="I103" s="3">
        <v>0</v>
      </c>
      <c r="J103" s="3">
        <v>0</v>
      </c>
      <c r="K103" s="3">
        <v>0</v>
      </c>
      <c r="L103" s="3">
        <v>0</v>
      </c>
      <c r="M103" s="3">
        <v>0</v>
      </c>
      <c r="N103" s="3">
        <v>0</v>
      </c>
      <c r="O103" s="3">
        <v>0</v>
      </c>
      <c r="P103" s="3">
        <v>0</v>
      </c>
      <c r="Q103" s="3">
        <v>0</v>
      </c>
      <c r="R103" s="3">
        <v>0</v>
      </c>
      <c r="S103" s="3">
        <v>0</v>
      </c>
      <c r="T103" s="3">
        <v>0</v>
      </c>
      <c r="U103" s="3">
        <v>0</v>
      </c>
      <c r="V103" s="3">
        <v>0</v>
      </c>
    </row>
    <row r="104" spans="1:22">
      <c r="A104" s="13" t="s">
        <v>118</v>
      </c>
      <c r="B104" s="3">
        <v>0</v>
      </c>
      <c r="C104" s="3">
        <v>0</v>
      </c>
      <c r="D104" s="3">
        <v>0</v>
      </c>
      <c r="E104" s="3">
        <v>0</v>
      </c>
      <c r="F104" s="3">
        <v>0</v>
      </c>
      <c r="G104" s="3">
        <v>0</v>
      </c>
      <c r="H104" s="3">
        <v>0</v>
      </c>
      <c r="I104" s="3">
        <v>0</v>
      </c>
      <c r="J104" s="3">
        <v>0</v>
      </c>
      <c r="K104" s="3">
        <v>0</v>
      </c>
      <c r="L104" s="3">
        <v>0</v>
      </c>
      <c r="M104" s="3">
        <v>0</v>
      </c>
      <c r="N104" s="3">
        <v>0</v>
      </c>
      <c r="O104" s="3">
        <v>0</v>
      </c>
      <c r="P104" s="3">
        <v>0</v>
      </c>
      <c r="Q104" s="3">
        <v>0</v>
      </c>
      <c r="R104" s="3">
        <v>0</v>
      </c>
      <c r="S104" s="3">
        <v>0</v>
      </c>
      <c r="T104" s="3">
        <v>0</v>
      </c>
      <c r="U104" s="3">
        <v>0</v>
      </c>
      <c r="V104" s="3">
        <v>0</v>
      </c>
    </row>
    <row r="105" spans="1:22">
      <c r="A105" s="13" t="s">
        <v>119</v>
      </c>
      <c r="B105" s="3">
        <v>0</v>
      </c>
      <c r="C105" s="3">
        <v>0</v>
      </c>
      <c r="D105" s="3">
        <v>0</v>
      </c>
      <c r="E105" s="3">
        <v>0</v>
      </c>
      <c r="F105" s="3">
        <v>0</v>
      </c>
      <c r="G105" s="3">
        <v>0</v>
      </c>
      <c r="H105" s="3">
        <v>0</v>
      </c>
      <c r="I105" s="3">
        <v>0</v>
      </c>
      <c r="J105" s="3">
        <v>0</v>
      </c>
      <c r="K105" s="3">
        <v>0</v>
      </c>
      <c r="L105" s="3">
        <v>0</v>
      </c>
      <c r="M105" s="3">
        <v>0</v>
      </c>
      <c r="N105" s="3">
        <v>0</v>
      </c>
      <c r="O105" s="3">
        <v>0</v>
      </c>
      <c r="P105" s="3">
        <v>0</v>
      </c>
      <c r="Q105" s="3">
        <v>0</v>
      </c>
      <c r="R105" s="3">
        <v>0</v>
      </c>
      <c r="S105" s="3">
        <v>0</v>
      </c>
      <c r="T105" s="3">
        <v>0</v>
      </c>
      <c r="U105" s="3">
        <v>0</v>
      </c>
      <c r="V105" s="3">
        <v>0</v>
      </c>
    </row>
    <row r="106" spans="1:22">
      <c r="A106" s="13" t="s">
        <v>120</v>
      </c>
      <c r="B106" s="3">
        <v>0</v>
      </c>
      <c r="C106" s="3">
        <v>0</v>
      </c>
      <c r="D106" s="3">
        <v>0</v>
      </c>
      <c r="E106" s="3">
        <v>0</v>
      </c>
      <c r="F106" s="3">
        <v>0</v>
      </c>
      <c r="G106" s="3">
        <v>0</v>
      </c>
      <c r="H106" s="3">
        <v>0</v>
      </c>
      <c r="I106" s="3">
        <v>0</v>
      </c>
      <c r="J106" s="3">
        <v>0</v>
      </c>
      <c r="K106" s="3">
        <v>0</v>
      </c>
      <c r="L106" s="3">
        <v>0</v>
      </c>
      <c r="M106" s="3">
        <v>0</v>
      </c>
      <c r="N106" s="3">
        <v>0</v>
      </c>
      <c r="O106" s="3">
        <v>0</v>
      </c>
      <c r="P106" s="3">
        <v>0</v>
      </c>
      <c r="Q106" s="3">
        <v>0</v>
      </c>
      <c r="R106" s="3">
        <v>0</v>
      </c>
      <c r="S106" s="3">
        <v>0</v>
      </c>
      <c r="T106" s="3">
        <v>0</v>
      </c>
      <c r="U106" s="3">
        <v>0</v>
      </c>
      <c r="V106" s="3">
        <v>0</v>
      </c>
    </row>
    <row r="107" spans="1:22">
      <c r="A107" s="13" t="s">
        <v>121</v>
      </c>
      <c r="B107" s="3">
        <v>0</v>
      </c>
      <c r="C107" s="3">
        <v>0</v>
      </c>
      <c r="D107" s="3">
        <v>0</v>
      </c>
      <c r="E107" s="3">
        <v>0</v>
      </c>
      <c r="F107" s="3">
        <v>0</v>
      </c>
      <c r="G107" s="3">
        <v>0</v>
      </c>
      <c r="H107" s="3">
        <v>0</v>
      </c>
      <c r="I107" s="3">
        <v>0</v>
      </c>
      <c r="J107" s="3">
        <v>0</v>
      </c>
      <c r="K107" s="3">
        <v>0</v>
      </c>
      <c r="L107" s="3">
        <v>0</v>
      </c>
      <c r="M107" s="3">
        <v>0</v>
      </c>
      <c r="N107" s="3">
        <v>0</v>
      </c>
      <c r="O107" s="3">
        <v>0</v>
      </c>
      <c r="P107" s="3">
        <v>0</v>
      </c>
      <c r="Q107" s="3">
        <v>0</v>
      </c>
      <c r="R107" s="3">
        <v>0</v>
      </c>
      <c r="S107" s="3">
        <v>0</v>
      </c>
      <c r="T107" s="3">
        <v>0</v>
      </c>
      <c r="U107" s="3">
        <v>0</v>
      </c>
      <c r="V107" s="3">
        <v>0</v>
      </c>
    </row>
    <row r="108" spans="1:22">
      <c r="A108" s="13" t="s">
        <v>122</v>
      </c>
      <c r="B108" s="3">
        <v>0</v>
      </c>
      <c r="C108" s="3">
        <v>0</v>
      </c>
      <c r="D108" s="3">
        <v>0</v>
      </c>
      <c r="E108" s="3">
        <v>0</v>
      </c>
      <c r="F108" s="3">
        <v>0</v>
      </c>
      <c r="G108" s="3">
        <v>0</v>
      </c>
      <c r="H108" s="3">
        <v>0</v>
      </c>
      <c r="I108" s="3">
        <v>0</v>
      </c>
      <c r="J108" s="3">
        <v>0</v>
      </c>
      <c r="K108" s="3">
        <v>0</v>
      </c>
      <c r="L108" s="3">
        <v>0</v>
      </c>
      <c r="M108" s="3">
        <v>0</v>
      </c>
      <c r="N108" s="3">
        <v>0</v>
      </c>
      <c r="O108" s="3">
        <v>0</v>
      </c>
      <c r="P108" s="3">
        <v>0</v>
      </c>
      <c r="Q108" s="3">
        <v>0</v>
      </c>
      <c r="R108" s="3">
        <v>0</v>
      </c>
      <c r="S108" s="3">
        <v>0</v>
      </c>
      <c r="T108" s="3">
        <v>0</v>
      </c>
      <c r="U108" s="3">
        <v>0</v>
      </c>
      <c r="V108" s="3">
        <v>0</v>
      </c>
    </row>
    <row r="109" spans="1:22">
      <c r="A109" s="13" t="s">
        <v>123</v>
      </c>
      <c r="B109" s="3">
        <v>0</v>
      </c>
      <c r="C109" s="3">
        <v>0</v>
      </c>
      <c r="D109" s="3">
        <v>0</v>
      </c>
      <c r="E109" s="3">
        <v>0</v>
      </c>
      <c r="F109" s="3">
        <v>0</v>
      </c>
      <c r="G109" s="3">
        <v>0</v>
      </c>
      <c r="H109" s="3">
        <v>0</v>
      </c>
      <c r="I109" s="3">
        <v>0</v>
      </c>
      <c r="J109" s="3">
        <v>0</v>
      </c>
      <c r="K109" s="3">
        <v>0</v>
      </c>
      <c r="L109" s="3">
        <v>0</v>
      </c>
      <c r="M109" s="3">
        <v>0</v>
      </c>
      <c r="N109" s="3">
        <v>0</v>
      </c>
      <c r="O109" s="3">
        <v>0</v>
      </c>
      <c r="P109" s="3">
        <v>0</v>
      </c>
      <c r="Q109" s="3">
        <v>0</v>
      </c>
      <c r="R109" s="3">
        <v>0</v>
      </c>
      <c r="S109" s="3">
        <v>0</v>
      </c>
      <c r="T109" s="3">
        <v>0</v>
      </c>
      <c r="U109" s="3">
        <v>0</v>
      </c>
      <c r="V109" s="3">
        <v>0</v>
      </c>
    </row>
    <row r="110" spans="1:22">
      <c r="A110" s="13" t="s">
        <v>124</v>
      </c>
      <c r="B110" s="3">
        <v>0</v>
      </c>
      <c r="C110" s="3">
        <v>0</v>
      </c>
      <c r="D110" s="3">
        <v>0</v>
      </c>
      <c r="E110" s="3">
        <v>0</v>
      </c>
      <c r="F110" s="3">
        <v>0</v>
      </c>
      <c r="G110" s="3">
        <v>0</v>
      </c>
      <c r="H110" s="3">
        <v>0</v>
      </c>
      <c r="I110" s="3">
        <v>0</v>
      </c>
      <c r="J110" s="3">
        <v>0</v>
      </c>
      <c r="K110" s="3">
        <v>0</v>
      </c>
      <c r="L110" s="3">
        <v>0</v>
      </c>
      <c r="M110" s="3">
        <v>0</v>
      </c>
      <c r="N110" s="3">
        <v>0</v>
      </c>
      <c r="O110" s="3">
        <v>0</v>
      </c>
      <c r="P110" s="3">
        <v>0</v>
      </c>
      <c r="Q110" s="3">
        <v>0</v>
      </c>
      <c r="R110" s="3">
        <v>0</v>
      </c>
      <c r="S110" s="3">
        <v>0</v>
      </c>
      <c r="T110" s="3">
        <v>0</v>
      </c>
      <c r="U110" s="3">
        <v>0</v>
      </c>
      <c r="V110" s="3">
        <v>0</v>
      </c>
    </row>
    <row r="111" spans="1:22">
      <c r="A111" s="13" t="s">
        <v>125</v>
      </c>
      <c r="B111" s="3">
        <v>0</v>
      </c>
      <c r="C111" s="3">
        <v>0</v>
      </c>
      <c r="D111" s="3">
        <v>0</v>
      </c>
      <c r="E111" s="3">
        <v>0</v>
      </c>
      <c r="F111" s="3">
        <v>0</v>
      </c>
      <c r="G111" s="3">
        <v>0</v>
      </c>
      <c r="H111" s="3">
        <v>0</v>
      </c>
      <c r="I111" s="3">
        <v>0</v>
      </c>
      <c r="J111" s="3">
        <v>0</v>
      </c>
      <c r="K111" s="3">
        <v>0</v>
      </c>
      <c r="L111" s="3">
        <v>0</v>
      </c>
      <c r="M111" s="3">
        <v>0</v>
      </c>
      <c r="N111" s="3">
        <v>0</v>
      </c>
      <c r="O111" s="3">
        <v>0</v>
      </c>
      <c r="P111" s="3">
        <v>0</v>
      </c>
      <c r="Q111" s="3">
        <v>0</v>
      </c>
      <c r="R111" s="3">
        <v>0</v>
      </c>
      <c r="S111" s="3">
        <v>0</v>
      </c>
      <c r="T111" s="3">
        <v>0</v>
      </c>
      <c r="U111" s="3">
        <v>0</v>
      </c>
      <c r="V111" s="3">
        <v>0</v>
      </c>
    </row>
    <row r="112" spans="1:22">
      <c r="A112" s="13" t="s">
        <v>126</v>
      </c>
      <c r="B112" s="3">
        <v>0</v>
      </c>
      <c r="C112" s="3">
        <v>0</v>
      </c>
      <c r="D112" s="3">
        <v>0</v>
      </c>
      <c r="E112" s="3">
        <v>0</v>
      </c>
      <c r="F112" s="3">
        <v>0</v>
      </c>
      <c r="G112" s="3">
        <v>0</v>
      </c>
      <c r="H112" s="3">
        <v>0</v>
      </c>
      <c r="I112" s="3">
        <v>0</v>
      </c>
      <c r="J112" s="3">
        <v>0</v>
      </c>
      <c r="K112" s="3">
        <v>0</v>
      </c>
      <c r="L112" s="3">
        <v>0</v>
      </c>
      <c r="M112" s="3">
        <v>0</v>
      </c>
      <c r="N112" s="3">
        <v>0</v>
      </c>
      <c r="O112" s="3">
        <v>0</v>
      </c>
      <c r="P112" s="3">
        <v>0</v>
      </c>
      <c r="Q112" s="3">
        <v>0</v>
      </c>
      <c r="R112" s="3">
        <v>0</v>
      </c>
      <c r="S112" s="3">
        <v>0</v>
      </c>
      <c r="T112" s="3">
        <v>0</v>
      </c>
      <c r="U112" s="3">
        <v>0</v>
      </c>
      <c r="V112" s="3">
        <v>0</v>
      </c>
    </row>
    <row r="113" spans="1:22">
      <c r="A113" s="13" t="s">
        <v>127</v>
      </c>
      <c r="B113" s="3">
        <v>0</v>
      </c>
      <c r="C113" s="3">
        <v>0</v>
      </c>
      <c r="D113" s="3">
        <v>0</v>
      </c>
      <c r="E113" s="3">
        <v>0</v>
      </c>
      <c r="F113" s="3">
        <v>0</v>
      </c>
      <c r="G113" s="3">
        <v>0</v>
      </c>
      <c r="H113" s="3">
        <v>0</v>
      </c>
      <c r="I113" s="3">
        <v>0</v>
      </c>
      <c r="J113" s="3">
        <v>0</v>
      </c>
      <c r="K113" s="3">
        <v>0</v>
      </c>
      <c r="L113" s="3">
        <v>0</v>
      </c>
      <c r="M113" s="3">
        <v>0</v>
      </c>
      <c r="N113" s="3">
        <v>0</v>
      </c>
      <c r="O113" s="3">
        <v>0</v>
      </c>
      <c r="P113" s="3">
        <v>0</v>
      </c>
      <c r="Q113" s="3">
        <v>0</v>
      </c>
      <c r="R113" s="3">
        <v>0</v>
      </c>
      <c r="S113" s="3">
        <v>0</v>
      </c>
      <c r="T113" s="3">
        <v>0</v>
      </c>
      <c r="U113" s="3">
        <v>0</v>
      </c>
      <c r="V113" s="3">
        <v>0</v>
      </c>
    </row>
    <row r="114" spans="1:22">
      <c r="A114" s="13" t="s">
        <v>128</v>
      </c>
      <c r="B114" s="3">
        <v>0</v>
      </c>
      <c r="C114" s="3">
        <v>0</v>
      </c>
      <c r="D114" s="3">
        <v>0</v>
      </c>
      <c r="E114" s="3">
        <v>0</v>
      </c>
      <c r="F114" s="3">
        <v>0</v>
      </c>
      <c r="G114" s="3">
        <v>0</v>
      </c>
      <c r="H114" s="3">
        <v>0</v>
      </c>
      <c r="I114" s="3">
        <v>0</v>
      </c>
      <c r="J114" s="3">
        <v>0</v>
      </c>
      <c r="K114" s="3">
        <v>0</v>
      </c>
      <c r="L114" s="3">
        <v>0</v>
      </c>
      <c r="M114" s="3">
        <v>0</v>
      </c>
      <c r="N114" s="3">
        <v>0</v>
      </c>
      <c r="O114" s="3">
        <v>0</v>
      </c>
      <c r="P114" s="3">
        <v>0</v>
      </c>
      <c r="Q114" s="3">
        <v>0</v>
      </c>
      <c r="R114" s="3">
        <v>0</v>
      </c>
      <c r="S114" s="3">
        <v>0</v>
      </c>
      <c r="T114" s="3">
        <v>0</v>
      </c>
      <c r="U114" s="3">
        <v>0</v>
      </c>
      <c r="V114" s="3">
        <v>0</v>
      </c>
    </row>
    <row r="115" spans="1:22">
      <c r="A115" s="13" t="s">
        <v>129</v>
      </c>
      <c r="B115" s="3">
        <v>0</v>
      </c>
      <c r="C115" s="3">
        <v>0</v>
      </c>
      <c r="D115" s="3">
        <v>0</v>
      </c>
      <c r="E115" s="3">
        <v>0</v>
      </c>
      <c r="F115" s="3">
        <v>0</v>
      </c>
      <c r="G115" s="3">
        <v>0</v>
      </c>
      <c r="H115" s="3">
        <v>0</v>
      </c>
      <c r="I115" s="3">
        <v>0</v>
      </c>
      <c r="J115" s="3">
        <v>0</v>
      </c>
      <c r="K115" s="3">
        <v>0</v>
      </c>
      <c r="L115" s="3">
        <v>0</v>
      </c>
      <c r="M115" s="3">
        <v>0</v>
      </c>
      <c r="N115" s="3">
        <v>0</v>
      </c>
      <c r="O115" s="3">
        <v>0</v>
      </c>
      <c r="P115" s="3">
        <v>0</v>
      </c>
      <c r="Q115" s="3">
        <v>0</v>
      </c>
      <c r="R115" s="3">
        <v>0</v>
      </c>
      <c r="S115" s="3">
        <v>0</v>
      </c>
      <c r="T115" s="3">
        <v>0</v>
      </c>
      <c r="U115" s="3">
        <v>0</v>
      </c>
      <c r="V115" s="3">
        <v>0</v>
      </c>
    </row>
    <row r="116" spans="1:22">
      <c r="A116" s="13" t="s">
        <v>130</v>
      </c>
      <c r="B116" s="3">
        <v>0</v>
      </c>
      <c r="C116" s="3">
        <v>0</v>
      </c>
      <c r="D116" s="3">
        <v>0</v>
      </c>
      <c r="E116" s="3">
        <v>0</v>
      </c>
      <c r="F116" s="3">
        <v>0</v>
      </c>
      <c r="G116" s="3">
        <v>0</v>
      </c>
      <c r="H116" s="3">
        <v>0</v>
      </c>
      <c r="I116" s="3">
        <v>0</v>
      </c>
      <c r="J116" s="3">
        <v>0</v>
      </c>
      <c r="K116" s="3">
        <v>0</v>
      </c>
      <c r="L116" s="3">
        <v>0</v>
      </c>
      <c r="M116" s="3">
        <v>0</v>
      </c>
      <c r="N116" s="3">
        <v>0</v>
      </c>
      <c r="O116" s="3">
        <v>0</v>
      </c>
      <c r="P116" s="3">
        <v>0</v>
      </c>
      <c r="Q116" s="3">
        <v>0</v>
      </c>
      <c r="R116" s="3">
        <v>0</v>
      </c>
      <c r="S116" s="3">
        <v>0</v>
      </c>
      <c r="T116" s="3">
        <v>0</v>
      </c>
      <c r="U116" s="3">
        <v>0</v>
      </c>
      <c r="V116" s="3">
        <v>0</v>
      </c>
    </row>
    <row r="117" spans="1:22">
      <c r="A117" s="13" t="s">
        <v>131</v>
      </c>
      <c r="B117" s="3">
        <v>0</v>
      </c>
      <c r="C117" s="3">
        <v>0</v>
      </c>
      <c r="D117" s="3">
        <v>0</v>
      </c>
      <c r="E117" s="3">
        <v>0</v>
      </c>
      <c r="F117" s="3">
        <v>0</v>
      </c>
      <c r="G117" s="3">
        <v>0</v>
      </c>
      <c r="H117" s="3">
        <v>0</v>
      </c>
      <c r="I117" s="3">
        <v>0</v>
      </c>
      <c r="J117" s="3">
        <v>0</v>
      </c>
      <c r="K117" s="3">
        <v>0</v>
      </c>
      <c r="L117" s="3">
        <v>0</v>
      </c>
      <c r="M117" s="3">
        <v>0</v>
      </c>
      <c r="N117" s="3">
        <v>0</v>
      </c>
      <c r="O117" s="3">
        <v>0</v>
      </c>
      <c r="P117" s="3">
        <v>0</v>
      </c>
      <c r="Q117" s="3">
        <v>0</v>
      </c>
      <c r="R117" s="3">
        <v>0</v>
      </c>
      <c r="S117" s="3">
        <v>0</v>
      </c>
      <c r="T117" s="3">
        <v>0</v>
      </c>
      <c r="U117" s="3">
        <v>0</v>
      </c>
      <c r="V117" s="3">
        <v>0</v>
      </c>
    </row>
    <row r="118" spans="1:22">
      <c r="A118" s="13" t="s">
        <v>132</v>
      </c>
      <c r="B118" s="3">
        <v>0</v>
      </c>
      <c r="C118" s="3">
        <v>0</v>
      </c>
      <c r="D118" s="3">
        <v>0</v>
      </c>
      <c r="E118" s="3">
        <v>0</v>
      </c>
      <c r="F118" s="3">
        <v>0</v>
      </c>
      <c r="G118" s="3">
        <v>0</v>
      </c>
      <c r="H118" s="3">
        <v>0</v>
      </c>
      <c r="I118" s="3">
        <v>0</v>
      </c>
      <c r="J118" s="3">
        <v>0</v>
      </c>
      <c r="K118" s="3">
        <v>0</v>
      </c>
      <c r="L118" s="3">
        <v>0</v>
      </c>
      <c r="M118" s="3">
        <v>0</v>
      </c>
      <c r="N118" s="3">
        <v>0</v>
      </c>
      <c r="O118" s="3">
        <v>0</v>
      </c>
      <c r="P118" s="3">
        <v>0</v>
      </c>
      <c r="Q118" s="3">
        <v>0</v>
      </c>
      <c r="R118" s="3">
        <v>0</v>
      </c>
      <c r="S118" s="3">
        <v>0</v>
      </c>
      <c r="T118" s="3">
        <v>0</v>
      </c>
      <c r="U118" s="3">
        <v>0</v>
      </c>
      <c r="V118" s="3">
        <v>0</v>
      </c>
    </row>
    <row r="119" spans="1:22">
      <c r="A119" s="13" t="s">
        <v>133</v>
      </c>
      <c r="B119" s="3">
        <v>0</v>
      </c>
      <c r="C119" s="3">
        <v>0</v>
      </c>
      <c r="D119" s="3">
        <v>0</v>
      </c>
      <c r="E119" s="3">
        <v>0</v>
      </c>
      <c r="F119" s="3">
        <v>0</v>
      </c>
      <c r="G119" s="3">
        <v>0</v>
      </c>
      <c r="H119" s="3">
        <v>0</v>
      </c>
      <c r="I119" s="3">
        <v>0</v>
      </c>
      <c r="J119" s="3">
        <v>0</v>
      </c>
      <c r="K119" s="3">
        <v>0</v>
      </c>
      <c r="L119" s="3">
        <v>0</v>
      </c>
      <c r="M119" s="3">
        <v>0</v>
      </c>
      <c r="N119" s="3">
        <v>0</v>
      </c>
      <c r="O119" s="3">
        <v>0</v>
      </c>
      <c r="P119" s="3">
        <v>0</v>
      </c>
      <c r="Q119" s="3">
        <v>0</v>
      </c>
      <c r="R119" s="3">
        <v>0</v>
      </c>
      <c r="S119" s="3">
        <v>0</v>
      </c>
      <c r="T119" s="3">
        <v>0</v>
      </c>
      <c r="U119" s="3">
        <v>0</v>
      </c>
      <c r="V119" s="3">
        <v>0</v>
      </c>
    </row>
    <row r="120" spans="1:22">
      <c r="A120" s="13" t="s">
        <v>134</v>
      </c>
      <c r="B120" s="3">
        <v>0</v>
      </c>
      <c r="C120" s="3">
        <v>0</v>
      </c>
      <c r="D120" s="3">
        <v>0</v>
      </c>
      <c r="E120" s="3">
        <v>0</v>
      </c>
      <c r="F120" s="3">
        <v>0</v>
      </c>
      <c r="G120" s="3">
        <v>0</v>
      </c>
      <c r="H120" s="3">
        <v>0</v>
      </c>
      <c r="I120" s="3">
        <v>0</v>
      </c>
      <c r="J120" s="3">
        <v>0</v>
      </c>
      <c r="K120" s="3">
        <v>0</v>
      </c>
      <c r="L120" s="3">
        <v>0</v>
      </c>
      <c r="M120" s="3">
        <v>0</v>
      </c>
      <c r="N120" s="3">
        <v>0</v>
      </c>
      <c r="O120" s="3">
        <v>0</v>
      </c>
      <c r="P120" s="3">
        <v>0</v>
      </c>
      <c r="Q120" s="3">
        <v>0</v>
      </c>
      <c r="R120" s="3">
        <v>0</v>
      </c>
      <c r="S120" s="3">
        <v>0</v>
      </c>
      <c r="T120" s="3">
        <v>0</v>
      </c>
      <c r="U120" s="3">
        <v>0</v>
      </c>
      <c r="V120" s="3">
        <v>0</v>
      </c>
    </row>
    <row r="121" spans="1:22">
      <c r="A121" s="13" t="s">
        <v>135</v>
      </c>
      <c r="B121" s="3">
        <v>0</v>
      </c>
      <c r="C121" s="3">
        <v>0</v>
      </c>
      <c r="D121" s="3">
        <v>0</v>
      </c>
      <c r="E121" s="3">
        <v>0</v>
      </c>
      <c r="F121" s="3">
        <v>0</v>
      </c>
      <c r="G121" s="3">
        <v>0</v>
      </c>
      <c r="H121" s="3">
        <v>0</v>
      </c>
      <c r="I121" s="3">
        <v>0</v>
      </c>
      <c r="J121" s="3">
        <v>0</v>
      </c>
      <c r="K121" s="3">
        <v>0</v>
      </c>
      <c r="L121" s="3">
        <v>0</v>
      </c>
      <c r="M121" s="3">
        <v>0</v>
      </c>
      <c r="N121" s="3">
        <v>0</v>
      </c>
      <c r="O121" s="3">
        <v>0</v>
      </c>
      <c r="P121" s="3">
        <v>0</v>
      </c>
      <c r="Q121" s="3">
        <v>0</v>
      </c>
      <c r="R121" s="3">
        <v>0</v>
      </c>
      <c r="S121" s="3">
        <v>0</v>
      </c>
      <c r="T121" s="3">
        <v>0</v>
      </c>
      <c r="U121" s="3">
        <v>0</v>
      </c>
      <c r="V121" s="3">
        <v>0</v>
      </c>
    </row>
    <row r="122" spans="1:22">
      <c r="A122" s="13" t="s">
        <v>136</v>
      </c>
      <c r="B122" s="3">
        <v>0</v>
      </c>
      <c r="C122" s="3">
        <v>0</v>
      </c>
      <c r="D122" s="3">
        <v>0</v>
      </c>
      <c r="E122" s="3">
        <v>0</v>
      </c>
      <c r="F122" s="3">
        <v>0</v>
      </c>
      <c r="G122" s="3">
        <v>0</v>
      </c>
      <c r="H122" s="3">
        <v>0</v>
      </c>
      <c r="I122" s="3">
        <v>0</v>
      </c>
      <c r="J122" s="3">
        <v>0</v>
      </c>
      <c r="K122" s="3">
        <v>0</v>
      </c>
      <c r="L122" s="3">
        <v>0</v>
      </c>
      <c r="M122" s="3">
        <v>0</v>
      </c>
      <c r="N122" s="3">
        <v>0</v>
      </c>
      <c r="O122" s="3">
        <v>0</v>
      </c>
      <c r="P122" s="3">
        <v>0</v>
      </c>
      <c r="Q122" s="3">
        <v>0</v>
      </c>
      <c r="R122" s="3">
        <v>0</v>
      </c>
      <c r="S122" s="3">
        <v>0</v>
      </c>
      <c r="T122" s="3">
        <v>0</v>
      </c>
      <c r="U122" s="3">
        <v>0</v>
      </c>
      <c r="V122" s="3">
        <v>0</v>
      </c>
    </row>
    <row r="123" spans="1:22">
      <c r="A123" s="13" t="s">
        <v>137</v>
      </c>
      <c r="B123" s="3">
        <v>0</v>
      </c>
      <c r="C123" s="3">
        <v>0</v>
      </c>
      <c r="D123" s="3">
        <v>0</v>
      </c>
      <c r="E123" s="3">
        <v>0</v>
      </c>
      <c r="F123" s="3">
        <v>0</v>
      </c>
      <c r="G123" s="3">
        <v>0</v>
      </c>
      <c r="H123" s="3">
        <v>0</v>
      </c>
      <c r="I123" s="3">
        <v>0</v>
      </c>
      <c r="J123" s="3">
        <v>0</v>
      </c>
      <c r="K123" s="3">
        <v>0</v>
      </c>
      <c r="L123" s="3">
        <v>0</v>
      </c>
      <c r="M123" s="3">
        <v>0</v>
      </c>
      <c r="N123" s="3">
        <v>0</v>
      </c>
      <c r="O123" s="3">
        <v>0</v>
      </c>
      <c r="P123" s="3">
        <v>0</v>
      </c>
      <c r="Q123" s="3">
        <v>0</v>
      </c>
      <c r="R123" s="3">
        <v>0</v>
      </c>
      <c r="S123" s="3">
        <v>0</v>
      </c>
      <c r="T123" s="3">
        <v>0</v>
      </c>
      <c r="U123" s="3">
        <v>0</v>
      </c>
      <c r="V123" s="3">
        <v>0</v>
      </c>
    </row>
    <row r="124" spans="1:22">
      <c r="A124" s="13" t="s">
        <v>138</v>
      </c>
      <c r="B124" s="3">
        <v>0</v>
      </c>
      <c r="C124" s="3">
        <v>0</v>
      </c>
      <c r="D124" s="3">
        <v>0</v>
      </c>
      <c r="E124" s="3">
        <v>0</v>
      </c>
      <c r="F124" s="3">
        <v>0</v>
      </c>
      <c r="G124" s="3">
        <v>0</v>
      </c>
      <c r="H124" s="3">
        <v>0</v>
      </c>
      <c r="I124" s="3">
        <v>0</v>
      </c>
      <c r="J124" s="3">
        <v>0</v>
      </c>
      <c r="K124" s="3">
        <v>0</v>
      </c>
      <c r="L124" s="3">
        <v>0</v>
      </c>
      <c r="M124" s="3">
        <v>0</v>
      </c>
      <c r="N124" s="3">
        <v>0</v>
      </c>
      <c r="O124" s="3">
        <v>0</v>
      </c>
      <c r="P124" s="3">
        <v>0</v>
      </c>
      <c r="Q124" s="3">
        <v>0</v>
      </c>
      <c r="R124" s="3">
        <v>0</v>
      </c>
      <c r="S124" s="3">
        <v>0</v>
      </c>
      <c r="T124" s="3">
        <v>0</v>
      </c>
      <c r="U124" s="3">
        <v>0</v>
      </c>
      <c r="V124" s="3">
        <v>0</v>
      </c>
    </row>
    <row r="125" spans="1:22">
      <c r="A125" s="13" t="s">
        <v>139</v>
      </c>
      <c r="B125" s="3">
        <v>0</v>
      </c>
      <c r="C125" s="3">
        <v>0</v>
      </c>
      <c r="D125" s="3">
        <v>0</v>
      </c>
      <c r="E125" s="3">
        <v>0</v>
      </c>
      <c r="F125" s="3">
        <v>0</v>
      </c>
      <c r="G125" s="3">
        <v>0</v>
      </c>
      <c r="H125" s="3">
        <v>0</v>
      </c>
      <c r="I125" s="3">
        <v>0</v>
      </c>
      <c r="J125" s="3">
        <v>0</v>
      </c>
      <c r="K125" s="3">
        <v>0</v>
      </c>
      <c r="L125" s="3">
        <v>0</v>
      </c>
      <c r="M125" s="3">
        <v>0</v>
      </c>
      <c r="N125" s="3">
        <v>0</v>
      </c>
      <c r="O125" s="3">
        <v>0</v>
      </c>
      <c r="P125" s="3">
        <v>0</v>
      </c>
      <c r="Q125" s="3">
        <v>0</v>
      </c>
      <c r="R125" s="3">
        <v>0</v>
      </c>
      <c r="S125" s="3">
        <v>0</v>
      </c>
      <c r="T125" s="3">
        <v>0</v>
      </c>
      <c r="U125" s="3">
        <v>0</v>
      </c>
      <c r="V125" s="3">
        <v>0</v>
      </c>
    </row>
    <row r="126" spans="1:22">
      <c r="A126" s="13" t="s">
        <v>140</v>
      </c>
      <c r="B126" s="3">
        <v>0</v>
      </c>
      <c r="C126" s="3">
        <v>0</v>
      </c>
      <c r="D126" s="3">
        <v>0</v>
      </c>
      <c r="E126" s="3">
        <v>0</v>
      </c>
      <c r="F126" s="3">
        <v>0</v>
      </c>
      <c r="G126" s="3">
        <v>0</v>
      </c>
      <c r="H126" s="3">
        <v>0</v>
      </c>
      <c r="I126" s="3">
        <v>0</v>
      </c>
      <c r="J126" s="3">
        <v>0</v>
      </c>
      <c r="K126" s="3">
        <v>0</v>
      </c>
      <c r="L126" s="3">
        <v>0</v>
      </c>
      <c r="M126" s="3">
        <v>0</v>
      </c>
      <c r="N126" s="3">
        <v>0</v>
      </c>
      <c r="O126" s="3">
        <v>0</v>
      </c>
      <c r="P126" s="3">
        <v>0</v>
      </c>
      <c r="Q126" s="3">
        <v>0</v>
      </c>
      <c r="R126" s="3">
        <v>0</v>
      </c>
      <c r="S126" s="3">
        <v>0</v>
      </c>
      <c r="T126" s="3">
        <v>0</v>
      </c>
      <c r="U126" s="3">
        <v>0</v>
      </c>
      <c r="V126" s="3">
        <v>0</v>
      </c>
    </row>
    <row r="127" spans="1:22">
      <c r="A127" s="13" t="s">
        <v>141</v>
      </c>
      <c r="B127" s="3">
        <v>0</v>
      </c>
      <c r="C127" s="3">
        <v>0</v>
      </c>
      <c r="D127" s="3">
        <v>0</v>
      </c>
      <c r="E127" s="3">
        <v>0</v>
      </c>
      <c r="F127" s="3">
        <v>0</v>
      </c>
      <c r="G127" s="3">
        <v>0</v>
      </c>
      <c r="H127" s="3">
        <v>0</v>
      </c>
      <c r="I127" s="3">
        <v>0</v>
      </c>
      <c r="J127" s="3">
        <v>0</v>
      </c>
      <c r="K127" s="3">
        <v>0</v>
      </c>
      <c r="L127" s="3">
        <v>0</v>
      </c>
      <c r="M127" s="3">
        <v>0</v>
      </c>
      <c r="N127" s="3">
        <v>0</v>
      </c>
      <c r="O127" s="3">
        <v>0</v>
      </c>
      <c r="P127" s="3">
        <v>0</v>
      </c>
      <c r="Q127" s="3">
        <v>0</v>
      </c>
      <c r="R127" s="3">
        <v>0</v>
      </c>
      <c r="S127" s="3">
        <v>0</v>
      </c>
      <c r="T127" s="3">
        <v>0</v>
      </c>
      <c r="U127" s="3">
        <v>0</v>
      </c>
      <c r="V127" s="3">
        <v>0</v>
      </c>
    </row>
    <row r="128" spans="1:22">
      <c r="A128" s="13" t="s">
        <v>142</v>
      </c>
      <c r="B128" s="3">
        <v>0</v>
      </c>
      <c r="C128" s="3">
        <v>0</v>
      </c>
      <c r="D128" s="3">
        <v>0</v>
      </c>
      <c r="E128" s="3">
        <v>0</v>
      </c>
      <c r="F128" s="3">
        <v>0</v>
      </c>
      <c r="G128" s="3">
        <v>0</v>
      </c>
      <c r="H128" s="3">
        <v>0</v>
      </c>
      <c r="I128" s="3">
        <v>0</v>
      </c>
      <c r="J128" s="3">
        <v>0</v>
      </c>
      <c r="K128" s="3">
        <v>0</v>
      </c>
      <c r="L128" s="3">
        <v>0</v>
      </c>
      <c r="M128" s="3">
        <v>0</v>
      </c>
      <c r="N128" s="3">
        <v>0</v>
      </c>
      <c r="O128" s="3">
        <v>0</v>
      </c>
      <c r="P128" s="3">
        <v>0</v>
      </c>
      <c r="Q128" s="3">
        <v>0</v>
      </c>
      <c r="R128" s="3">
        <v>0</v>
      </c>
      <c r="S128" s="3">
        <v>0</v>
      </c>
      <c r="T128" s="3">
        <v>0</v>
      </c>
      <c r="U128" s="3">
        <v>0</v>
      </c>
      <c r="V128" s="3">
        <v>0</v>
      </c>
    </row>
    <row r="129" spans="1:22">
      <c r="A129" s="13" t="s">
        <v>143</v>
      </c>
      <c r="B129" s="3">
        <v>0</v>
      </c>
      <c r="C129" s="3">
        <v>0</v>
      </c>
      <c r="D129" s="3">
        <v>0</v>
      </c>
      <c r="E129" s="3">
        <v>0</v>
      </c>
      <c r="F129" s="3">
        <v>0</v>
      </c>
      <c r="G129" s="3">
        <v>0</v>
      </c>
      <c r="H129" s="3">
        <v>0</v>
      </c>
      <c r="I129" s="3">
        <v>0</v>
      </c>
      <c r="J129" s="3">
        <v>0</v>
      </c>
      <c r="K129" s="3">
        <v>0</v>
      </c>
      <c r="L129" s="3">
        <v>0</v>
      </c>
      <c r="M129" s="3">
        <v>0</v>
      </c>
      <c r="N129" s="3">
        <v>0</v>
      </c>
      <c r="O129" s="3">
        <v>0</v>
      </c>
      <c r="P129" s="3">
        <v>0</v>
      </c>
      <c r="Q129" s="3">
        <v>0</v>
      </c>
      <c r="R129" s="3">
        <v>0</v>
      </c>
      <c r="S129" s="3">
        <v>0</v>
      </c>
      <c r="T129" s="3">
        <v>0</v>
      </c>
      <c r="U129" s="3">
        <v>0</v>
      </c>
      <c r="V129" s="3">
        <v>0</v>
      </c>
    </row>
    <row r="130" spans="1:22">
      <c r="A130" s="13" t="s">
        <v>144</v>
      </c>
      <c r="B130" s="3">
        <v>0</v>
      </c>
      <c r="C130" s="3">
        <v>0</v>
      </c>
      <c r="D130" s="3">
        <v>0</v>
      </c>
      <c r="E130" s="3">
        <v>0</v>
      </c>
      <c r="F130" s="3">
        <v>0</v>
      </c>
      <c r="G130" s="3">
        <v>0</v>
      </c>
      <c r="H130" s="3">
        <v>0</v>
      </c>
      <c r="I130" s="3">
        <v>0</v>
      </c>
      <c r="J130" s="3">
        <v>0</v>
      </c>
      <c r="K130" s="3">
        <v>0</v>
      </c>
      <c r="L130" s="3">
        <v>0</v>
      </c>
      <c r="M130" s="3">
        <v>0</v>
      </c>
      <c r="N130" s="3">
        <v>0</v>
      </c>
      <c r="O130" s="3">
        <v>0</v>
      </c>
      <c r="P130" s="3">
        <v>0</v>
      </c>
      <c r="Q130" s="3">
        <v>0</v>
      </c>
      <c r="R130" s="3">
        <v>0</v>
      </c>
      <c r="S130" s="3">
        <v>0</v>
      </c>
      <c r="T130" s="3">
        <v>0</v>
      </c>
      <c r="U130" s="3">
        <v>0</v>
      </c>
      <c r="V130" s="3">
        <v>0</v>
      </c>
    </row>
    <row r="131" spans="1:22">
      <c r="A131" s="13" t="s">
        <v>145</v>
      </c>
      <c r="B131" s="3">
        <v>0</v>
      </c>
      <c r="C131" s="3">
        <v>0</v>
      </c>
      <c r="D131" s="3">
        <v>0</v>
      </c>
      <c r="E131" s="3">
        <v>0</v>
      </c>
      <c r="F131" s="3">
        <v>0</v>
      </c>
      <c r="G131" s="3">
        <v>0</v>
      </c>
      <c r="H131" s="3">
        <v>0</v>
      </c>
      <c r="I131" s="3">
        <v>0</v>
      </c>
      <c r="J131" s="3">
        <v>0</v>
      </c>
      <c r="K131" s="3">
        <v>0</v>
      </c>
      <c r="L131" s="3">
        <v>0</v>
      </c>
      <c r="M131" s="3">
        <v>0</v>
      </c>
      <c r="N131" s="3">
        <v>0</v>
      </c>
      <c r="O131" s="3">
        <v>0</v>
      </c>
      <c r="P131" s="3">
        <v>0</v>
      </c>
      <c r="Q131" s="3">
        <v>0</v>
      </c>
      <c r="R131" s="3">
        <v>0</v>
      </c>
      <c r="S131" s="3">
        <v>0</v>
      </c>
      <c r="T131" s="3">
        <v>0</v>
      </c>
      <c r="U131" s="3">
        <v>0</v>
      </c>
      <c r="V131" s="3">
        <v>0</v>
      </c>
    </row>
    <row r="132" spans="1:22">
      <c r="A132" s="13" t="s">
        <v>146</v>
      </c>
      <c r="B132" s="6">
        <v>0</v>
      </c>
      <c r="C132" s="6">
        <v>0</v>
      </c>
      <c r="D132" s="6">
        <v>0</v>
      </c>
      <c r="E132" s="6">
        <v>0</v>
      </c>
      <c r="F132" s="6">
        <v>0</v>
      </c>
      <c r="G132" s="6">
        <v>0</v>
      </c>
      <c r="H132" s="6">
        <v>0</v>
      </c>
      <c r="I132" s="6">
        <v>0</v>
      </c>
      <c r="J132" s="6">
        <v>0</v>
      </c>
      <c r="K132" s="6">
        <v>0</v>
      </c>
      <c r="L132" s="6">
        <v>0</v>
      </c>
      <c r="M132" s="6">
        <v>0</v>
      </c>
      <c r="N132" s="6">
        <v>0</v>
      </c>
      <c r="O132" s="6">
        <v>0</v>
      </c>
      <c r="P132" s="6">
        <v>0</v>
      </c>
      <c r="Q132" s="6">
        <v>0</v>
      </c>
      <c r="R132" s="6">
        <v>0</v>
      </c>
      <c r="S132" s="6">
        <v>0</v>
      </c>
      <c r="T132" s="6">
        <v>0</v>
      </c>
      <c r="U132" s="6">
        <v>0</v>
      </c>
      <c r="V132" s="6">
        <v>0</v>
      </c>
    </row>
    <row r="133" spans="1:22">
      <c r="A133" s="13" t="s">
        <v>147</v>
      </c>
      <c r="B133" s="3">
        <f>SUM(B66:B132)</f>
        <v>8991379.9699999951</v>
      </c>
      <c r="C133" s="3">
        <f t="shared" ref="C133:U133" si="30">SUM(C66:C132)</f>
        <v>9749166.4399999846</v>
      </c>
      <c r="D133" s="3">
        <f t="shared" si="30"/>
        <v>14385146.369999994</v>
      </c>
      <c r="E133" s="3">
        <f t="shared" si="30"/>
        <v>8340400.0099999961</v>
      </c>
      <c r="F133" s="3">
        <f t="shared" si="30"/>
        <v>9818208.4399999958</v>
      </c>
      <c r="G133" s="3">
        <f t="shared" si="30"/>
        <v>11509767.079999994</v>
      </c>
      <c r="H133" s="3">
        <f t="shared" si="30"/>
        <v>10762656.009999989</v>
      </c>
      <c r="I133" s="3">
        <f t="shared" si="30"/>
        <v>11400210.299999995</v>
      </c>
      <c r="J133" s="3">
        <f t="shared" si="30"/>
        <v>10949973.779999996</v>
      </c>
      <c r="K133" s="3">
        <f t="shared" si="30"/>
        <v>10059579.469999993</v>
      </c>
      <c r="L133" s="3">
        <f t="shared" si="30"/>
        <v>10770745.849999983</v>
      </c>
      <c r="M133" s="3">
        <f t="shared" si="30"/>
        <v>9320753.9699999951</v>
      </c>
      <c r="N133" s="3">
        <f t="shared" si="30"/>
        <v>9998995.8599999845</v>
      </c>
      <c r="O133" s="3">
        <f t="shared" si="30"/>
        <v>10211632.619999997</v>
      </c>
      <c r="P133" s="3">
        <f t="shared" si="30"/>
        <v>11914721.089999977</v>
      </c>
      <c r="Q133" s="3">
        <f t="shared" si="30"/>
        <v>10346129.279999988</v>
      </c>
      <c r="R133" s="3">
        <f t="shared" si="30"/>
        <v>10125667.009999987</v>
      </c>
      <c r="S133" s="3">
        <f t="shared" si="30"/>
        <v>10916872.749999998</v>
      </c>
      <c r="T133" s="3">
        <f t="shared" si="30"/>
        <v>9709903.5699999835</v>
      </c>
      <c r="U133" s="3">
        <f t="shared" si="30"/>
        <v>9935265.2799999826</v>
      </c>
      <c r="V133" s="3">
        <f>SUM(V66:V132)</f>
        <v>12309763.35999997</v>
      </c>
    </row>
    <row r="134" spans="1:22">
      <c r="A134" s="12" t="s">
        <v>148</v>
      </c>
      <c r="B134" s="3">
        <v>0</v>
      </c>
      <c r="C134" s="3">
        <v>0</v>
      </c>
      <c r="D134" s="3">
        <v>0</v>
      </c>
      <c r="E134" s="3">
        <v>0</v>
      </c>
      <c r="F134" s="3">
        <v>0</v>
      </c>
      <c r="G134" s="3">
        <v>0</v>
      </c>
      <c r="H134" s="3">
        <v>0</v>
      </c>
      <c r="I134" s="3">
        <v>0</v>
      </c>
      <c r="J134" s="3">
        <v>0</v>
      </c>
      <c r="K134" s="3">
        <v>0</v>
      </c>
      <c r="L134" s="3">
        <v>0</v>
      </c>
      <c r="M134" s="3">
        <v>0</v>
      </c>
      <c r="N134" s="3">
        <v>0</v>
      </c>
      <c r="O134" s="3">
        <v>0</v>
      </c>
      <c r="P134" s="3">
        <v>0</v>
      </c>
      <c r="Q134" s="3">
        <v>0</v>
      </c>
      <c r="R134" s="3">
        <v>0</v>
      </c>
      <c r="S134" s="3">
        <v>0</v>
      </c>
      <c r="T134" s="3">
        <v>0</v>
      </c>
      <c r="U134" s="3">
        <v>0</v>
      </c>
      <c r="V134" s="3">
        <v>0</v>
      </c>
    </row>
    <row r="135" spans="1:22">
      <c r="A135" s="13" t="s">
        <v>149</v>
      </c>
      <c r="B135" s="3">
        <v>206589.05</v>
      </c>
      <c r="C135" s="3">
        <v>351159.14999999898</v>
      </c>
      <c r="D135" s="3">
        <v>245146.00999999899</v>
      </c>
      <c r="E135" s="3">
        <v>480994.1</v>
      </c>
      <c r="F135" s="3">
        <v>411632.049999999</v>
      </c>
      <c r="G135" s="3">
        <v>-510856.53</v>
      </c>
      <c r="H135" s="3">
        <v>131700.269999999</v>
      </c>
      <c r="I135" s="3">
        <v>130728.97</v>
      </c>
      <c r="J135" s="3">
        <v>99646.339999999895</v>
      </c>
      <c r="K135" s="3">
        <v>50586.989999999903</v>
      </c>
      <c r="L135" s="3">
        <v>106737.069999999</v>
      </c>
      <c r="M135" s="3">
        <v>42515.789999999899</v>
      </c>
      <c r="N135" s="3">
        <v>103526.6</v>
      </c>
      <c r="O135" s="3">
        <v>186990.18</v>
      </c>
      <c r="P135" s="3">
        <v>77367.62</v>
      </c>
      <c r="Q135" s="3">
        <v>324024.429999999</v>
      </c>
      <c r="R135" s="3">
        <v>298543.80999999901</v>
      </c>
      <c r="S135" s="3">
        <v>73778.169999999896</v>
      </c>
      <c r="T135" s="3">
        <v>249375.11</v>
      </c>
      <c r="U135" s="3">
        <v>305304.71000000002</v>
      </c>
      <c r="V135" s="3">
        <v>104112.959999999</v>
      </c>
    </row>
    <row r="136" spans="1:22">
      <c r="A136" s="13" t="s">
        <v>150</v>
      </c>
      <c r="B136" s="3">
        <v>0</v>
      </c>
      <c r="C136" s="3">
        <v>0</v>
      </c>
      <c r="D136" s="3">
        <v>0</v>
      </c>
      <c r="E136" s="3">
        <v>0</v>
      </c>
      <c r="F136" s="3">
        <v>0</v>
      </c>
      <c r="G136" s="3">
        <v>0</v>
      </c>
      <c r="H136" s="3">
        <v>0</v>
      </c>
      <c r="I136" s="3">
        <v>0</v>
      </c>
      <c r="J136" s="3">
        <v>0</v>
      </c>
      <c r="K136" s="3">
        <v>0</v>
      </c>
      <c r="L136" s="3">
        <v>0</v>
      </c>
      <c r="M136" s="3">
        <v>0</v>
      </c>
      <c r="N136" s="3">
        <v>0</v>
      </c>
      <c r="O136" s="3">
        <v>0</v>
      </c>
      <c r="P136" s="3">
        <v>0</v>
      </c>
      <c r="Q136" s="3">
        <v>0</v>
      </c>
      <c r="R136" s="3">
        <v>0</v>
      </c>
      <c r="S136" s="3">
        <v>0</v>
      </c>
      <c r="T136" s="3">
        <v>0</v>
      </c>
      <c r="U136" s="3">
        <v>0</v>
      </c>
      <c r="V136" s="3">
        <v>0</v>
      </c>
    </row>
    <row r="137" spans="1:22">
      <c r="A137" s="13" t="s">
        <v>151</v>
      </c>
      <c r="B137" s="3">
        <v>2814.81</v>
      </c>
      <c r="C137" s="3">
        <v>3083.82</v>
      </c>
      <c r="D137" s="3">
        <v>3047</v>
      </c>
      <c r="E137" s="3">
        <v>2829</v>
      </c>
      <c r="F137" s="3">
        <v>2712.78</v>
      </c>
      <c r="G137" s="3">
        <v>3227.54</v>
      </c>
      <c r="H137" s="3">
        <v>2956.62</v>
      </c>
      <c r="I137" s="3">
        <v>3114.19</v>
      </c>
      <c r="J137" s="3">
        <v>3772.08</v>
      </c>
      <c r="K137" s="3">
        <v>2945.84</v>
      </c>
      <c r="L137" s="3">
        <v>3120.01</v>
      </c>
      <c r="M137" s="3">
        <v>2876.46</v>
      </c>
      <c r="N137" s="3">
        <v>3052.59</v>
      </c>
      <c r="O137" s="3">
        <v>18238.22</v>
      </c>
      <c r="P137" s="3">
        <v>17644.62</v>
      </c>
      <c r="Q137" s="3">
        <v>15299.82</v>
      </c>
      <c r="R137" s="3">
        <v>10143.049999999999</v>
      </c>
      <c r="S137" s="3">
        <v>12872.86</v>
      </c>
      <c r="T137" s="3">
        <v>12843.49</v>
      </c>
      <c r="U137" s="3">
        <v>3306.64</v>
      </c>
      <c r="V137" s="3">
        <v>3261.03</v>
      </c>
    </row>
    <row r="138" spans="1:22">
      <c r="A138" s="13" t="s">
        <v>152</v>
      </c>
      <c r="B138" s="3">
        <v>249970.66999999899</v>
      </c>
      <c r="C138" s="3">
        <v>210392.44999999899</v>
      </c>
      <c r="D138" s="3">
        <v>306420.99</v>
      </c>
      <c r="E138" s="3">
        <v>5878.91</v>
      </c>
      <c r="F138" s="3">
        <v>2712.78</v>
      </c>
      <c r="G138" s="3">
        <v>3227.54</v>
      </c>
      <c r="H138" s="3">
        <v>2956.62</v>
      </c>
      <c r="I138" s="3">
        <v>-54403.06</v>
      </c>
      <c r="J138" s="3">
        <v>3772.08</v>
      </c>
      <c r="K138" s="3">
        <v>2945.84</v>
      </c>
      <c r="L138" s="3">
        <v>3885.45</v>
      </c>
      <c r="M138" s="3">
        <v>110137.11</v>
      </c>
      <c r="N138" s="3">
        <v>145933.72</v>
      </c>
      <c r="O138" s="3">
        <v>140043.62999999899</v>
      </c>
      <c r="P138" s="3">
        <v>147449.49</v>
      </c>
      <c r="Q138" s="3">
        <v>156444.97</v>
      </c>
      <c r="R138" s="3">
        <v>135590.92000000001</v>
      </c>
      <c r="S138" s="3">
        <v>150216.82</v>
      </c>
      <c r="T138" s="3">
        <v>136027.24</v>
      </c>
      <c r="U138" s="3">
        <v>125682.89</v>
      </c>
      <c r="V138" s="3">
        <v>120263.73</v>
      </c>
    </row>
    <row r="139" spans="1:22">
      <c r="A139" s="13" t="s">
        <v>153</v>
      </c>
      <c r="B139" s="3">
        <v>72376.159999999902</v>
      </c>
      <c r="C139" s="3">
        <v>70500.989999999903</v>
      </c>
      <c r="D139" s="3">
        <v>76231.349999999904</v>
      </c>
      <c r="E139" s="3">
        <v>2882.64</v>
      </c>
      <c r="F139" s="3">
        <v>2712.78</v>
      </c>
      <c r="G139" s="3">
        <v>3227.53</v>
      </c>
      <c r="H139" s="3">
        <v>72490.69</v>
      </c>
      <c r="I139" s="3">
        <v>3114.18</v>
      </c>
      <c r="J139" s="3">
        <v>11507.19</v>
      </c>
      <c r="K139" s="3">
        <v>2945.84</v>
      </c>
      <c r="L139" s="3">
        <v>3120.01</v>
      </c>
      <c r="M139" s="3">
        <v>38231.5</v>
      </c>
      <c r="N139" s="3">
        <v>44127.33</v>
      </c>
      <c r="O139" s="3">
        <v>39465.0099999999</v>
      </c>
      <c r="P139" s="3">
        <v>37714.86</v>
      </c>
      <c r="Q139" s="3">
        <v>43353.98</v>
      </c>
      <c r="R139" s="3">
        <v>40421.89</v>
      </c>
      <c r="S139" s="3">
        <v>36040.839999999997</v>
      </c>
      <c r="T139" s="3">
        <v>37149.26</v>
      </c>
      <c r="U139" s="3">
        <v>35453.57</v>
      </c>
      <c r="V139" s="3">
        <v>40272.9</v>
      </c>
    </row>
    <row r="140" spans="1:22">
      <c r="A140" s="13" t="s">
        <v>154</v>
      </c>
      <c r="B140" s="3">
        <v>4903.45</v>
      </c>
      <c r="C140" s="3">
        <v>4251.8</v>
      </c>
      <c r="D140" s="3">
        <v>5570.03</v>
      </c>
      <c r="E140" s="3">
        <v>199702.39999999999</v>
      </c>
      <c r="F140" s="3">
        <v>198015</v>
      </c>
      <c r="G140" s="3">
        <v>198015</v>
      </c>
      <c r="H140" s="3">
        <v>198015</v>
      </c>
      <c r="I140" s="3">
        <v>198015</v>
      </c>
      <c r="J140" s="3">
        <v>198015</v>
      </c>
      <c r="K140" s="3">
        <v>198015</v>
      </c>
      <c r="L140" s="3">
        <v>198015</v>
      </c>
      <c r="M140" s="3">
        <v>198015</v>
      </c>
      <c r="N140" s="3">
        <v>198015</v>
      </c>
      <c r="O140" s="3">
        <v>198015</v>
      </c>
      <c r="P140" s="3">
        <v>198015</v>
      </c>
      <c r="Q140" s="3">
        <v>201421.16</v>
      </c>
      <c r="R140" s="3">
        <v>201421.16</v>
      </c>
      <c r="S140" s="3">
        <v>201421.16</v>
      </c>
      <c r="T140" s="3">
        <v>201421.16</v>
      </c>
      <c r="U140" s="3">
        <v>201421.16</v>
      </c>
      <c r="V140" s="3">
        <v>201421.16</v>
      </c>
    </row>
    <row r="141" spans="1:22">
      <c r="A141" s="13" t="s">
        <v>155</v>
      </c>
      <c r="B141" s="3">
        <v>0</v>
      </c>
      <c r="C141" s="3">
        <v>0</v>
      </c>
      <c r="D141" s="3">
        <v>0</v>
      </c>
      <c r="E141" s="3">
        <v>0</v>
      </c>
      <c r="F141" s="3">
        <v>0</v>
      </c>
      <c r="G141" s="3">
        <v>0</v>
      </c>
      <c r="H141" s="3">
        <v>0</v>
      </c>
      <c r="I141" s="3">
        <v>0</v>
      </c>
      <c r="J141" s="3">
        <v>0</v>
      </c>
      <c r="K141" s="3">
        <v>0</v>
      </c>
      <c r="L141" s="3">
        <v>0</v>
      </c>
      <c r="M141" s="3">
        <v>0</v>
      </c>
      <c r="N141" s="3">
        <v>0</v>
      </c>
      <c r="O141" s="3">
        <v>-58375.27</v>
      </c>
      <c r="P141" s="3">
        <v>0</v>
      </c>
      <c r="Q141" s="3">
        <v>0</v>
      </c>
      <c r="R141" s="3">
        <v>0</v>
      </c>
      <c r="S141" s="3">
        <v>0</v>
      </c>
      <c r="T141" s="3">
        <v>0</v>
      </c>
      <c r="U141" s="3">
        <v>0</v>
      </c>
      <c r="V141" s="3">
        <v>0</v>
      </c>
    </row>
    <row r="142" spans="1:22">
      <c r="A142" s="13" t="s">
        <v>156</v>
      </c>
      <c r="B142" s="3">
        <v>3767.21</v>
      </c>
      <c r="C142" s="3">
        <v>3018.78</v>
      </c>
      <c r="D142" s="3">
        <v>4266.03</v>
      </c>
      <c r="E142" s="3">
        <v>297647.13</v>
      </c>
      <c r="F142" s="3">
        <v>248896.26</v>
      </c>
      <c r="G142" s="3">
        <v>386963.9</v>
      </c>
      <c r="H142" s="3">
        <v>291019.73</v>
      </c>
      <c r="I142" s="3">
        <v>276418.64</v>
      </c>
      <c r="J142" s="3">
        <v>412274.56999999902</v>
      </c>
      <c r="K142" s="3">
        <v>263632.05</v>
      </c>
      <c r="L142" s="3">
        <v>442705.23</v>
      </c>
      <c r="M142" s="3">
        <v>220671.94</v>
      </c>
      <c r="N142" s="3">
        <v>134857.889999999</v>
      </c>
      <c r="O142" s="3">
        <v>112557.62</v>
      </c>
      <c r="P142" s="3">
        <v>79307.25</v>
      </c>
      <c r="Q142" s="3">
        <v>111995.59</v>
      </c>
      <c r="R142" s="3">
        <v>148263.26999999999</v>
      </c>
      <c r="S142" s="3">
        <v>155395.62</v>
      </c>
      <c r="T142" s="3">
        <v>101958.96</v>
      </c>
      <c r="U142" s="3">
        <v>148155.65</v>
      </c>
      <c r="V142" s="3">
        <v>147742.57999999999</v>
      </c>
    </row>
    <row r="143" spans="1:22">
      <c r="A143" s="13" t="s">
        <v>157</v>
      </c>
      <c r="B143" s="3">
        <v>0</v>
      </c>
      <c r="C143" s="3">
        <v>0</v>
      </c>
      <c r="D143" s="3">
        <v>0</v>
      </c>
      <c r="E143" s="3">
        <v>9754.5300000000007</v>
      </c>
      <c r="F143" s="3">
        <v>11296.66</v>
      </c>
      <c r="G143" s="3">
        <v>17006.82</v>
      </c>
      <c r="H143" s="3">
        <v>18468.2399999999</v>
      </c>
      <c r="I143" s="3">
        <v>19794.88</v>
      </c>
      <c r="J143" s="3">
        <v>15910.72</v>
      </c>
      <c r="K143" s="3">
        <v>14280.83</v>
      </c>
      <c r="L143" s="3">
        <v>16983.5799999999</v>
      </c>
      <c r="M143" s="3">
        <v>15506.359999999901</v>
      </c>
      <c r="N143" s="3">
        <v>17250.02</v>
      </c>
      <c r="O143" s="3">
        <v>16839.919999999998</v>
      </c>
      <c r="P143" s="3">
        <v>16052.63</v>
      </c>
      <c r="Q143" s="3">
        <v>12993.2499999999</v>
      </c>
      <c r="R143" s="3">
        <v>10181.969999999999</v>
      </c>
      <c r="S143" s="3">
        <v>6273.53</v>
      </c>
      <c r="T143" s="3">
        <v>6750.5299999999897</v>
      </c>
      <c r="U143" s="3">
        <v>7280.78999999999</v>
      </c>
      <c r="V143" s="3">
        <v>9870.77</v>
      </c>
    </row>
    <row r="144" spans="1:22">
      <c r="A144" s="13" t="s">
        <v>158</v>
      </c>
      <c r="B144" s="3">
        <v>103131.37</v>
      </c>
      <c r="C144" s="3">
        <v>134098.93999999901</v>
      </c>
      <c r="D144" s="3">
        <v>173561.89</v>
      </c>
      <c r="E144" s="3">
        <v>63211.419999999896</v>
      </c>
      <c r="F144" s="3">
        <v>78046.84</v>
      </c>
      <c r="G144" s="3">
        <v>120986.18</v>
      </c>
      <c r="H144" s="3">
        <v>141044.63</v>
      </c>
      <c r="I144" s="3">
        <v>196172.49</v>
      </c>
      <c r="J144" s="3">
        <v>128737.53</v>
      </c>
      <c r="K144" s="3">
        <v>91481.47</v>
      </c>
      <c r="L144" s="3">
        <v>-73597.509999999893</v>
      </c>
      <c r="M144" s="3">
        <v>72680.34</v>
      </c>
      <c r="N144" s="3">
        <v>111194.02999999899</v>
      </c>
      <c r="O144" s="3">
        <v>98571.22</v>
      </c>
      <c r="P144" s="3">
        <v>88617.89</v>
      </c>
      <c r="Q144" s="3">
        <v>79029.36</v>
      </c>
      <c r="R144" s="3">
        <v>76541.66</v>
      </c>
      <c r="S144" s="3">
        <v>97740.97</v>
      </c>
      <c r="T144" s="3">
        <v>114356.4</v>
      </c>
      <c r="U144" s="3">
        <v>129155.409999999</v>
      </c>
      <c r="V144" s="3">
        <v>134941.82999999999</v>
      </c>
    </row>
    <row r="145" spans="1:22">
      <c r="A145" s="13" t="s">
        <v>159</v>
      </c>
      <c r="B145" s="3">
        <v>6374.17</v>
      </c>
      <c r="C145" s="3">
        <v>19338.88</v>
      </c>
      <c r="D145" s="3">
        <v>48699.07</v>
      </c>
      <c r="E145" s="3">
        <v>42471.19</v>
      </c>
      <c r="F145" s="3">
        <v>16346.7</v>
      </c>
      <c r="G145" s="3">
        <v>19662.3999999999</v>
      </c>
      <c r="H145" s="3">
        <v>20658.689999999999</v>
      </c>
      <c r="I145" s="3">
        <v>18201.439999999999</v>
      </c>
      <c r="J145" s="3">
        <v>12009.13</v>
      </c>
      <c r="K145" s="3">
        <v>26867.229999999901</v>
      </c>
      <c r="L145" s="3">
        <v>47651.99</v>
      </c>
      <c r="M145" s="3">
        <v>64624.86</v>
      </c>
      <c r="N145" s="3">
        <v>16427.009999999998</v>
      </c>
      <c r="O145" s="3">
        <v>188047.54</v>
      </c>
      <c r="P145" s="3">
        <v>79743.539999999994</v>
      </c>
      <c r="Q145" s="3">
        <v>36124.47</v>
      </c>
      <c r="R145" s="3">
        <v>30471.55</v>
      </c>
      <c r="S145" s="3">
        <v>67068.019999999902</v>
      </c>
      <c r="T145" s="3">
        <v>13460.6</v>
      </c>
      <c r="U145" s="3">
        <v>1220.5699999999899</v>
      </c>
      <c r="V145" s="3">
        <v>40246.359999999899</v>
      </c>
    </row>
    <row r="146" spans="1:22">
      <c r="A146" s="13" t="s">
        <v>160</v>
      </c>
      <c r="B146" s="3">
        <v>94780.23</v>
      </c>
      <c r="C146" s="3">
        <v>61004.369999999901</v>
      </c>
      <c r="D146" s="3">
        <v>63321.93</v>
      </c>
      <c r="E146" s="3">
        <v>256234.55</v>
      </c>
      <c r="F146" s="3">
        <v>151049.68</v>
      </c>
      <c r="G146" s="3">
        <v>7191.1200000000199</v>
      </c>
      <c r="H146" s="3">
        <v>162388.34</v>
      </c>
      <c r="I146" s="3">
        <v>154779.15</v>
      </c>
      <c r="J146" s="3">
        <v>188941.18</v>
      </c>
      <c r="K146" s="3">
        <v>133333.079999999</v>
      </c>
      <c r="L146" s="3">
        <v>141148.46</v>
      </c>
      <c r="M146" s="3">
        <v>176652.37</v>
      </c>
      <c r="N146" s="3">
        <v>177847.37999999899</v>
      </c>
      <c r="O146" s="3">
        <v>142125.82999999999</v>
      </c>
      <c r="P146" s="3">
        <v>115984.18</v>
      </c>
      <c r="Q146" s="3">
        <v>121892.02</v>
      </c>
      <c r="R146" s="3">
        <v>175280.88</v>
      </c>
      <c r="S146" s="3">
        <v>246786.459999999</v>
      </c>
      <c r="T146" s="3">
        <v>239055.65</v>
      </c>
      <c r="U146" s="3">
        <v>240997.53</v>
      </c>
      <c r="V146" s="3">
        <v>170397.97999999899</v>
      </c>
    </row>
    <row r="147" spans="1:22">
      <c r="A147" s="13" t="s">
        <v>161</v>
      </c>
      <c r="B147" s="3">
        <v>5302.28</v>
      </c>
      <c r="C147" s="3">
        <v>4813.6000000000004</v>
      </c>
      <c r="D147" s="3">
        <v>813.6</v>
      </c>
      <c r="E147" s="3">
        <v>18348.009999999998</v>
      </c>
      <c r="F147" s="3">
        <v>12603.85</v>
      </c>
      <c r="G147" s="3">
        <v>-51834.84</v>
      </c>
      <c r="H147" s="3">
        <v>13829.699999999901</v>
      </c>
      <c r="I147" s="3">
        <v>-5377.01</v>
      </c>
      <c r="J147" s="3">
        <v>152546.54999999999</v>
      </c>
      <c r="K147" s="3">
        <v>-11234.03</v>
      </c>
      <c r="L147" s="3">
        <v>1194.95999999999</v>
      </c>
      <c r="M147" s="3">
        <v>-12480.31</v>
      </c>
      <c r="N147" s="3">
        <v>7593.1299999999901</v>
      </c>
      <c r="O147" s="3">
        <v>-8249.2099999999991</v>
      </c>
      <c r="P147" s="3">
        <v>-7639.61</v>
      </c>
      <c r="Q147" s="3">
        <v>99558.45</v>
      </c>
      <c r="R147" s="3">
        <v>15540.6</v>
      </c>
      <c r="S147" s="3">
        <v>24309.53</v>
      </c>
      <c r="T147" s="3">
        <v>30880.44</v>
      </c>
      <c r="U147" s="3">
        <v>17231.04</v>
      </c>
      <c r="V147" s="3">
        <v>19093.9399999999</v>
      </c>
    </row>
    <row r="148" spans="1:22">
      <c r="A148" s="13" t="s">
        <v>162</v>
      </c>
      <c r="B148" s="3">
        <v>6671.13</v>
      </c>
      <c r="C148" s="3">
        <v>7833.17</v>
      </c>
      <c r="D148" s="3">
        <v>12112.36</v>
      </c>
      <c r="E148" s="3">
        <v>10006.43</v>
      </c>
      <c r="F148" s="3">
        <v>8471.9500000000007</v>
      </c>
      <c r="G148" s="3">
        <v>12291.72</v>
      </c>
      <c r="H148" s="3">
        <v>6135.03</v>
      </c>
      <c r="I148" s="3">
        <v>4447.68</v>
      </c>
      <c r="J148" s="3">
        <v>8288.32</v>
      </c>
      <c r="K148" s="3">
        <v>4679.17</v>
      </c>
      <c r="L148" s="3">
        <v>9809.92</v>
      </c>
      <c r="M148" s="3">
        <v>3914.11</v>
      </c>
      <c r="N148" s="3">
        <v>4653.28</v>
      </c>
      <c r="O148" s="3">
        <v>5691.27</v>
      </c>
      <c r="P148" s="3">
        <v>5325.47</v>
      </c>
      <c r="Q148" s="3">
        <v>5930.61</v>
      </c>
      <c r="R148" s="3">
        <v>4988.05</v>
      </c>
      <c r="S148" s="3">
        <v>9269.1200000000008</v>
      </c>
      <c r="T148" s="3">
        <v>6457.89</v>
      </c>
      <c r="U148" s="3">
        <v>5950.08</v>
      </c>
      <c r="V148" s="3">
        <v>5577.29</v>
      </c>
    </row>
    <row r="149" spans="1:22">
      <c r="A149" s="13" t="s">
        <v>163</v>
      </c>
      <c r="B149" s="3">
        <v>0</v>
      </c>
      <c r="C149" s="3">
        <v>0</v>
      </c>
      <c r="D149" s="3">
        <v>0</v>
      </c>
      <c r="E149" s="3">
        <v>96.14</v>
      </c>
      <c r="F149" s="3">
        <v>0</v>
      </c>
      <c r="G149" s="3">
        <v>0</v>
      </c>
      <c r="H149" s="3">
        <v>0</v>
      </c>
      <c r="I149" s="3">
        <v>0</v>
      </c>
      <c r="J149" s="3">
        <v>0</v>
      </c>
      <c r="K149" s="3">
        <v>0</v>
      </c>
      <c r="L149" s="3">
        <v>0</v>
      </c>
      <c r="M149" s="3">
        <v>173.27</v>
      </c>
      <c r="N149" s="3">
        <v>58.47</v>
      </c>
      <c r="O149" s="3">
        <v>21.94</v>
      </c>
      <c r="P149" s="3">
        <v>0</v>
      </c>
      <c r="Q149" s="3">
        <v>613.16999999999996</v>
      </c>
      <c r="R149" s="3">
        <v>0</v>
      </c>
      <c r="S149" s="3">
        <v>0</v>
      </c>
      <c r="T149" s="3">
        <v>403.97</v>
      </c>
      <c r="U149" s="3">
        <v>166.07</v>
      </c>
      <c r="V149" s="3">
        <v>18.86</v>
      </c>
    </row>
    <row r="150" spans="1:22">
      <c r="A150" s="13" t="s">
        <v>164</v>
      </c>
      <c r="B150" s="3">
        <v>0</v>
      </c>
      <c r="C150" s="3">
        <v>0</v>
      </c>
      <c r="D150" s="3">
        <v>0</v>
      </c>
      <c r="E150" s="3">
        <v>0</v>
      </c>
      <c r="F150" s="3">
        <v>0</v>
      </c>
      <c r="G150" s="3">
        <v>0</v>
      </c>
      <c r="H150" s="3">
        <v>0</v>
      </c>
      <c r="I150" s="3">
        <v>0</v>
      </c>
      <c r="J150" s="3">
        <v>0</v>
      </c>
      <c r="K150" s="3">
        <v>0</v>
      </c>
      <c r="L150" s="3">
        <v>0</v>
      </c>
      <c r="M150" s="3">
        <v>0</v>
      </c>
      <c r="N150" s="3">
        <v>0</v>
      </c>
      <c r="O150" s="3">
        <v>0</v>
      </c>
      <c r="P150" s="3">
        <v>0</v>
      </c>
      <c r="Q150" s="3">
        <v>0</v>
      </c>
      <c r="R150" s="3">
        <v>0</v>
      </c>
      <c r="S150" s="3">
        <v>0</v>
      </c>
      <c r="T150" s="3">
        <v>0</v>
      </c>
      <c r="U150" s="3">
        <v>0</v>
      </c>
      <c r="V150" s="3">
        <v>0</v>
      </c>
    </row>
    <row r="151" spans="1:22">
      <c r="A151" s="13" t="s">
        <v>165</v>
      </c>
      <c r="B151" s="3">
        <v>2203.84</v>
      </c>
      <c r="C151" s="3">
        <v>17973.75</v>
      </c>
      <c r="D151" s="3">
        <v>22909.3999999999</v>
      </c>
      <c r="E151" s="3">
        <v>9104.6</v>
      </c>
      <c r="F151" s="3">
        <v>6212.42</v>
      </c>
      <c r="G151" s="3">
        <v>9355.4399999999896</v>
      </c>
      <c r="H151" s="3">
        <v>9903.2099999999991</v>
      </c>
      <c r="I151" s="3">
        <v>9106.9500000000007</v>
      </c>
      <c r="J151" s="3">
        <v>9106.8799999999992</v>
      </c>
      <c r="K151" s="3">
        <v>2198.3000000000002</v>
      </c>
      <c r="L151" s="3">
        <v>16482.419999999998</v>
      </c>
      <c r="M151" s="3">
        <v>9348.08</v>
      </c>
      <c r="N151" s="3">
        <v>9352.18</v>
      </c>
      <c r="O151" s="3">
        <v>9348.09</v>
      </c>
      <c r="P151" s="3">
        <v>25182.53</v>
      </c>
      <c r="Q151" s="3">
        <v>9363.03999999999</v>
      </c>
      <c r="R151" s="3">
        <v>9355.53999999999</v>
      </c>
      <c r="S151" s="3">
        <v>9357.3699999999899</v>
      </c>
      <c r="T151" s="3">
        <v>9357.2999999999993</v>
      </c>
      <c r="U151" s="3">
        <v>9369.1199999999899</v>
      </c>
      <c r="V151" s="3">
        <v>9361.9</v>
      </c>
    </row>
    <row r="152" spans="1:22">
      <c r="A152" s="13" t="s">
        <v>166</v>
      </c>
      <c r="B152" s="3">
        <v>263286.14</v>
      </c>
      <c r="C152" s="3">
        <v>252291.519999999</v>
      </c>
      <c r="D152" s="3">
        <v>491306.54</v>
      </c>
      <c r="E152" s="3">
        <v>238986.2</v>
      </c>
      <c r="F152" s="3">
        <v>148141.01999999999</v>
      </c>
      <c r="G152" s="3">
        <v>128256.89</v>
      </c>
      <c r="H152" s="3">
        <v>169194.27</v>
      </c>
      <c r="I152" s="3">
        <v>274566.45999999897</v>
      </c>
      <c r="J152" s="3">
        <v>248528.739999999</v>
      </c>
      <c r="K152" s="3">
        <v>138740.62</v>
      </c>
      <c r="L152" s="3">
        <v>248341.08</v>
      </c>
      <c r="M152" s="3">
        <v>154110.28999999899</v>
      </c>
      <c r="N152" s="3">
        <v>169614.58</v>
      </c>
      <c r="O152" s="3">
        <v>184393.9</v>
      </c>
      <c r="P152" s="3">
        <v>148843.83999999901</v>
      </c>
      <c r="Q152" s="3">
        <v>142898.56</v>
      </c>
      <c r="R152" s="3">
        <v>173252.03</v>
      </c>
      <c r="S152" s="3">
        <v>224383.96</v>
      </c>
      <c r="T152" s="3">
        <v>197815.17</v>
      </c>
      <c r="U152" s="3">
        <v>201601.889999999</v>
      </c>
      <c r="V152" s="3">
        <v>223458.56</v>
      </c>
    </row>
    <row r="153" spans="1:22">
      <c r="A153" s="13" t="s">
        <v>167</v>
      </c>
      <c r="B153" s="3">
        <v>634245.93000000005</v>
      </c>
      <c r="C153" s="3">
        <v>559792.71</v>
      </c>
      <c r="D153" s="3">
        <v>508065.02</v>
      </c>
      <c r="E153" s="3">
        <v>539947.96</v>
      </c>
      <c r="F153" s="3">
        <v>505656.23</v>
      </c>
      <c r="G153" s="3">
        <v>478682.70999999897</v>
      </c>
      <c r="H153" s="3">
        <v>464801.1</v>
      </c>
      <c r="I153" s="3">
        <v>592352.76999999897</v>
      </c>
      <c r="J153" s="3">
        <v>684539.57</v>
      </c>
      <c r="K153" s="3">
        <v>527266.94999999995</v>
      </c>
      <c r="L153" s="3">
        <v>596343.00999999896</v>
      </c>
      <c r="M153" s="3">
        <v>458900.78999999899</v>
      </c>
      <c r="N153" s="3">
        <v>962595.19999999902</v>
      </c>
      <c r="O153" s="3">
        <v>540900.90999999898</v>
      </c>
      <c r="P153" s="3">
        <v>443640.98</v>
      </c>
      <c r="Q153" s="3">
        <v>645244.95999999903</v>
      </c>
      <c r="R153" s="3">
        <v>696526.799999999</v>
      </c>
      <c r="S153" s="3">
        <v>470898.6</v>
      </c>
      <c r="T153" s="3">
        <v>627025.14999999898</v>
      </c>
      <c r="U153" s="3">
        <v>484596.32</v>
      </c>
      <c r="V153" s="3">
        <v>490396.52</v>
      </c>
    </row>
    <row r="154" spans="1:22">
      <c r="A154" s="13" t="s">
        <v>168</v>
      </c>
      <c r="B154" s="3">
        <v>131.18</v>
      </c>
      <c r="C154" s="3">
        <v>0</v>
      </c>
      <c r="D154" s="3">
        <v>0</v>
      </c>
      <c r="E154" s="3">
        <v>0</v>
      </c>
      <c r="F154" s="3">
        <v>0</v>
      </c>
      <c r="G154" s="3">
        <v>0</v>
      </c>
      <c r="H154" s="3">
        <v>0</v>
      </c>
      <c r="I154" s="3">
        <v>0</v>
      </c>
      <c r="J154" s="3">
        <v>0</v>
      </c>
      <c r="K154" s="3">
        <v>925.71</v>
      </c>
      <c r="L154" s="3">
        <v>257.14999999999998</v>
      </c>
      <c r="M154" s="3">
        <v>9052.39</v>
      </c>
      <c r="N154" s="3">
        <v>906.2</v>
      </c>
      <c r="O154" s="3">
        <v>38.42</v>
      </c>
      <c r="P154" s="3">
        <v>0</v>
      </c>
      <c r="Q154" s="3">
        <v>0</v>
      </c>
      <c r="R154" s="3">
        <v>0</v>
      </c>
      <c r="S154" s="3">
        <v>0</v>
      </c>
      <c r="T154" s="3">
        <v>0</v>
      </c>
      <c r="U154" s="3">
        <v>0</v>
      </c>
      <c r="V154" s="3">
        <v>0</v>
      </c>
    </row>
    <row r="155" spans="1:22">
      <c r="A155" s="13" t="s">
        <v>169</v>
      </c>
      <c r="B155" s="3">
        <v>0</v>
      </c>
      <c r="C155" s="3">
        <v>0</v>
      </c>
      <c r="D155" s="3">
        <v>0</v>
      </c>
      <c r="E155" s="3">
        <v>33096.0799999999</v>
      </c>
      <c r="F155" s="3">
        <v>34479.549999999901</v>
      </c>
      <c r="G155" s="3">
        <v>-12951.9299999999</v>
      </c>
      <c r="H155" s="3">
        <v>14728.55</v>
      </c>
      <c r="I155" s="3">
        <v>25915.72</v>
      </c>
      <c r="J155" s="3">
        <v>15216.549999999899</v>
      </c>
      <c r="K155" s="3">
        <v>18138.68</v>
      </c>
      <c r="L155" s="3">
        <v>16392.96</v>
      </c>
      <c r="M155" s="3">
        <v>5634.5</v>
      </c>
      <c r="N155" s="3">
        <v>15817.93</v>
      </c>
      <c r="O155" s="3">
        <v>24153.39</v>
      </c>
      <c r="P155" s="3">
        <v>19339.469999999899</v>
      </c>
      <c r="Q155" s="3">
        <v>15198.059999999899</v>
      </c>
      <c r="R155" s="3">
        <v>13721.449999999901</v>
      </c>
      <c r="S155" s="3">
        <v>14319.31</v>
      </c>
      <c r="T155" s="3">
        <v>12946.05</v>
      </c>
      <c r="U155" s="3">
        <v>13722.969999999899</v>
      </c>
      <c r="V155" s="3">
        <v>10439.9199999999</v>
      </c>
    </row>
    <row r="156" spans="1:22">
      <c r="A156" s="13" t="s">
        <v>170</v>
      </c>
      <c r="B156" s="3">
        <v>0</v>
      </c>
      <c r="C156" s="3">
        <v>0</v>
      </c>
      <c r="D156" s="3">
        <v>0</v>
      </c>
      <c r="E156" s="3">
        <v>0</v>
      </c>
      <c r="F156" s="3">
        <v>0</v>
      </c>
      <c r="G156" s="3">
        <v>0</v>
      </c>
      <c r="H156" s="3">
        <v>0</v>
      </c>
      <c r="I156" s="3">
        <v>0</v>
      </c>
      <c r="J156" s="3">
        <v>0</v>
      </c>
      <c r="K156" s="3">
        <v>0</v>
      </c>
      <c r="L156" s="3">
        <v>0</v>
      </c>
      <c r="M156" s="3">
        <v>0</v>
      </c>
      <c r="N156" s="3">
        <v>0</v>
      </c>
      <c r="O156" s="3">
        <v>0</v>
      </c>
      <c r="P156" s="3">
        <v>0</v>
      </c>
      <c r="Q156" s="3">
        <v>0</v>
      </c>
      <c r="R156" s="3">
        <v>0</v>
      </c>
      <c r="S156" s="3">
        <v>0</v>
      </c>
      <c r="T156" s="3">
        <v>0</v>
      </c>
      <c r="U156" s="3">
        <v>0</v>
      </c>
      <c r="V156" s="3">
        <v>0</v>
      </c>
    </row>
    <row r="157" spans="1:22">
      <c r="A157" s="13" t="s">
        <v>171</v>
      </c>
      <c r="B157" s="3">
        <v>0</v>
      </c>
      <c r="C157" s="3">
        <v>0</v>
      </c>
      <c r="D157" s="3">
        <v>0</v>
      </c>
      <c r="E157" s="3">
        <v>0</v>
      </c>
      <c r="F157" s="3">
        <v>0</v>
      </c>
      <c r="G157" s="3">
        <v>0</v>
      </c>
      <c r="H157" s="3">
        <v>0</v>
      </c>
      <c r="I157" s="3">
        <v>0</v>
      </c>
      <c r="J157" s="3">
        <v>0</v>
      </c>
      <c r="K157" s="3">
        <v>0</v>
      </c>
      <c r="L157" s="3">
        <v>0</v>
      </c>
      <c r="M157" s="3">
        <v>0</v>
      </c>
      <c r="N157" s="3">
        <v>0</v>
      </c>
      <c r="O157" s="3">
        <v>0</v>
      </c>
      <c r="P157" s="3">
        <v>0</v>
      </c>
      <c r="Q157" s="3">
        <v>0</v>
      </c>
      <c r="R157" s="3">
        <v>0</v>
      </c>
      <c r="S157" s="3">
        <v>0</v>
      </c>
      <c r="T157" s="3">
        <v>0</v>
      </c>
      <c r="U157" s="3">
        <v>0</v>
      </c>
      <c r="V157" s="3">
        <v>0</v>
      </c>
    </row>
    <row r="158" spans="1:22">
      <c r="A158" s="13" t="s">
        <v>172</v>
      </c>
      <c r="B158" s="3">
        <v>0</v>
      </c>
      <c r="C158" s="3">
        <v>0</v>
      </c>
      <c r="D158" s="3">
        <v>0</v>
      </c>
      <c r="E158" s="3">
        <v>0</v>
      </c>
      <c r="F158" s="3">
        <v>0</v>
      </c>
      <c r="G158" s="3">
        <v>0</v>
      </c>
      <c r="H158" s="3">
        <v>0</v>
      </c>
      <c r="I158" s="3">
        <v>0</v>
      </c>
      <c r="J158" s="3">
        <v>0</v>
      </c>
      <c r="K158" s="3">
        <v>0</v>
      </c>
      <c r="L158" s="3">
        <v>0</v>
      </c>
      <c r="M158" s="3">
        <v>0</v>
      </c>
      <c r="N158" s="3">
        <v>0</v>
      </c>
      <c r="O158" s="3">
        <v>0</v>
      </c>
      <c r="P158" s="3">
        <v>0</v>
      </c>
      <c r="Q158" s="3">
        <v>0</v>
      </c>
      <c r="R158" s="3">
        <v>0</v>
      </c>
      <c r="S158" s="3">
        <v>0</v>
      </c>
      <c r="T158" s="3">
        <v>0</v>
      </c>
      <c r="U158" s="3">
        <v>0</v>
      </c>
      <c r="V158" s="3">
        <v>0</v>
      </c>
    </row>
    <row r="159" spans="1:22">
      <c r="A159" s="13" t="s">
        <v>173</v>
      </c>
      <c r="B159" s="3">
        <v>0</v>
      </c>
      <c r="C159" s="3">
        <v>0</v>
      </c>
      <c r="D159" s="3">
        <v>0</v>
      </c>
      <c r="E159" s="3">
        <v>0</v>
      </c>
      <c r="F159" s="3">
        <v>0</v>
      </c>
      <c r="G159" s="3">
        <v>0</v>
      </c>
      <c r="H159" s="3">
        <v>0</v>
      </c>
      <c r="I159" s="3">
        <v>0</v>
      </c>
      <c r="J159" s="3">
        <v>0</v>
      </c>
      <c r="K159" s="3">
        <v>0</v>
      </c>
      <c r="L159" s="3">
        <v>0</v>
      </c>
      <c r="M159" s="3">
        <v>0</v>
      </c>
      <c r="N159" s="3">
        <v>0</v>
      </c>
      <c r="O159" s="3">
        <v>0</v>
      </c>
      <c r="P159" s="3">
        <v>0</v>
      </c>
      <c r="Q159" s="3">
        <v>0</v>
      </c>
      <c r="R159" s="3">
        <v>0</v>
      </c>
      <c r="S159" s="3">
        <v>0</v>
      </c>
      <c r="T159" s="3">
        <v>0</v>
      </c>
      <c r="U159" s="3">
        <v>0</v>
      </c>
      <c r="V159" s="3">
        <v>0</v>
      </c>
    </row>
    <row r="160" spans="1:22">
      <c r="A160" s="13" t="s">
        <v>174</v>
      </c>
      <c r="B160" s="3">
        <v>0</v>
      </c>
      <c r="C160" s="3">
        <v>0</v>
      </c>
      <c r="D160" s="3">
        <v>0</v>
      </c>
      <c r="E160" s="3">
        <v>0</v>
      </c>
      <c r="F160" s="3">
        <v>0</v>
      </c>
      <c r="G160" s="3">
        <v>0</v>
      </c>
      <c r="H160" s="3">
        <v>0</v>
      </c>
      <c r="I160" s="3">
        <v>0</v>
      </c>
      <c r="J160" s="3">
        <v>0</v>
      </c>
      <c r="K160" s="3">
        <v>0</v>
      </c>
      <c r="L160" s="3">
        <v>0</v>
      </c>
      <c r="M160" s="3">
        <v>0</v>
      </c>
      <c r="N160" s="3">
        <v>0</v>
      </c>
      <c r="O160" s="3">
        <v>0</v>
      </c>
      <c r="P160" s="3">
        <v>0</v>
      </c>
      <c r="Q160" s="3">
        <v>0</v>
      </c>
      <c r="R160" s="3">
        <v>0</v>
      </c>
      <c r="S160" s="3">
        <v>0</v>
      </c>
      <c r="T160" s="3">
        <v>0</v>
      </c>
      <c r="U160" s="3">
        <v>0</v>
      </c>
      <c r="V160" s="3">
        <v>0</v>
      </c>
    </row>
    <row r="161" spans="1:22">
      <c r="A161" s="13" t="s">
        <v>175</v>
      </c>
      <c r="B161" s="3">
        <v>0</v>
      </c>
      <c r="C161" s="3">
        <v>0</v>
      </c>
      <c r="D161" s="3">
        <v>0</v>
      </c>
      <c r="E161" s="3">
        <v>0</v>
      </c>
      <c r="F161" s="3">
        <v>0</v>
      </c>
      <c r="G161" s="3">
        <v>0</v>
      </c>
      <c r="H161" s="3">
        <v>0</v>
      </c>
      <c r="I161" s="3">
        <v>0</v>
      </c>
      <c r="J161" s="3">
        <v>0</v>
      </c>
      <c r="K161" s="3">
        <v>0</v>
      </c>
      <c r="L161" s="3">
        <v>0</v>
      </c>
      <c r="M161" s="3">
        <v>0</v>
      </c>
      <c r="N161" s="3">
        <v>0</v>
      </c>
      <c r="O161" s="3">
        <v>0</v>
      </c>
      <c r="P161" s="3">
        <v>0</v>
      </c>
      <c r="Q161" s="3">
        <v>0</v>
      </c>
      <c r="R161" s="3">
        <v>0</v>
      </c>
      <c r="S161" s="3">
        <v>0</v>
      </c>
      <c r="T161" s="3">
        <v>0</v>
      </c>
      <c r="U161" s="3">
        <v>0</v>
      </c>
      <c r="V161" s="3">
        <v>0</v>
      </c>
    </row>
    <row r="162" spans="1:22">
      <c r="A162" s="13" t="s">
        <v>176</v>
      </c>
      <c r="B162" s="6">
        <v>0</v>
      </c>
      <c r="C162" s="6">
        <v>0</v>
      </c>
      <c r="D162" s="6">
        <v>0</v>
      </c>
      <c r="E162" s="6">
        <v>0</v>
      </c>
      <c r="F162" s="6">
        <v>0</v>
      </c>
      <c r="G162" s="6">
        <v>0</v>
      </c>
      <c r="H162" s="6">
        <v>0</v>
      </c>
      <c r="I162" s="6">
        <v>0</v>
      </c>
      <c r="J162" s="6">
        <v>0</v>
      </c>
      <c r="K162" s="6">
        <v>0</v>
      </c>
      <c r="L162" s="6">
        <v>0</v>
      </c>
      <c r="M162" s="6">
        <v>0</v>
      </c>
      <c r="N162" s="6">
        <v>0</v>
      </c>
      <c r="O162" s="6">
        <v>0</v>
      </c>
      <c r="P162" s="6">
        <v>0</v>
      </c>
      <c r="Q162" s="6">
        <v>0</v>
      </c>
      <c r="R162" s="6">
        <v>0</v>
      </c>
      <c r="S162" s="6">
        <v>0</v>
      </c>
      <c r="T162" s="6">
        <v>0</v>
      </c>
      <c r="U162" s="6">
        <v>0</v>
      </c>
      <c r="V162" s="6">
        <v>0</v>
      </c>
    </row>
    <row r="163" spans="1:22">
      <c r="A163" s="13" t="s">
        <v>177</v>
      </c>
      <c r="B163" s="3">
        <f>SUM(B135:B162)</f>
        <v>1656547.6199999989</v>
      </c>
      <c r="C163" s="3">
        <f>SUM(C135:C162)</f>
        <v>1699553.9299999957</v>
      </c>
      <c r="D163" s="3">
        <f t="shared" ref="D163:V163" si="31">SUM(D135:D162)</f>
        <v>1961471.2199999988</v>
      </c>
      <c r="E163" s="3">
        <f t="shared" si="31"/>
        <v>2211191.29</v>
      </c>
      <c r="F163" s="3">
        <f t="shared" si="31"/>
        <v>1838986.5499999989</v>
      </c>
      <c r="G163" s="3">
        <f t="shared" si="31"/>
        <v>812451.48999999894</v>
      </c>
      <c r="H163" s="3">
        <f t="shared" si="31"/>
        <v>1720290.6899999988</v>
      </c>
      <c r="I163" s="3">
        <f t="shared" si="31"/>
        <v>1846948.4499999981</v>
      </c>
      <c r="J163" s="3">
        <f t="shared" si="31"/>
        <v>2192812.4299999978</v>
      </c>
      <c r="K163" s="3">
        <f t="shared" si="31"/>
        <v>1467749.5699999987</v>
      </c>
      <c r="L163" s="3">
        <f t="shared" si="31"/>
        <v>1778590.7899999977</v>
      </c>
      <c r="M163" s="3">
        <f t="shared" si="31"/>
        <v>1570564.8499999975</v>
      </c>
      <c r="N163" s="3">
        <f t="shared" si="31"/>
        <v>2122822.5399999963</v>
      </c>
      <c r="O163" s="3">
        <f t="shared" si="31"/>
        <v>1838817.6099999978</v>
      </c>
      <c r="P163" s="3">
        <f t="shared" si="31"/>
        <v>1492589.7599999991</v>
      </c>
      <c r="Q163" s="3">
        <f t="shared" si="31"/>
        <v>2021385.8999999978</v>
      </c>
      <c r="R163" s="3">
        <f t="shared" si="31"/>
        <v>2040244.6299999983</v>
      </c>
      <c r="S163" s="3">
        <f t="shared" si="31"/>
        <v>1800132.3399999989</v>
      </c>
      <c r="T163" s="3">
        <f t="shared" si="31"/>
        <v>1997284.3699999987</v>
      </c>
      <c r="U163" s="3">
        <f t="shared" si="31"/>
        <v>1930616.4099999981</v>
      </c>
      <c r="V163" s="3">
        <f t="shared" si="31"/>
        <v>1730878.2899999977</v>
      </c>
    </row>
    <row r="164" spans="1:22">
      <c r="A164" s="12" t="s">
        <v>178</v>
      </c>
      <c r="B164" s="3">
        <v>0</v>
      </c>
      <c r="C164" s="3">
        <v>0</v>
      </c>
      <c r="D164" s="3">
        <v>0</v>
      </c>
      <c r="E164" s="3">
        <v>0</v>
      </c>
      <c r="F164" s="3">
        <v>0</v>
      </c>
      <c r="G164" s="3">
        <v>0</v>
      </c>
      <c r="H164" s="3">
        <v>0</v>
      </c>
      <c r="I164" s="3">
        <v>0</v>
      </c>
      <c r="J164" s="3">
        <v>0</v>
      </c>
      <c r="K164" s="3">
        <v>0</v>
      </c>
      <c r="L164" s="3">
        <v>0</v>
      </c>
      <c r="M164" s="3">
        <v>0</v>
      </c>
      <c r="N164" s="3">
        <v>0</v>
      </c>
      <c r="O164" s="3">
        <v>0</v>
      </c>
      <c r="P164" s="3">
        <v>0</v>
      </c>
      <c r="Q164" s="3">
        <v>0</v>
      </c>
      <c r="R164" s="3">
        <v>0</v>
      </c>
      <c r="S164" s="3">
        <v>0</v>
      </c>
      <c r="T164" s="3">
        <v>0</v>
      </c>
      <c r="U164" s="3">
        <v>0</v>
      </c>
      <c r="V164" s="3">
        <v>0</v>
      </c>
    </row>
    <row r="165" spans="1:22">
      <c r="A165" s="13" t="s">
        <v>179</v>
      </c>
      <c r="B165" s="3">
        <v>59135.95</v>
      </c>
      <c r="C165" s="3">
        <v>457427.23</v>
      </c>
      <c r="D165" s="3">
        <v>129700.69</v>
      </c>
      <c r="E165" s="3">
        <v>-2827538.74</v>
      </c>
      <c r="F165" s="3">
        <v>-2300558.77</v>
      </c>
      <c r="G165" s="3">
        <v>3460039.3999999901</v>
      </c>
      <c r="H165" s="3">
        <v>-642881.98999999894</v>
      </c>
      <c r="I165" s="3">
        <v>-538302.11999999895</v>
      </c>
      <c r="J165" s="3">
        <v>-577872.24</v>
      </c>
      <c r="K165" s="3">
        <v>-825821.28</v>
      </c>
      <c r="L165" s="3">
        <v>-587746.06000000006</v>
      </c>
      <c r="M165" s="3">
        <v>-716096.64</v>
      </c>
      <c r="N165" s="3">
        <v>-4575997.92</v>
      </c>
      <c r="O165" s="3">
        <v>-727785.69999999902</v>
      </c>
      <c r="P165" s="3">
        <v>-847337.39999999898</v>
      </c>
      <c r="Q165" s="3">
        <v>336056.04</v>
      </c>
      <c r="R165" s="3">
        <v>340195.00999999902</v>
      </c>
      <c r="S165" s="3">
        <v>175120.989999999</v>
      </c>
      <c r="T165" s="3">
        <v>306202.77999999898</v>
      </c>
      <c r="U165" s="3">
        <v>450967.549999999</v>
      </c>
      <c r="V165" s="3">
        <v>-115515.41</v>
      </c>
    </row>
    <row r="166" spans="1:22">
      <c r="A166" s="13" t="s">
        <v>180</v>
      </c>
      <c r="B166" s="3">
        <v>333524.03999999998</v>
      </c>
      <c r="C166" s="3">
        <v>312306.45999999897</v>
      </c>
      <c r="D166" s="3">
        <v>332509.37</v>
      </c>
      <c r="E166" s="3">
        <v>244508.37</v>
      </c>
      <c r="F166" s="3">
        <v>203766.53</v>
      </c>
      <c r="G166" s="3">
        <v>172993.4</v>
      </c>
      <c r="H166" s="3">
        <v>194623.86</v>
      </c>
      <c r="I166" s="3">
        <v>225398.69999999899</v>
      </c>
      <c r="J166" s="3">
        <v>218332.79999999999</v>
      </c>
      <c r="K166" s="3">
        <v>194948.71</v>
      </c>
      <c r="L166" s="3">
        <v>220236.91</v>
      </c>
      <c r="M166" s="3">
        <v>218706.96</v>
      </c>
      <c r="N166" s="3">
        <v>226928.62</v>
      </c>
      <c r="O166" s="3">
        <v>210257.32</v>
      </c>
      <c r="P166" s="3">
        <v>225348.56</v>
      </c>
      <c r="Q166" s="3">
        <v>170241.27999999901</v>
      </c>
      <c r="R166" s="3">
        <v>152278.93</v>
      </c>
      <c r="S166" s="3">
        <v>124019.19</v>
      </c>
      <c r="T166" s="3">
        <v>150539.52999999901</v>
      </c>
      <c r="U166" s="3">
        <v>150956.86999999901</v>
      </c>
      <c r="V166" s="3">
        <v>123286.93</v>
      </c>
    </row>
    <row r="167" spans="1:22">
      <c r="A167" s="13" t="s">
        <v>181</v>
      </c>
      <c r="B167" s="3">
        <v>108239.35</v>
      </c>
      <c r="C167" s="3">
        <v>114387.34</v>
      </c>
      <c r="D167" s="3">
        <v>131049.159999999</v>
      </c>
      <c r="E167" s="3">
        <v>97873.26</v>
      </c>
      <c r="F167" s="3">
        <v>91034.5799999999</v>
      </c>
      <c r="G167" s="3">
        <v>89979.19</v>
      </c>
      <c r="H167" s="3">
        <v>94234.64</v>
      </c>
      <c r="I167" s="3">
        <v>167258.21</v>
      </c>
      <c r="J167" s="3">
        <v>128174.77</v>
      </c>
      <c r="K167" s="3">
        <v>80428</v>
      </c>
      <c r="L167" s="3">
        <v>60997.17</v>
      </c>
      <c r="M167" s="3">
        <v>86805.029999999897</v>
      </c>
      <c r="N167" s="3">
        <v>91384.960000000006</v>
      </c>
      <c r="O167" s="3">
        <v>81714.87</v>
      </c>
      <c r="P167" s="3">
        <v>69211.819999999905</v>
      </c>
      <c r="Q167" s="3">
        <v>91394.61</v>
      </c>
      <c r="R167" s="3">
        <v>234122.87</v>
      </c>
      <c r="S167" s="3">
        <v>112361.78</v>
      </c>
      <c r="T167" s="3">
        <v>158175.51999999999</v>
      </c>
      <c r="U167" s="3">
        <v>243515.94</v>
      </c>
      <c r="V167" s="3">
        <v>97228.22</v>
      </c>
    </row>
    <row r="168" spans="1:22">
      <c r="A168" s="13" t="s">
        <v>182</v>
      </c>
      <c r="B168" s="3">
        <v>228286.63</v>
      </c>
      <c r="C168" s="3">
        <v>347377.06</v>
      </c>
      <c r="D168" s="3">
        <v>331431.13999999902</v>
      </c>
      <c r="E168" s="3">
        <v>217673.02</v>
      </c>
      <c r="F168" s="3">
        <v>147339.99</v>
      </c>
      <c r="G168" s="3">
        <v>35494.969999999899</v>
      </c>
      <c r="H168" s="3">
        <v>42701.429999999898</v>
      </c>
      <c r="I168" s="3">
        <v>108224.03</v>
      </c>
      <c r="J168" s="3">
        <v>430750.34</v>
      </c>
      <c r="K168" s="3">
        <v>189949.94</v>
      </c>
      <c r="L168" s="3">
        <v>166726.139999999</v>
      </c>
      <c r="M168" s="3">
        <v>236766.3</v>
      </c>
      <c r="N168" s="3">
        <v>264226.15999999898</v>
      </c>
      <c r="O168" s="3">
        <v>201173.09</v>
      </c>
      <c r="P168" s="3">
        <v>134075.62999999899</v>
      </c>
      <c r="Q168" s="3">
        <v>186836.01</v>
      </c>
      <c r="R168" s="3">
        <v>148268.5</v>
      </c>
      <c r="S168" s="3">
        <v>302760.82999999903</v>
      </c>
      <c r="T168" s="3">
        <v>214271.88</v>
      </c>
      <c r="U168" s="3">
        <v>190500.78999999899</v>
      </c>
      <c r="V168" s="3">
        <v>275277</v>
      </c>
    </row>
    <row r="169" spans="1:22">
      <c r="A169" s="13" t="s">
        <v>183</v>
      </c>
      <c r="B169" s="3">
        <v>240006.06999999899</v>
      </c>
      <c r="C169" s="3">
        <v>207662.35</v>
      </c>
      <c r="D169" s="3">
        <v>168505.14</v>
      </c>
      <c r="E169" s="3">
        <v>227336.51</v>
      </c>
      <c r="F169" s="3">
        <v>219185.97</v>
      </c>
      <c r="G169" s="3">
        <v>230238.33</v>
      </c>
      <c r="H169" s="3">
        <v>253360.71</v>
      </c>
      <c r="I169" s="3">
        <v>316966.75999999902</v>
      </c>
      <c r="J169" s="3">
        <v>555275.80000000005</v>
      </c>
      <c r="K169" s="3">
        <v>793551.09999999905</v>
      </c>
      <c r="L169" s="3">
        <v>522839.81999999902</v>
      </c>
      <c r="M169" s="3">
        <v>553421.67000000004</v>
      </c>
      <c r="N169" s="3">
        <v>433464.58</v>
      </c>
      <c r="O169" s="3">
        <v>455403.06</v>
      </c>
      <c r="P169" s="3">
        <v>349047.4</v>
      </c>
      <c r="Q169" s="3">
        <v>388193.65</v>
      </c>
      <c r="R169" s="3">
        <v>498895.64</v>
      </c>
      <c r="S169" s="3">
        <v>457208.98</v>
      </c>
      <c r="T169" s="3">
        <v>595216.92999999598</v>
      </c>
      <c r="U169" s="3">
        <v>554574.62000000104</v>
      </c>
      <c r="V169" s="3">
        <v>141473.93</v>
      </c>
    </row>
    <row r="170" spans="1:22">
      <c r="A170" s="13" t="s">
        <v>184</v>
      </c>
      <c r="B170" s="3">
        <v>0</v>
      </c>
      <c r="C170" s="3">
        <v>0</v>
      </c>
      <c r="D170" s="3">
        <v>5191.8900000000003</v>
      </c>
      <c r="E170" s="3">
        <v>8135.57</v>
      </c>
      <c r="F170" s="3">
        <v>106949.9</v>
      </c>
      <c r="G170" s="3">
        <v>70245.210000000006</v>
      </c>
      <c r="H170" s="3">
        <v>104383.79</v>
      </c>
      <c r="I170" s="3">
        <v>77749.350000000006</v>
      </c>
      <c r="J170" s="3">
        <v>7543.7699999999904</v>
      </c>
      <c r="K170" s="3">
        <v>-13363.42</v>
      </c>
      <c r="L170" s="3">
        <v>33636.07</v>
      </c>
      <c r="M170" s="3">
        <v>183.89999999999901</v>
      </c>
      <c r="N170" s="3">
        <v>-540.04</v>
      </c>
      <c r="O170" s="3">
        <v>-804.06</v>
      </c>
      <c r="P170" s="3">
        <v>327.78</v>
      </c>
      <c r="Q170" s="3">
        <v>4393.0200000000004</v>
      </c>
      <c r="R170" s="3">
        <v>3722.5899999999901</v>
      </c>
      <c r="S170" s="3">
        <v>4455.41</v>
      </c>
      <c r="T170" s="3">
        <v>3531.05</v>
      </c>
      <c r="U170" s="3">
        <v>70859.709999999905</v>
      </c>
      <c r="V170" s="3">
        <v>19831.599999999999</v>
      </c>
    </row>
    <row r="171" spans="1:22">
      <c r="A171" s="13" t="s">
        <v>185</v>
      </c>
      <c r="B171" s="3">
        <v>214824.11999999901</v>
      </c>
      <c r="C171" s="3">
        <v>172968.11</v>
      </c>
      <c r="D171" s="3">
        <v>-28512.839999999898</v>
      </c>
      <c r="E171" s="3">
        <v>-251816.51</v>
      </c>
      <c r="F171" s="3">
        <v>-347375.25</v>
      </c>
      <c r="G171" s="3">
        <v>-608449.73999999894</v>
      </c>
      <c r="H171" s="3">
        <v>204881.019999999</v>
      </c>
      <c r="I171" s="3">
        <v>74986.459999999905</v>
      </c>
      <c r="J171" s="3">
        <v>-358637.25999999902</v>
      </c>
      <c r="K171" s="3">
        <v>-294894.36999999901</v>
      </c>
      <c r="L171" s="3">
        <v>-282791.53999999899</v>
      </c>
      <c r="M171" s="3">
        <v>-8944.5100000000693</v>
      </c>
      <c r="N171" s="3">
        <v>225485.12999999899</v>
      </c>
      <c r="O171" s="3">
        <v>147641.91</v>
      </c>
      <c r="P171" s="3">
        <v>23222.489999999401</v>
      </c>
      <c r="Q171" s="3">
        <v>226312.78999999899</v>
      </c>
      <c r="R171" s="3">
        <v>155402.28</v>
      </c>
      <c r="S171" s="3">
        <v>62887</v>
      </c>
      <c r="T171" s="3">
        <v>211837.87</v>
      </c>
      <c r="U171" s="3">
        <v>182713.66</v>
      </c>
      <c r="V171" s="3">
        <v>97994.930000000095</v>
      </c>
    </row>
    <row r="172" spans="1:22">
      <c r="A172" s="13" t="s">
        <v>186</v>
      </c>
      <c r="B172" s="3">
        <v>451659.34</v>
      </c>
      <c r="C172" s="3">
        <v>444152.74999999901</v>
      </c>
      <c r="D172" s="3">
        <v>499944.08</v>
      </c>
      <c r="E172" s="3">
        <v>287798.58</v>
      </c>
      <c r="F172" s="3">
        <v>234021.96999999901</v>
      </c>
      <c r="G172" s="3">
        <v>238596.11</v>
      </c>
      <c r="H172" s="3">
        <v>220791.46</v>
      </c>
      <c r="I172" s="3">
        <v>268494.61999999901</v>
      </c>
      <c r="J172" s="3">
        <v>260766.179999999</v>
      </c>
      <c r="K172" s="3">
        <v>239110.179999999</v>
      </c>
      <c r="L172" s="3">
        <v>251903.18</v>
      </c>
      <c r="M172" s="3">
        <v>234290.929999999</v>
      </c>
      <c r="N172" s="3">
        <v>265687.58999999898</v>
      </c>
      <c r="O172" s="3">
        <v>287032.049999999</v>
      </c>
      <c r="P172" s="3">
        <v>294449.39999999898</v>
      </c>
      <c r="Q172" s="3">
        <v>272760.01</v>
      </c>
      <c r="R172" s="3">
        <v>275084.57</v>
      </c>
      <c r="S172" s="3">
        <v>250642.44</v>
      </c>
      <c r="T172" s="3">
        <v>258737.61999999901</v>
      </c>
      <c r="U172" s="3">
        <v>256388.9</v>
      </c>
      <c r="V172" s="3">
        <v>305339.55999999901</v>
      </c>
    </row>
    <row r="173" spans="1:22">
      <c r="A173" s="13" t="s">
        <v>187</v>
      </c>
      <c r="B173" s="3">
        <v>390181.79</v>
      </c>
      <c r="C173" s="3">
        <v>428302.93</v>
      </c>
      <c r="D173" s="3">
        <v>365238.20999999897</v>
      </c>
      <c r="E173" s="3">
        <v>1801815.48999999</v>
      </c>
      <c r="F173" s="3">
        <v>3362398.1199999899</v>
      </c>
      <c r="G173" s="3">
        <v>-1062459.8499999901</v>
      </c>
      <c r="H173" s="3">
        <v>1268858.6299999999</v>
      </c>
      <c r="I173" s="3">
        <v>1442331.66</v>
      </c>
      <c r="J173" s="3">
        <v>1814691.99</v>
      </c>
      <c r="K173" s="3">
        <v>1088283.3299999901</v>
      </c>
      <c r="L173" s="3">
        <v>1276174.3399999901</v>
      </c>
      <c r="M173" s="3">
        <v>1322639.1100000001</v>
      </c>
      <c r="N173" s="3">
        <v>1866022.5699999901</v>
      </c>
      <c r="O173" s="3">
        <v>1580629.45999999</v>
      </c>
      <c r="P173" s="3">
        <v>2221151.38</v>
      </c>
      <c r="Q173" s="3">
        <v>319809.799999999</v>
      </c>
      <c r="R173" s="3">
        <v>1923979.8699999901</v>
      </c>
      <c r="S173" s="3">
        <v>1157478.6200000001</v>
      </c>
      <c r="T173" s="3">
        <v>849375.77</v>
      </c>
      <c r="U173" s="3">
        <v>1163925.81</v>
      </c>
      <c r="V173" s="3">
        <v>870273.4</v>
      </c>
    </row>
    <row r="174" spans="1:22">
      <c r="A174" s="13" t="s">
        <v>188</v>
      </c>
      <c r="B174" s="3">
        <v>62079.98</v>
      </c>
      <c r="C174" s="3">
        <v>53699.040000000001</v>
      </c>
      <c r="D174" s="3">
        <v>17917.1800000002</v>
      </c>
      <c r="E174" s="3">
        <v>295547.45</v>
      </c>
      <c r="F174" s="3">
        <v>72826.100000000006</v>
      </c>
      <c r="G174" s="3">
        <v>97098.86</v>
      </c>
      <c r="H174" s="3">
        <v>269173.59000000003</v>
      </c>
      <c r="I174" s="3">
        <v>76916.23</v>
      </c>
      <c r="J174" s="3">
        <v>-51288.269999999902</v>
      </c>
      <c r="K174" s="3">
        <v>94145.95</v>
      </c>
      <c r="L174" s="3">
        <v>101196.45</v>
      </c>
      <c r="M174" s="3">
        <v>60657.09</v>
      </c>
      <c r="N174" s="3">
        <v>133110.51</v>
      </c>
      <c r="O174" s="3">
        <v>-45354.0799999999</v>
      </c>
      <c r="P174" s="3">
        <v>167387.68</v>
      </c>
      <c r="Q174" s="3">
        <v>155567.19</v>
      </c>
      <c r="R174" s="3">
        <v>77247.41</v>
      </c>
      <c r="S174" s="3">
        <v>-48099.45</v>
      </c>
      <c r="T174" s="3">
        <v>84070.379999999903</v>
      </c>
      <c r="U174" s="3">
        <v>311287.21999999997</v>
      </c>
      <c r="V174" s="3">
        <v>74380.41</v>
      </c>
    </row>
    <row r="175" spans="1:22">
      <c r="A175" s="13" t="s">
        <v>189</v>
      </c>
      <c r="B175" s="3">
        <v>0</v>
      </c>
      <c r="C175" s="3">
        <v>0</v>
      </c>
      <c r="D175" s="3">
        <v>0</v>
      </c>
      <c r="E175" s="3">
        <v>788.05</v>
      </c>
      <c r="F175" s="3">
        <v>38275.15</v>
      </c>
      <c r="G175" s="3">
        <v>46773.24</v>
      </c>
      <c r="H175" s="3">
        <v>43001.95</v>
      </c>
      <c r="I175" s="3">
        <v>45138.86</v>
      </c>
      <c r="J175" s="3">
        <v>36680.75</v>
      </c>
      <c r="K175" s="3">
        <v>33735.78</v>
      </c>
      <c r="L175" s="3">
        <v>35390.369999999901</v>
      </c>
      <c r="M175" s="3">
        <v>34627.019999999997</v>
      </c>
      <c r="N175" s="3">
        <v>49048.62</v>
      </c>
      <c r="O175" s="3">
        <v>34598.11</v>
      </c>
      <c r="P175" s="3">
        <v>74547.209999999905</v>
      </c>
      <c r="Q175" s="3">
        <v>25599.7</v>
      </c>
      <c r="R175" s="3">
        <v>15108.75</v>
      </c>
      <c r="S175" s="3">
        <v>86717.36</v>
      </c>
      <c r="T175" s="3">
        <v>61809.3</v>
      </c>
      <c r="U175" s="3">
        <v>18836.8</v>
      </c>
      <c r="V175" s="3">
        <v>-6804.2200000000103</v>
      </c>
    </row>
    <row r="176" spans="1:22">
      <c r="A176" s="13" t="s">
        <v>190</v>
      </c>
      <c r="B176" s="3">
        <v>0</v>
      </c>
      <c r="C176" s="3">
        <v>0</v>
      </c>
      <c r="D176" s="3">
        <v>0</v>
      </c>
      <c r="E176" s="3">
        <v>0</v>
      </c>
      <c r="F176" s="3">
        <v>0</v>
      </c>
      <c r="G176" s="3">
        <v>0</v>
      </c>
      <c r="H176" s="3">
        <v>0</v>
      </c>
      <c r="I176" s="3">
        <v>0</v>
      </c>
      <c r="J176" s="3">
        <v>0</v>
      </c>
      <c r="K176" s="3">
        <v>0</v>
      </c>
      <c r="L176" s="3">
        <v>0</v>
      </c>
      <c r="M176" s="3">
        <v>0</v>
      </c>
      <c r="N176" s="3">
        <v>0</v>
      </c>
      <c r="O176" s="3">
        <v>0</v>
      </c>
      <c r="P176" s="3">
        <v>0</v>
      </c>
      <c r="Q176" s="3">
        <v>0</v>
      </c>
      <c r="R176" s="3">
        <v>0</v>
      </c>
      <c r="S176" s="3">
        <v>1029.3799999999901</v>
      </c>
      <c r="T176" s="3">
        <v>0</v>
      </c>
      <c r="U176" s="3">
        <v>0</v>
      </c>
      <c r="V176" s="3">
        <v>-1034.33</v>
      </c>
    </row>
    <row r="177" spans="1:22">
      <c r="A177" s="13" t="s">
        <v>191</v>
      </c>
      <c r="B177" s="3">
        <v>113904.799999999</v>
      </c>
      <c r="C177" s="3">
        <v>94315.15</v>
      </c>
      <c r="D177" s="3">
        <v>269812.89</v>
      </c>
      <c r="E177" s="3">
        <v>288948.55</v>
      </c>
      <c r="F177" s="3">
        <v>212631.83</v>
      </c>
      <c r="G177" s="3">
        <v>185454.86</v>
      </c>
      <c r="H177" s="3">
        <v>97747.69</v>
      </c>
      <c r="I177" s="3">
        <v>165188.04</v>
      </c>
      <c r="J177" s="3">
        <v>130234.93</v>
      </c>
      <c r="K177" s="3">
        <v>142936.31</v>
      </c>
      <c r="L177" s="3">
        <v>95516.999999999898</v>
      </c>
      <c r="M177" s="3">
        <v>98488.04</v>
      </c>
      <c r="N177" s="3">
        <v>141912.9</v>
      </c>
      <c r="O177" s="3">
        <v>182524.89</v>
      </c>
      <c r="P177" s="3">
        <v>99407.5799999999</v>
      </c>
      <c r="Q177" s="3">
        <v>117533.9</v>
      </c>
      <c r="R177" s="3">
        <v>132315.19999999899</v>
      </c>
      <c r="S177" s="3">
        <v>189401.11</v>
      </c>
      <c r="T177" s="3">
        <v>128511.15</v>
      </c>
      <c r="U177" s="3">
        <v>81899.3</v>
      </c>
      <c r="V177" s="3">
        <v>127026.1</v>
      </c>
    </row>
    <row r="178" spans="1:22">
      <c r="A178" s="13" t="s">
        <v>192</v>
      </c>
      <c r="B178" s="3">
        <v>3787126.0299999798</v>
      </c>
      <c r="C178" s="3">
        <v>2775360.71</v>
      </c>
      <c r="D178" s="3">
        <v>3108879.8399999901</v>
      </c>
      <c r="E178" s="3">
        <v>3973053.07</v>
      </c>
      <c r="F178" s="3">
        <v>9806914.6100000292</v>
      </c>
      <c r="G178" s="3">
        <v>2047978.79</v>
      </c>
      <c r="H178" s="3">
        <v>2130599.46</v>
      </c>
      <c r="I178" s="3">
        <v>2473039.73999999</v>
      </c>
      <c r="J178" s="3">
        <v>2406679.7400000002</v>
      </c>
      <c r="K178" s="3">
        <v>1837870.8299999901</v>
      </c>
      <c r="L178" s="3">
        <v>2209868.83</v>
      </c>
      <c r="M178" s="3">
        <v>2324914.3999999901</v>
      </c>
      <c r="N178" s="3">
        <v>2819438.5199999898</v>
      </c>
      <c r="O178" s="3">
        <v>2992947.6</v>
      </c>
      <c r="P178" s="3">
        <v>2920594.55</v>
      </c>
      <c r="Q178" s="3">
        <v>3663449.2999999798</v>
      </c>
      <c r="R178" s="3">
        <v>7432976.9000000097</v>
      </c>
      <c r="S178" s="3">
        <v>1950659.73</v>
      </c>
      <c r="T178" s="3">
        <v>2233172.1599999899</v>
      </c>
      <c r="U178" s="3">
        <v>2239292.7299999902</v>
      </c>
      <c r="V178" s="3">
        <v>2062886.96</v>
      </c>
    </row>
    <row r="179" spans="1:22">
      <c r="A179" s="13" t="s">
        <v>193</v>
      </c>
      <c r="B179" s="3">
        <v>1333467.6799999899</v>
      </c>
      <c r="C179" s="3">
        <v>1423518.5</v>
      </c>
      <c r="D179" s="3">
        <v>1016753.83</v>
      </c>
      <c r="E179" s="3">
        <v>1191151.45999999</v>
      </c>
      <c r="F179" s="3">
        <v>698144.21999999497</v>
      </c>
      <c r="G179" s="3">
        <v>540541.66000000399</v>
      </c>
      <c r="H179" s="3">
        <v>524390.26999999594</v>
      </c>
      <c r="I179" s="3">
        <v>1026058.3199999901</v>
      </c>
      <c r="J179" s="3">
        <v>1422726.73</v>
      </c>
      <c r="K179" s="3">
        <v>1219888.1099999901</v>
      </c>
      <c r="L179" s="3">
        <v>1365870.54999999</v>
      </c>
      <c r="M179" s="3">
        <v>1631960.6599999799</v>
      </c>
      <c r="N179" s="3">
        <v>1291444.46999999</v>
      </c>
      <c r="O179" s="3">
        <v>913139.51999998896</v>
      </c>
      <c r="P179" s="3">
        <v>996727.26999998395</v>
      </c>
      <c r="Q179" s="3">
        <v>1122186.8400000001</v>
      </c>
      <c r="R179" s="3">
        <v>1026032.85000001</v>
      </c>
      <c r="S179" s="3">
        <v>1020571.64</v>
      </c>
      <c r="T179" s="3">
        <v>1018863.3199999901</v>
      </c>
      <c r="U179" s="3">
        <v>1122082.3599999901</v>
      </c>
      <c r="V179" s="3">
        <v>1157642.46999999</v>
      </c>
    </row>
    <row r="180" spans="1:22">
      <c r="A180" s="13" t="s">
        <v>194</v>
      </c>
      <c r="B180" s="3">
        <v>18052.809999999899</v>
      </c>
      <c r="C180" s="3">
        <v>17481.22</v>
      </c>
      <c r="D180" s="3">
        <v>29724.1</v>
      </c>
      <c r="E180" s="3">
        <v>9854.4499999999898</v>
      </c>
      <c r="F180" s="3">
        <v>7368.25</v>
      </c>
      <c r="G180" s="3">
        <v>10978.12</v>
      </c>
      <c r="H180" s="3">
        <v>11239.75</v>
      </c>
      <c r="I180" s="3">
        <v>16575.64</v>
      </c>
      <c r="J180" s="3">
        <v>15415.16</v>
      </c>
      <c r="K180" s="3">
        <v>8076.2</v>
      </c>
      <c r="L180" s="3">
        <v>7536.12</v>
      </c>
      <c r="M180" s="3">
        <v>8474.1299999999992</v>
      </c>
      <c r="N180" s="3">
        <v>13277.859999999901</v>
      </c>
      <c r="O180" s="3">
        <v>26994.379999999899</v>
      </c>
      <c r="P180" s="3">
        <v>10115.4199999999</v>
      </c>
      <c r="Q180" s="3">
        <v>15084.67</v>
      </c>
      <c r="R180" s="3">
        <v>15356.83</v>
      </c>
      <c r="S180" s="3">
        <v>12503.279999999901</v>
      </c>
      <c r="T180" s="3">
        <v>9813.81</v>
      </c>
      <c r="U180" s="3">
        <v>18413.849999999999</v>
      </c>
      <c r="V180" s="3">
        <v>19345.7</v>
      </c>
    </row>
    <row r="181" spans="1:22">
      <c r="A181" s="13" t="s">
        <v>195</v>
      </c>
      <c r="B181" s="3">
        <v>216890.57</v>
      </c>
      <c r="C181" s="3">
        <v>260864.63</v>
      </c>
      <c r="D181" s="3">
        <v>247086.06999999899</v>
      </c>
      <c r="E181" s="3">
        <v>186735.19999999899</v>
      </c>
      <c r="F181" s="3">
        <v>264383.62999999902</v>
      </c>
      <c r="G181" s="3">
        <v>198661.12</v>
      </c>
      <c r="H181" s="3">
        <v>155716.4</v>
      </c>
      <c r="I181" s="3">
        <v>164985.79</v>
      </c>
      <c r="J181" s="3">
        <v>206616.95</v>
      </c>
      <c r="K181" s="3">
        <v>166386.19</v>
      </c>
      <c r="L181" s="3">
        <v>122996.81</v>
      </c>
      <c r="M181" s="3">
        <v>172446.14</v>
      </c>
      <c r="N181" s="3">
        <v>214716.4</v>
      </c>
      <c r="O181" s="3">
        <v>207464.04</v>
      </c>
      <c r="P181" s="3">
        <v>194820.96</v>
      </c>
      <c r="Q181" s="3">
        <v>219712.709999999</v>
      </c>
      <c r="R181" s="3">
        <v>150065.71</v>
      </c>
      <c r="S181" s="3">
        <v>149738.859999999</v>
      </c>
      <c r="T181" s="3">
        <v>126858.83</v>
      </c>
      <c r="U181" s="3">
        <v>113948.02</v>
      </c>
      <c r="V181" s="3">
        <v>107761.3</v>
      </c>
    </row>
    <row r="182" spans="1:22">
      <c r="A182" s="13" t="s">
        <v>196</v>
      </c>
      <c r="B182" s="3">
        <v>32671.41</v>
      </c>
      <c r="C182" s="3">
        <v>51516.81</v>
      </c>
      <c r="D182" s="3">
        <v>40978.29</v>
      </c>
      <c r="E182" s="3">
        <v>17100.09</v>
      </c>
      <c r="F182" s="3">
        <v>25875.49</v>
      </c>
      <c r="G182" s="3">
        <v>54293.229999999901</v>
      </c>
      <c r="H182" s="3">
        <v>53577.59</v>
      </c>
      <c r="I182" s="3">
        <v>66720.649999999994</v>
      </c>
      <c r="J182" s="3">
        <v>47572.23</v>
      </c>
      <c r="K182" s="3">
        <v>44161.56</v>
      </c>
      <c r="L182" s="3">
        <v>27777.339999999898</v>
      </c>
      <c r="M182" s="3">
        <v>18997</v>
      </c>
      <c r="N182" s="3">
        <v>35343.599999999999</v>
      </c>
      <c r="O182" s="3">
        <v>39637.269999999997</v>
      </c>
      <c r="P182" s="3">
        <v>42466.6</v>
      </c>
      <c r="Q182" s="3">
        <v>30656.9899999999</v>
      </c>
      <c r="R182" s="3">
        <v>30969.369999999901</v>
      </c>
      <c r="S182" s="3">
        <v>40388.660000000003</v>
      </c>
      <c r="T182" s="3">
        <v>39621</v>
      </c>
      <c r="U182" s="3">
        <v>39030.469999999899</v>
      </c>
      <c r="V182" s="3">
        <v>77292.61</v>
      </c>
    </row>
    <row r="183" spans="1:22">
      <c r="A183" s="13" t="s">
        <v>197</v>
      </c>
      <c r="B183" s="3">
        <v>0</v>
      </c>
      <c r="C183" s="3">
        <v>0</v>
      </c>
      <c r="D183" s="3">
        <v>0</v>
      </c>
      <c r="E183" s="3">
        <v>0</v>
      </c>
      <c r="F183" s="3">
        <v>0</v>
      </c>
      <c r="G183" s="3">
        <v>0</v>
      </c>
      <c r="H183" s="3">
        <v>0</v>
      </c>
      <c r="I183" s="3">
        <v>0</v>
      </c>
      <c r="J183" s="3">
        <v>0</v>
      </c>
      <c r="K183" s="3">
        <v>0</v>
      </c>
      <c r="L183" s="3">
        <v>0</v>
      </c>
      <c r="M183" s="3">
        <v>0</v>
      </c>
      <c r="N183" s="3">
        <v>0</v>
      </c>
      <c r="O183" s="3">
        <v>0</v>
      </c>
      <c r="P183" s="3">
        <v>0</v>
      </c>
      <c r="Q183" s="3">
        <v>0</v>
      </c>
      <c r="R183" s="3">
        <v>0</v>
      </c>
      <c r="S183" s="3">
        <v>0</v>
      </c>
      <c r="T183" s="3">
        <v>0</v>
      </c>
      <c r="U183" s="3">
        <v>0</v>
      </c>
      <c r="V183" s="3">
        <v>0</v>
      </c>
    </row>
    <row r="184" spans="1:22">
      <c r="A184" s="13" t="s">
        <v>198</v>
      </c>
      <c r="B184" s="3">
        <v>0</v>
      </c>
      <c r="C184" s="3">
        <v>0</v>
      </c>
      <c r="D184" s="3">
        <v>0</v>
      </c>
      <c r="E184" s="3">
        <v>0</v>
      </c>
      <c r="F184" s="3">
        <v>0</v>
      </c>
      <c r="G184" s="3">
        <v>0</v>
      </c>
      <c r="H184" s="3">
        <v>0</v>
      </c>
      <c r="I184" s="3">
        <v>0</v>
      </c>
      <c r="J184" s="3">
        <v>0</v>
      </c>
      <c r="K184" s="3">
        <v>0</v>
      </c>
      <c r="L184" s="3">
        <v>0</v>
      </c>
      <c r="M184" s="3">
        <v>0</v>
      </c>
      <c r="N184" s="3">
        <v>0</v>
      </c>
      <c r="O184" s="3">
        <v>0</v>
      </c>
      <c r="P184" s="3">
        <v>0</v>
      </c>
      <c r="Q184" s="3">
        <v>0</v>
      </c>
      <c r="R184" s="3">
        <v>0</v>
      </c>
      <c r="S184" s="3">
        <v>0</v>
      </c>
      <c r="T184" s="3">
        <v>0</v>
      </c>
      <c r="U184" s="3">
        <v>0</v>
      </c>
      <c r="V184" s="3">
        <v>0</v>
      </c>
    </row>
    <row r="185" spans="1:22">
      <c r="A185" s="13" t="s">
        <v>199</v>
      </c>
      <c r="B185" s="3">
        <v>0</v>
      </c>
      <c r="C185" s="3">
        <v>0</v>
      </c>
      <c r="D185" s="3">
        <v>0</v>
      </c>
      <c r="E185" s="3">
        <v>0</v>
      </c>
      <c r="F185" s="3">
        <v>0</v>
      </c>
      <c r="G185" s="3">
        <v>0</v>
      </c>
      <c r="H185" s="3">
        <v>0</v>
      </c>
      <c r="I185" s="3">
        <v>0</v>
      </c>
      <c r="J185" s="3">
        <v>0</v>
      </c>
      <c r="K185" s="3">
        <v>0</v>
      </c>
      <c r="L185" s="3">
        <v>0</v>
      </c>
      <c r="M185" s="3">
        <v>0</v>
      </c>
      <c r="N185" s="3">
        <v>0</v>
      </c>
      <c r="O185" s="3">
        <v>0</v>
      </c>
      <c r="P185" s="3">
        <v>0</v>
      </c>
      <c r="Q185" s="3">
        <v>0</v>
      </c>
      <c r="R185" s="3">
        <v>0</v>
      </c>
      <c r="S185" s="3">
        <v>0</v>
      </c>
      <c r="T185" s="3">
        <v>0</v>
      </c>
      <c r="U185" s="3">
        <v>0</v>
      </c>
      <c r="V185" s="3">
        <v>0</v>
      </c>
    </row>
    <row r="186" spans="1:22">
      <c r="A186" s="13" t="s">
        <v>200</v>
      </c>
      <c r="B186" s="3">
        <v>0</v>
      </c>
      <c r="C186" s="3">
        <v>0</v>
      </c>
      <c r="D186" s="3">
        <v>0</v>
      </c>
      <c r="E186" s="3">
        <v>0</v>
      </c>
      <c r="F186" s="3">
        <v>0</v>
      </c>
      <c r="G186" s="3">
        <v>0</v>
      </c>
      <c r="H186" s="3">
        <v>0</v>
      </c>
      <c r="I186" s="3">
        <v>0</v>
      </c>
      <c r="J186" s="3">
        <v>0</v>
      </c>
      <c r="K186" s="3">
        <v>0</v>
      </c>
      <c r="L186" s="3">
        <v>0</v>
      </c>
      <c r="M186" s="3">
        <v>0</v>
      </c>
      <c r="N186" s="3">
        <v>0</v>
      </c>
      <c r="O186" s="3">
        <v>0</v>
      </c>
      <c r="P186" s="3">
        <v>0</v>
      </c>
      <c r="Q186" s="3">
        <v>0</v>
      </c>
      <c r="R186" s="3">
        <v>0</v>
      </c>
      <c r="S186" s="3">
        <v>0</v>
      </c>
      <c r="T186" s="3">
        <v>0</v>
      </c>
      <c r="U186" s="3">
        <v>0</v>
      </c>
      <c r="V186" s="3">
        <v>0</v>
      </c>
    </row>
    <row r="187" spans="1:22">
      <c r="A187" s="13" t="s">
        <v>201</v>
      </c>
      <c r="B187" s="3">
        <v>0</v>
      </c>
      <c r="C187" s="3">
        <v>0</v>
      </c>
      <c r="D187" s="3">
        <v>0</v>
      </c>
      <c r="E187" s="3">
        <v>0</v>
      </c>
      <c r="F187" s="3">
        <v>0</v>
      </c>
      <c r="G187" s="3">
        <v>0</v>
      </c>
      <c r="H187" s="3">
        <v>0</v>
      </c>
      <c r="I187" s="3">
        <v>0</v>
      </c>
      <c r="J187" s="3">
        <v>0</v>
      </c>
      <c r="K187" s="3">
        <v>0</v>
      </c>
      <c r="L187" s="3">
        <v>0</v>
      </c>
      <c r="M187" s="3">
        <v>0</v>
      </c>
      <c r="N187" s="3">
        <v>0</v>
      </c>
      <c r="O187" s="3">
        <v>0</v>
      </c>
      <c r="P187" s="3">
        <v>0</v>
      </c>
      <c r="Q187" s="3">
        <v>0</v>
      </c>
      <c r="R187" s="3">
        <v>0</v>
      </c>
      <c r="S187" s="3">
        <v>0</v>
      </c>
      <c r="T187" s="3">
        <v>0</v>
      </c>
      <c r="U187" s="3">
        <v>0</v>
      </c>
      <c r="V187" s="3">
        <v>0</v>
      </c>
    </row>
    <row r="188" spans="1:22">
      <c r="A188" s="13" t="s">
        <v>202</v>
      </c>
      <c r="B188" s="3">
        <v>0</v>
      </c>
      <c r="C188" s="3">
        <v>0</v>
      </c>
      <c r="D188" s="3">
        <v>0</v>
      </c>
      <c r="E188" s="3">
        <v>0</v>
      </c>
      <c r="F188" s="3">
        <v>0</v>
      </c>
      <c r="G188" s="3">
        <v>0</v>
      </c>
      <c r="H188" s="3">
        <v>0</v>
      </c>
      <c r="I188" s="3">
        <v>0</v>
      </c>
      <c r="J188" s="3">
        <v>0</v>
      </c>
      <c r="K188" s="3">
        <v>0</v>
      </c>
      <c r="L188" s="3">
        <v>0</v>
      </c>
      <c r="M188" s="3">
        <v>0</v>
      </c>
      <c r="N188" s="3">
        <v>0</v>
      </c>
      <c r="O188" s="3">
        <v>0</v>
      </c>
      <c r="P188" s="3">
        <v>0</v>
      </c>
      <c r="Q188" s="3">
        <v>0</v>
      </c>
      <c r="R188" s="3">
        <v>0</v>
      </c>
      <c r="S188" s="3">
        <v>0</v>
      </c>
      <c r="T188" s="3">
        <v>0</v>
      </c>
      <c r="U188" s="3">
        <v>0</v>
      </c>
      <c r="V188" s="3">
        <v>0</v>
      </c>
    </row>
    <row r="189" spans="1:22">
      <c r="A189" s="13" t="s">
        <v>203</v>
      </c>
      <c r="B189" s="3">
        <v>0</v>
      </c>
      <c r="C189" s="3">
        <v>0</v>
      </c>
      <c r="D189" s="3">
        <v>0</v>
      </c>
      <c r="E189" s="3">
        <v>0</v>
      </c>
      <c r="F189" s="3">
        <v>0</v>
      </c>
      <c r="G189" s="3">
        <v>0</v>
      </c>
      <c r="H189" s="3">
        <v>0</v>
      </c>
      <c r="I189" s="3">
        <v>0</v>
      </c>
      <c r="J189" s="3">
        <v>0</v>
      </c>
      <c r="K189" s="3">
        <v>0</v>
      </c>
      <c r="L189" s="3">
        <v>0</v>
      </c>
      <c r="M189" s="3">
        <v>0</v>
      </c>
      <c r="N189" s="3">
        <v>0</v>
      </c>
      <c r="O189" s="3">
        <v>0</v>
      </c>
      <c r="P189" s="3">
        <v>0</v>
      </c>
      <c r="Q189" s="3">
        <v>0</v>
      </c>
      <c r="R189" s="3">
        <v>0</v>
      </c>
      <c r="S189" s="3">
        <v>0</v>
      </c>
      <c r="T189" s="3">
        <v>0</v>
      </c>
      <c r="U189" s="3">
        <v>0</v>
      </c>
      <c r="V189" s="3">
        <v>0</v>
      </c>
    </row>
    <row r="190" spans="1:22">
      <c r="A190" s="13" t="s">
        <v>204</v>
      </c>
      <c r="B190" s="3">
        <v>0</v>
      </c>
      <c r="C190" s="3">
        <v>0</v>
      </c>
      <c r="D190" s="3">
        <v>0</v>
      </c>
      <c r="E190" s="3">
        <v>0</v>
      </c>
      <c r="F190" s="3">
        <v>0</v>
      </c>
      <c r="G190" s="3">
        <v>0</v>
      </c>
      <c r="H190" s="3">
        <v>0</v>
      </c>
      <c r="I190" s="3">
        <v>0</v>
      </c>
      <c r="J190" s="3">
        <v>0</v>
      </c>
      <c r="K190" s="3">
        <v>0</v>
      </c>
      <c r="L190" s="3">
        <v>0</v>
      </c>
      <c r="M190" s="3">
        <v>0</v>
      </c>
      <c r="N190" s="3">
        <v>0</v>
      </c>
      <c r="O190" s="3">
        <v>0</v>
      </c>
      <c r="P190" s="3">
        <v>0</v>
      </c>
      <c r="Q190" s="3">
        <v>0</v>
      </c>
      <c r="R190" s="3">
        <v>0</v>
      </c>
      <c r="S190" s="3">
        <v>0</v>
      </c>
      <c r="T190" s="3">
        <v>0</v>
      </c>
      <c r="U190" s="3">
        <v>0</v>
      </c>
      <c r="V190" s="3">
        <v>0</v>
      </c>
    </row>
    <row r="191" spans="1:22">
      <c r="A191" s="13" t="s">
        <v>205</v>
      </c>
      <c r="B191" s="3">
        <v>0</v>
      </c>
      <c r="C191" s="3">
        <v>0</v>
      </c>
      <c r="D191" s="3">
        <v>0</v>
      </c>
      <c r="E191" s="3">
        <v>0</v>
      </c>
      <c r="F191" s="3">
        <v>0</v>
      </c>
      <c r="G191" s="3">
        <v>0</v>
      </c>
      <c r="H191" s="3">
        <v>0</v>
      </c>
      <c r="I191" s="3">
        <v>0</v>
      </c>
      <c r="J191" s="3">
        <v>0</v>
      </c>
      <c r="K191" s="3">
        <v>0</v>
      </c>
      <c r="L191" s="3">
        <v>0</v>
      </c>
      <c r="M191" s="3">
        <v>0</v>
      </c>
      <c r="N191" s="3">
        <v>0</v>
      </c>
      <c r="O191" s="3">
        <v>0</v>
      </c>
      <c r="P191" s="3">
        <v>0</v>
      </c>
      <c r="Q191" s="3">
        <v>0</v>
      </c>
      <c r="R191" s="3">
        <v>0</v>
      </c>
      <c r="S191" s="3">
        <v>0</v>
      </c>
      <c r="T191" s="3">
        <v>0</v>
      </c>
      <c r="U191" s="3">
        <v>0</v>
      </c>
      <c r="V191" s="3">
        <v>0</v>
      </c>
    </row>
    <row r="192" spans="1:22">
      <c r="A192" s="13" t="s">
        <v>206</v>
      </c>
      <c r="B192" s="3">
        <v>0</v>
      </c>
      <c r="C192" s="3">
        <v>0</v>
      </c>
      <c r="D192" s="3">
        <v>0</v>
      </c>
      <c r="E192" s="3">
        <v>0</v>
      </c>
      <c r="F192" s="3">
        <v>0</v>
      </c>
      <c r="G192" s="3">
        <v>0</v>
      </c>
      <c r="H192" s="3">
        <v>0</v>
      </c>
      <c r="I192" s="3">
        <v>0</v>
      </c>
      <c r="J192" s="3">
        <v>0</v>
      </c>
      <c r="K192" s="3">
        <v>0</v>
      </c>
      <c r="L192" s="3">
        <v>0</v>
      </c>
      <c r="M192" s="3">
        <v>0</v>
      </c>
      <c r="N192" s="3">
        <v>0</v>
      </c>
      <c r="O192" s="3">
        <v>0</v>
      </c>
      <c r="P192" s="3">
        <v>0</v>
      </c>
      <c r="Q192" s="3">
        <v>0</v>
      </c>
      <c r="R192" s="3">
        <v>0</v>
      </c>
      <c r="S192" s="3">
        <v>0</v>
      </c>
      <c r="T192" s="3">
        <v>0</v>
      </c>
      <c r="U192" s="3">
        <v>0</v>
      </c>
      <c r="V192" s="3">
        <v>0</v>
      </c>
    </row>
    <row r="193" spans="1:22">
      <c r="A193" s="13" t="s">
        <v>207</v>
      </c>
      <c r="B193" s="3">
        <v>0</v>
      </c>
      <c r="C193" s="3">
        <v>0</v>
      </c>
      <c r="D193" s="3">
        <v>0</v>
      </c>
      <c r="E193" s="3">
        <v>0</v>
      </c>
      <c r="F193" s="3">
        <v>0</v>
      </c>
      <c r="G193" s="3">
        <v>0</v>
      </c>
      <c r="H193" s="3">
        <v>0</v>
      </c>
      <c r="I193" s="3">
        <v>0</v>
      </c>
      <c r="J193" s="3">
        <v>0</v>
      </c>
      <c r="K193" s="3">
        <v>0</v>
      </c>
      <c r="L193" s="3">
        <v>0</v>
      </c>
      <c r="M193" s="3">
        <v>0</v>
      </c>
      <c r="N193" s="3">
        <v>0</v>
      </c>
      <c r="O193" s="3">
        <v>0</v>
      </c>
      <c r="P193" s="3">
        <v>0</v>
      </c>
      <c r="Q193" s="3">
        <v>0</v>
      </c>
      <c r="R193" s="3">
        <v>0</v>
      </c>
      <c r="S193" s="3">
        <v>0</v>
      </c>
      <c r="T193" s="3">
        <v>0</v>
      </c>
      <c r="U193" s="3">
        <v>0</v>
      </c>
      <c r="V193" s="3">
        <v>0</v>
      </c>
    </row>
    <row r="194" spans="1:22">
      <c r="A194" s="13" t="s">
        <v>208</v>
      </c>
      <c r="B194" s="3">
        <v>0</v>
      </c>
      <c r="C194" s="3">
        <v>0</v>
      </c>
      <c r="D194" s="3">
        <v>0</v>
      </c>
      <c r="E194" s="3">
        <v>0</v>
      </c>
      <c r="F194" s="3">
        <v>0</v>
      </c>
      <c r="G194" s="3">
        <v>0</v>
      </c>
      <c r="H194" s="3">
        <v>0</v>
      </c>
      <c r="I194" s="3">
        <v>0</v>
      </c>
      <c r="J194" s="3">
        <v>0</v>
      </c>
      <c r="K194" s="3">
        <v>0</v>
      </c>
      <c r="L194" s="3">
        <v>0</v>
      </c>
      <c r="M194" s="3">
        <v>0</v>
      </c>
      <c r="N194" s="3">
        <v>0</v>
      </c>
      <c r="O194" s="3">
        <v>0</v>
      </c>
      <c r="P194" s="3">
        <v>0</v>
      </c>
      <c r="Q194" s="3">
        <v>0</v>
      </c>
      <c r="R194" s="3">
        <v>0</v>
      </c>
      <c r="S194" s="3">
        <v>0</v>
      </c>
      <c r="T194" s="3">
        <v>0</v>
      </c>
      <c r="U194" s="3">
        <v>0</v>
      </c>
      <c r="V194" s="3">
        <v>0</v>
      </c>
    </row>
    <row r="195" spans="1:22">
      <c r="A195" s="13" t="s">
        <v>209</v>
      </c>
      <c r="B195" s="3">
        <v>0</v>
      </c>
      <c r="C195" s="3">
        <v>0</v>
      </c>
      <c r="D195" s="3">
        <v>0</v>
      </c>
      <c r="E195" s="3">
        <v>0</v>
      </c>
      <c r="F195" s="3">
        <v>0</v>
      </c>
      <c r="G195" s="3">
        <v>0</v>
      </c>
      <c r="H195" s="3">
        <v>0</v>
      </c>
      <c r="I195" s="3">
        <v>0</v>
      </c>
      <c r="J195" s="3">
        <v>0</v>
      </c>
      <c r="K195" s="3">
        <v>0</v>
      </c>
      <c r="L195" s="3">
        <v>0</v>
      </c>
      <c r="M195" s="3">
        <v>0</v>
      </c>
      <c r="N195" s="3">
        <v>0</v>
      </c>
      <c r="O195" s="3">
        <v>0</v>
      </c>
      <c r="P195" s="3">
        <v>0</v>
      </c>
      <c r="Q195" s="3">
        <v>0</v>
      </c>
      <c r="R195" s="3">
        <v>0</v>
      </c>
      <c r="S195" s="3">
        <v>0</v>
      </c>
      <c r="T195" s="3">
        <v>0</v>
      </c>
      <c r="U195" s="3">
        <v>0</v>
      </c>
      <c r="V195" s="3">
        <v>0</v>
      </c>
    </row>
    <row r="196" spans="1:22">
      <c r="A196" s="13" t="s">
        <v>210</v>
      </c>
      <c r="B196" s="3">
        <v>0</v>
      </c>
      <c r="C196" s="3">
        <v>0</v>
      </c>
      <c r="D196" s="3">
        <v>0</v>
      </c>
      <c r="E196" s="3">
        <v>0</v>
      </c>
      <c r="F196" s="3">
        <v>0</v>
      </c>
      <c r="G196" s="3">
        <v>0</v>
      </c>
      <c r="H196" s="3">
        <v>0</v>
      </c>
      <c r="I196" s="3">
        <v>0</v>
      </c>
      <c r="J196" s="3">
        <v>0</v>
      </c>
      <c r="K196" s="3">
        <v>0</v>
      </c>
      <c r="L196" s="3">
        <v>0</v>
      </c>
      <c r="M196" s="3">
        <v>0</v>
      </c>
      <c r="N196" s="3">
        <v>0</v>
      </c>
      <c r="O196" s="3">
        <v>0</v>
      </c>
      <c r="P196" s="3">
        <v>0</v>
      </c>
      <c r="Q196" s="3">
        <v>0</v>
      </c>
      <c r="R196" s="3">
        <v>0</v>
      </c>
      <c r="S196" s="3">
        <v>0</v>
      </c>
      <c r="T196" s="3">
        <v>0</v>
      </c>
      <c r="U196" s="3">
        <v>0</v>
      </c>
      <c r="V196" s="3">
        <v>0</v>
      </c>
    </row>
    <row r="197" spans="1:22">
      <c r="A197" s="13" t="s">
        <v>211</v>
      </c>
      <c r="B197" s="3">
        <v>0</v>
      </c>
      <c r="C197" s="3">
        <v>0</v>
      </c>
      <c r="D197" s="3">
        <v>0</v>
      </c>
      <c r="E197" s="3">
        <v>0</v>
      </c>
      <c r="F197" s="3">
        <v>0</v>
      </c>
      <c r="G197" s="3">
        <v>0</v>
      </c>
      <c r="H197" s="3">
        <v>0</v>
      </c>
      <c r="I197" s="3">
        <v>0</v>
      </c>
      <c r="J197" s="3">
        <v>0</v>
      </c>
      <c r="K197" s="3">
        <v>0</v>
      </c>
      <c r="L197" s="3">
        <v>0</v>
      </c>
      <c r="M197" s="3">
        <v>0</v>
      </c>
      <c r="N197" s="3">
        <v>0</v>
      </c>
      <c r="O197" s="3">
        <v>0</v>
      </c>
      <c r="P197" s="3">
        <v>0</v>
      </c>
      <c r="Q197" s="3">
        <v>0</v>
      </c>
      <c r="R197" s="3">
        <v>0</v>
      </c>
      <c r="S197" s="3">
        <v>0</v>
      </c>
      <c r="T197" s="3">
        <v>0</v>
      </c>
      <c r="U197" s="3">
        <v>0</v>
      </c>
      <c r="V197" s="3">
        <v>0</v>
      </c>
    </row>
    <row r="198" spans="1:22">
      <c r="A198" s="13" t="s">
        <v>212</v>
      </c>
      <c r="B198" s="3">
        <v>0</v>
      </c>
      <c r="C198" s="3">
        <v>0</v>
      </c>
      <c r="D198" s="3">
        <v>0</v>
      </c>
      <c r="E198" s="3">
        <v>0</v>
      </c>
      <c r="F198" s="3">
        <v>0</v>
      </c>
      <c r="G198" s="3">
        <v>0</v>
      </c>
      <c r="H198" s="3">
        <v>0</v>
      </c>
      <c r="I198" s="3">
        <v>0</v>
      </c>
      <c r="J198" s="3">
        <v>0</v>
      </c>
      <c r="K198" s="3">
        <v>0</v>
      </c>
      <c r="L198" s="3">
        <v>0</v>
      </c>
      <c r="M198" s="3">
        <v>0</v>
      </c>
      <c r="N198" s="3">
        <v>0</v>
      </c>
      <c r="O198" s="3">
        <v>0</v>
      </c>
      <c r="P198" s="3">
        <v>0</v>
      </c>
      <c r="Q198" s="3">
        <v>0</v>
      </c>
      <c r="R198" s="3">
        <v>0</v>
      </c>
      <c r="S198" s="3">
        <v>0</v>
      </c>
      <c r="T198" s="3">
        <v>0</v>
      </c>
      <c r="U198" s="3">
        <v>0</v>
      </c>
      <c r="V198" s="3">
        <v>0</v>
      </c>
    </row>
    <row r="199" spans="1:22">
      <c r="A199" s="13" t="s">
        <v>213</v>
      </c>
      <c r="B199" s="3">
        <v>0</v>
      </c>
      <c r="C199" s="3">
        <v>0</v>
      </c>
      <c r="D199" s="3">
        <v>0</v>
      </c>
      <c r="E199" s="3">
        <v>0</v>
      </c>
      <c r="F199" s="3">
        <v>0</v>
      </c>
      <c r="G199" s="3">
        <v>0</v>
      </c>
      <c r="H199" s="3">
        <v>0</v>
      </c>
      <c r="I199" s="3">
        <v>0</v>
      </c>
      <c r="J199" s="3">
        <v>0</v>
      </c>
      <c r="K199" s="3">
        <v>0</v>
      </c>
      <c r="L199" s="3">
        <v>0</v>
      </c>
      <c r="M199" s="3">
        <v>0</v>
      </c>
      <c r="N199" s="3">
        <v>0</v>
      </c>
      <c r="O199" s="3">
        <v>0</v>
      </c>
      <c r="P199" s="3">
        <v>0</v>
      </c>
      <c r="Q199" s="3">
        <v>0</v>
      </c>
      <c r="R199" s="3">
        <v>0</v>
      </c>
      <c r="S199" s="3">
        <v>0</v>
      </c>
      <c r="T199" s="3">
        <v>0</v>
      </c>
      <c r="U199" s="3">
        <v>0</v>
      </c>
      <c r="V199" s="3">
        <v>0</v>
      </c>
    </row>
    <row r="200" spans="1:22">
      <c r="A200" s="13" t="s">
        <v>214</v>
      </c>
      <c r="B200" s="6">
        <v>0</v>
      </c>
      <c r="C200" s="6">
        <v>0</v>
      </c>
      <c r="D200" s="6">
        <v>0</v>
      </c>
      <c r="E200" s="6">
        <v>0</v>
      </c>
      <c r="F200" s="6">
        <v>0</v>
      </c>
      <c r="G200" s="6">
        <v>0</v>
      </c>
      <c r="H200" s="6">
        <v>0</v>
      </c>
      <c r="I200" s="6">
        <v>0</v>
      </c>
      <c r="J200" s="6">
        <v>0</v>
      </c>
      <c r="K200" s="6">
        <v>0</v>
      </c>
      <c r="L200" s="6">
        <v>0</v>
      </c>
      <c r="M200" s="6">
        <v>0</v>
      </c>
      <c r="N200" s="6">
        <v>0</v>
      </c>
      <c r="O200" s="6">
        <v>0</v>
      </c>
      <c r="P200" s="6">
        <v>0</v>
      </c>
      <c r="Q200" s="6">
        <v>0</v>
      </c>
      <c r="R200" s="6">
        <v>0</v>
      </c>
      <c r="S200" s="6">
        <v>0</v>
      </c>
      <c r="T200" s="6">
        <v>0</v>
      </c>
      <c r="U200" s="6">
        <v>0</v>
      </c>
      <c r="V200" s="6">
        <v>0</v>
      </c>
    </row>
    <row r="201" spans="1:22">
      <c r="A201" s="13" t="s">
        <v>215</v>
      </c>
      <c r="B201" s="3">
        <f>SUM(B165:B200)</f>
        <v>7590050.5699999677</v>
      </c>
      <c r="C201" s="3">
        <f t="shared" ref="C201:V201" si="32">SUM(C165:C200)</f>
        <v>7161340.2899999972</v>
      </c>
      <c r="D201" s="3">
        <f t="shared" si="32"/>
        <v>6666209.0399999861</v>
      </c>
      <c r="E201" s="3">
        <f t="shared" si="32"/>
        <v>5768963.8699999787</v>
      </c>
      <c r="F201" s="3">
        <f t="shared" si="32"/>
        <v>12843182.320000011</v>
      </c>
      <c r="G201" s="3">
        <f t="shared" si="32"/>
        <v>5808456.9000000041</v>
      </c>
      <c r="H201" s="3">
        <f t="shared" si="32"/>
        <v>5026400.2499999963</v>
      </c>
      <c r="I201" s="3">
        <f t="shared" si="32"/>
        <v>6177730.9399999781</v>
      </c>
      <c r="J201" s="3">
        <f t="shared" si="32"/>
        <v>6693664.370000002</v>
      </c>
      <c r="K201" s="3">
        <f t="shared" si="32"/>
        <v>4999393.1199999694</v>
      </c>
      <c r="L201" s="3">
        <f t="shared" si="32"/>
        <v>5628129.4999999786</v>
      </c>
      <c r="M201" s="3">
        <f t="shared" si="32"/>
        <v>6278337.2299999688</v>
      </c>
      <c r="N201" s="3">
        <f t="shared" si="32"/>
        <v>3494954.5299999672</v>
      </c>
      <c r="O201" s="3">
        <f t="shared" si="32"/>
        <v>6587213.729999979</v>
      </c>
      <c r="P201" s="3">
        <f t="shared" si="32"/>
        <v>6975564.3299999814</v>
      </c>
      <c r="Q201" s="3">
        <f t="shared" si="32"/>
        <v>7345788.5099999756</v>
      </c>
      <c r="R201" s="3">
        <f t="shared" si="32"/>
        <v>12612023.280000009</v>
      </c>
      <c r="S201" s="3">
        <f t="shared" si="32"/>
        <v>6049845.8099999968</v>
      </c>
      <c r="T201" s="3">
        <f t="shared" si="32"/>
        <v>6450608.8999999724</v>
      </c>
      <c r="U201" s="3">
        <f t="shared" si="32"/>
        <v>7209194.5999999773</v>
      </c>
      <c r="V201" s="3">
        <f t="shared" si="32"/>
        <v>5433687.1599999899</v>
      </c>
    </row>
    <row r="202" spans="1:22">
      <c r="A202" s="12" t="s">
        <v>216</v>
      </c>
      <c r="B202" s="3">
        <v>0</v>
      </c>
      <c r="C202" s="3">
        <v>0</v>
      </c>
      <c r="D202" s="3">
        <v>0</v>
      </c>
      <c r="E202" s="3">
        <v>0</v>
      </c>
      <c r="F202" s="3">
        <v>0</v>
      </c>
      <c r="G202" s="3">
        <v>0</v>
      </c>
      <c r="H202" s="3">
        <v>0</v>
      </c>
      <c r="I202" s="3">
        <v>0</v>
      </c>
      <c r="J202" s="3">
        <v>0</v>
      </c>
      <c r="K202" s="3">
        <v>0</v>
      </c>
      <c r="L202" s="3">
        <v>0</v>
      </c>
      <c r="M202" s="3">
        <v>0</v>
      </c>
      <c r="N202" s="3">
        <v>0</v>
      </c>
      <c r="O202" s="3">
        <v>0</v>
      </c>
      <c r="P202" s="3">
        <v>0</v>
      </c>
      <c r="Q202" s="3">
        <v>0</v>
      </c>
      <c r="R202" s="3">
        <v>0</v>
      </c>
      <c r="S202" s="3">
        <v>0</v>
      </c>
      <c r="T202" s="3">
        <v>0</v>
      </c>
      <c r="U202" s="3">
        <v>0</v>
      </c>
      <c r="V202" s="3">
        <v>0</v>
      </c>
    </row>
    <row r="203" spans="1:22">
      <c r="A203" s="13" t="s">
        <v>217</v>
      </c>
      <c r="B203" s="3">
        <v>10451.727496</v>
      </c>
      <c r="C203" s="3">
        <v>12190.872461999999</v>
      </c>
      <c r="D203" s="3">
        <v>10962.289099</v>
      </c>
      <c r="E203" s="3">
        <v>10679.773510000001</v>
      </c>
      <c r="F203" s="3">
        <v>11221.89299</v>
      </c>
      <c r="G203" s="3">
        <v>12495.64834</v>
      </c>
      <c r="H203" s="3">
        <v>9269.5586899999998</v>
      </c>
      <c r="I203" s="3">
        <v>11575.263000000001</v>
      </c>
      <c r="J203" s="3">
        <v>9190.40906</v>
      </c>
      <c r="K203" s="3">
        <v>9120.9821479999991</v>
      </c>
      <c r="L203" s="3">
        <v>10924.97602</v>
      </c>
      <c r="M203" s="3">
        <v>10596.937019999999</v>
      </c>
      <c r="N203" s="3">
        <v>11977.7896119999</v>
      </c>
      <c r="O203" s="3">
        <v>11927.67222</v>
      </c>
      <c r="P203" s="3">
        <v>9408.5417159999997</v>
      </c>
      <c r="Q203" s="3">
        <v>11186.426006</v>
      </c>
      <c r="R203" s="3">
        <v>11023.2716</v>
      </c>
      <c r="S203" s="3">
        <v>12329.400971999999</v>
      </c>
      <c r="T203" s="3">
        <v>12935.785417999999</v>
      </c>
      <c r="U203" s="3">
        <v>11850.841422</v>
      </c>
      <c r="V203" s="3">
        <v>10840.580003999999</v>
      </c>
    </row>
    <row r="204" spans="1:22">
      <c r="A204" s="13" t="s">
        <v>218</v>
      </c>
      <c r="B204" s="3">
        <v>942175.81724400003</v>
      </c>
      <c r="C204" s="3">
        <v>856664.391176</v>
      </c>
      <c r="D204" s="3">
        <v>616983.17776800005</v>
      </c>
      <c r="E204" s="3">
        <v>802387.12816099997</v>
      </c>
      <c r="F204" s="3">
        <v>983858.79070199898</v>
      </c>
      <c r="G204" s="3">
        <v>876368.64751299995</v>
      </c>
      <c r="H204" s="3">
        <v>921358.80756899901</v>
      </c>
      <c r="I204" s="3">
        <v>1407014.889708</v>
      </c>
      <c r="J204" s="3">
        <v>374212.22167699999</v>
      </c>
      <c r="K204" s="3">
        <v>951655.62674400001</v>
      </c>
      <c r="L204" s="3">
        <v>892256.41417899996</v>
      </c>
      <c r="M204" s="3">
        <v>913183.28092099901</v>
      </c>
      <c r="N204" s="3">
        <v>902596.21766900003</v>
      </c>
      <c r="O204" s="3">
        <v>900601.12915399997</v>
      </c>
      <c r="P204" s="3">
        <v>897793.74100899999</v>
      </c>
      <c r="Q204" s="3">
        <v>922158.55971199996</v>
      </c>
      <c r="R204" s="3">
        <v>913458.62843000004</v>
      </c>
      <c r="S204" s="3">
        <v>905642.03856699995</v>
      </c>
      <c r="T204" s="3">
        <v>900484.535867</v>
      </c>
      <c r="U204" s="3">
        <v>909500.78861199995</v>
      </c>
      <c r="V204" s="3">
        <v>924177.10392899998</v>
      </c>
    </row>
    <row r="205" spans="1:22">
      <c r="A205" s="13" t="s">
        <v>219</v>
      </c>
      <c r="B205" s="3">
        <v>1654767.966249</v>
      </c>
      <c r="C205" s="3">
        <v>1663139.8696989999</v>
      </c>
      <c r="D205" s="3">
        <v>1729523.5956830001</v>
      </c>
      <c r="E205" s="3">
        <v>1692916.05963</v>
      </c>
      <c r="F205" s="3">
        <v>1792273.3446599999</v>
      </c>
      <c r="G205" s="3">
        <v>1808960.69463</v>
      </c>
      <c r="H205" s="3">
        <v>1697112.8494800001</v>
      </c>
      <c r="I205" s="3">
        <v>1988577.4977500001</v>
      </c>
      <c r="J205" s="3">
        <v>1875150.13362</v>
      </c>
      <c r="K205" s="3">
        <v>1916424.6507900001</v>
      </c>
      <c r="L205" s="3">
        <v>1825866.897838</v>
      </c>
      <c r="M205" s="3">
        <v>1844853.8439219999</v>
      </c>
      <c r="N205" s="3">
        <v>1923614.4310339999</v>
      </c>
      <c r="O205" s="3">
        <v>1531127.1357559899</v>
      </c>
      <c r="P205" s="3">
        <v>2391236.642372</v>
      </c>
      <c r="Q205" s="3">
        <v>2045182.4648460001</v>
      </c>
      <c r="R205" s="3">
        <v>1892659.73300599</v>
      </c>
      <c r="S205" s="3">
        <v>2038713.1600520001</v>
      </c>
      <c r="T205" s="3">
        <v>1963658.73110199</v>
      </c>
      <c r="U205" s="3">
        <v>2085441.85524999</v>
      </c>
      <c r="V205" s="3">
        <v>1867817.00131199</v>
      </c>
    </row>
    <row r="206" spans="1:22">
      <c r="A206" s="13" t="s">
        <v>220</v>
      </c>
      <c r="B206" s="3">
        <v>1045604.15</v>
      </c>
      <c r="C206" s="3">
        <v>1178352.19</v>
      </c>
      <c r="D206" s="3">
        <v>1789998.49</v>
      </c>
      <c r="E206" s="3">
        <v>1155662.6599999999</v>
      </c>
      <c r="F206" s="3">
        <v>1482606.5999999901</v>
      </c>
      <c r="G206" s="3">
        <v>1463847.05</v>
      </c>
      <c r="H206" s="3">
        <v>1607587.61</v>
      </c>
      <c r="I206" s="3">
        <v>374712.81</v>
      </c>
      <c r="J206" s="3">
        <v>1606763.14</v>
      </c>
      <c r="K206" s="3">
        <v>987266.91</v>
      </c>
      <c r="L206" s="3">
        <v>1655414.58</v>
      </c>
      <c r="M206" s="3">
        <v>930962.55</v>
      </c>
      <c r="N206" s="3">
        <v>796783.14</v>
      </c>
      <c r="O206" s="3">
        <v>831013.93</v>
      </c>
      <c r="P206" s="3">
        <v>3132232.79</v>
      </c>
      <c r="Q206" s="3">
        <v>1699150.53</v>
      </c>
      <c r="R206" s="3">
        <v>1396812.44</v>
      </c>
      <c r="S206" s="3">
        <v>1596741.61</v>
      </c>
      <c r="T206" s="3">
        <v>1397378.28</v>
      </c>
      <c r="U206" s="3">
        <v>1661071.31</v>
      </c>
      <c r="V206" s="3">
        <v>1545742.83</v>
      </c>
    </row>
    <row r="207" spans="1:22">
      <c r="A207" s="13" t="s">
        <v>221</v>
      </c>
      <c r="B207" s="6">
        <v>0</v>
      </c>
      <c r="C207" s="6">
        <v>0</v>
      </c>
      <c r="D207" s="6">
        <v>0</v>
      </c>
      <c r="E207" s="6">
        <v>0</v>
      </c>
      <c r="F207" s="6">
        <v>0</v>
      </c>
      <c r="G207" s="6">
        <v>0</v>
      </c>
      <c r="H207" s="6">
        <v>0</v>
      </c>
      <c r="I207" s="6">
        <v>0</v>
      </c>
      <c r="J207" s="6">
        <v>0</v>
      </c>
      <c r="K207" s="6">
        <v>0</v>
      </c>
      <c r="L207" s="6">
        <v>0</v>
      </c>
      <c r="M207" s="6">
        <v>0</v>
      </c>
      <c r="N207" s="6">
        <v>0</v>
      </c>
      <c r="O207" s="6">
        <v>0</v>
      </c>
      <c r="P207" s="6">
        <v>0</v>
      </c>
      <c r="Q207" s="6">
        <v>0</v>
      </c>
      <c r="R207" s="6">
        <v>0</v>
      </c>
      <c r="S207" s="6">
        <v>0</v>
      </c>
      <c r="T207" s="6">
        <v>0</v>
      </c>
      <c r="U207" s="6">
        <v>0</v>
      </c>
      <c r="V207" s="6">
        <v>0</v>
      </c>
    </row>
    <row r="208" spans="1:22">
      <c r="A208" s="13" t="s">
        <v>222</v>
      </c>
      <c r="B208" s="3">
        <f>SUM(B203:B207)</f>
        <v>3652999.660989</v>
      </c>
      <c r="C208" s="3">
        <f t="shared" ref="C208:V208" si="33">SUM(C203:C207)</f>
        <v>3710347.3233369999</v>
      </c>
      <c r="D208" s="3">
        <f t="shared" si="33"/>
        <v>4147467.5525500001</v>
      </c>
      <c r="E208" s="3">
        <f t="shared" si="33"/>
        <v>3661645.621301</v>
      </c>
      <c r="F208" s="3">
        <f t="shared" si="33"/>
        <v>4269960.6283519892</v>
      </c>
      <c r="G208" s="3">
        <f t="shared" si="33"/>
        <v>4161672.0404829998</v>
      </c>
      <c r="H208" s="3">
        <f t="shared" si="33"/>
        <v>4235328.8257389991</v>
      </c>
      <c r="I208" s="3">
        <f t="shared" si="33"/>
        <v>3781880.4604580002</v>
      </c>
      <c r="J208" s="3">
        <f t="shared" si="33"/>
        <v>3865315.9043570003</v>
      </c>
      <c r="K208" s="3">
        <f t="shared" si="33"/>
        <v>3864468.1696820003</v>
      </c>
      <c r="L208" s="3">
        <f t="shared" si="33"/>
        <v>4384462.8680370003</v>
      </c>
      <c r="M208" s="3">
        <f t="shared" si="33"/>
        <v>3699596.6118629985</v>
      </c>
      <c r="N208" s="3">
        <f t="shared" si="33"/>
        <v>3634971.578315</v>
      </c>
      <c r="O208" s="3">
        <f t="shared" si="33"/>
        <v>3274669.8671299899</v>
      </c>
      <c r="P208" s="3">
        <f t="shared" si="33"/>
        <v>6430671.7150969999</v>
      </c>
      <c r="Q208" s="3">
        <f t="shared" si="33"/>
        <v>4677677.9805640001</v>
      </c>
      <c r="R208" s="3">
        <f t="shared" si="33"/>
        <v>4213954.0730359899</v>
      </c>
      <c r="S208" s="3">
        <f t="shared" si="33"/>
        <v>4553426.2095910003</v>
      </c>
      <c r="T208" s="3">
        <f t="shared" si="33"/>
        <v>4274457.3323869901</v>
      </c>
      <c r="U208" s="3">
        <f t="shared" si="33"/>
        <v>4667864.79528399</v>
      </c>
      <c r="V208" s="3">
        <f t="shared" si="33"/>
        <v>4348577.5152449906</v>
      </c>
    </row>
    <row r="209" spans="1:22">
      <c r="A209" s="12" t="s">
        <v>223</v>
      </c>
      <c r="B209" s="3">
        <v>0</v>
      </c>
      <c r="C209" s="3">
        <v>0</v>
      </c>
      <c r="D209" s="3">
        <v>0</v>
      </c>
      <c r="E209" s="3">
        <v>0</v>
      </c>
      <c r="F209" s="3">
        <v>0</v>
      </c>
      <c r="G209" s="3">
        <v>0</v>
      </c>
      <c r="H209" s="3">
        <v>0</v>
      </c>
      <c r="I209" s="3">
        <v>0</v>
      </c>
      <c r="J209" s="3">
        <v>0</v>
      </c>
      <c r="K209" s="3">
        <v>0</v>
      </c>
      <c r="L209" s="3">
        <v>0</v>
      </c>
      <c r="M209" s="3">
        <v>0</v>
      </c>
      <c r="N209" s="3">
        <v>0</v>
      </c>
      <c r="O209" s="3">
        <v>0</v>
      </c>
      <c r="P209" s="3">
        <v>0</v>
      </c>
      <c r="Q209" s="3">
        <v>0</v>
      </c>
      <c r="R209" s="3">
        <v>0</v>
      </c>
      <c r="S209" s="3">
        <v>0</v>
      </c>
      <c r="T209" s="3">
        <v>0</v>
      </c>
      <c r="U209" s="3">
        <v>0</v>
      </c>
      <c r="V209" s="3">
        <v>0</v>
      </c>
    </row>
    <row r="210" spans="1:22">
      <c r="A210" s="13" t="s">
        <v>224</v>
      </c>
      <c r="B210" s="3">
        <v>1410471.9535630001</v>
      </c>
      <c r="C210" s="3">
        <v>1487422.2965529901</v>
      </c>
      <c r="D210" s="3">
        <v>2004382.3845199901</v>
      </c>
      <c r="E210" s="3">
        <v>1946312.47899</v>
      </c>
      <c r="F210" s="3">
        <v>1567878.0097999901</v>
      </c>
      <c r="G210" s="3">
        <v>1764437.4650999999</v>
      </c>
      <c r="H210" s="3">
        <v>1427742.5372500001</v>
      </c>
      <c r="I210" s="3">
        <v>1316079.3389699999</v>
      </c>
      <c r="J210" s="3">
        <v>1253336.9328900001</v>
      </c>
      <c r="K210" s="3">
        <v>1304384.3283279999</v>
      </c>
      <c r="L210" s="3">
        <v>1380809.789104</v>
      </c>
      <c r="M210" s="3">
        <v>1262282.27189399</v>
      </c>
      <c r="N210" s="3">
        <v>1540853.6321139899</v>
      </c>
      <c r="O210" s="3">
        <v>1721972.4708060001</v>
      </c>
      <c r="P210" s="3">
        <v>2324254.9663119898</v>
      </c>
      <c r="Q210" s="3">
        <v>1835825.8364659999</v>
      </c>
      <c r="R210" s="3">
        <v>1743876.0861780001</v>
      </c>
      <c r="S210" s="3">
        <v>1669116.3157299999</v>
      </c>
      <c r="T210" s="3">
        <v>1472072.2763439999</v>
      </c>
      <c r="U210" s="3">
        <v>1323842.8477119999</v>
      </c>
      <c r="V210" s="3">
        <v>1284152.3567659899</v>
      </c>
    </row>
    <row r="211" spans="1:22">
      <c r="A211" s="13" t="s">
        <v>225</v>
      </c>
      <c r="B211" s="3">
        <v>135847.478677999</v>
      </c>
      <c r="C211" s="3">
        <v>126032.20993500001</v>
      </c>
      <c r="D211" s="3">
        <v>161102.93645400001</v>
      </c>
      <c r="E211" s="3">
        <v>148554.94519</v>
      </c>
      <c r="F211" s="3">
        <v>185087.60753999901</v>
      </c>
      <c r="G211" s="3">
        <v>195834.46285000001</v>
      </c>
      <c r="H211" s="3">
        <v>56769.847199999997</v>
      </c>
      <c r="I211" s="3">
        <v>336667.84782000002</v>
      </c>
      <c r="J211" s="3">
        <v>202830.52244999999</v>
      </c>
      <c r="K211" s="3">
        <v>220037.483233999</v>
      </c>
      <c r="L211" s="3">
        <v>238282.07031000001</v>
      </c>
      <c r="M211" s="3">
        <v>201195.28657599899</v>
      </c>
      <c r="N211" s="3">
        <v>108123.115556</v>
      </c>
      <c r="O211" s="3">
        <v>178428.07901999899</v>
      </c>
      <c r="P211" s="3">
        <v>220191.83294399999</v>
      </c>
      <c r="Q211" s="3">
        <v>217270.487134</v>
      </c>
      <c r="R211" s="3">
        <v>62698.321225999898</v>
      </c>
      <c r="S211" s="3">
        <v>232797.20777799899</v>
      </c>
      <c r="T211" s="3">
        <v>164091.52473999999</v>
      </c>
      <c r="U211" s="3">
        <v>78691.110415999996</v>
      </c>
      <c r="V211" s="3">
        <v>225763.25529999999</v>
      </c>
    </row>
    <row r="212" spans="1:22">
      <c r="A212" s="13" t="s">
        <v>226</v>
      </c>
      <c r="B212" s="3">
        <v>7823.670196</v>
      </c>
      <c r="C212" s="3">
        <v>7508.1521819999998</v>
      </c>
      <c r="D212" s="3">
        <v>8128.3644039999899</v>
      </c>
      <c r="E212" s="3">
        <v>84.988680000000002</v>
      </c>
      <c r="F212" s="3">
        <v>74.838610000000003</v>
      </c>
      <c r="G212" s="3">
        <v>679.99077999999997</v>
      </c>
      <c r="H212" s="3">
        <v>5.9378200000000003</v>
      </c>
      <c r="I212" s="3">
        <v>24.84937</v>
      </c>
      <c r="J212" s="3">
        <v>5.9378200000000003</v>
      </c>
      <c r="K212" s="3">
        <v>51.145054000000002</v>
      </c>
      <c r="L212" s="3">
        <v>5.933732</v>
      </c>
      <c r="M212" s="3">
        <v>5.933732</v>
      </c>
      <c r="N212" s="3">
        <v>73.469123999999994</v>
      </c>
      <c r="O212" s="3">
        <v>5.933732</v>
      </c>
      <c r="P212" s="3">
        <v>72.516940000000005</v>
      </c>
      <c r="Q212" s="3">
        <v>0</v>
      </c>
      <c r="R212" s="3">
        <v>65.079453999999998</v>
      </c>
      <c r="S212" s="3">
        <v>0</v>
      </c>
      <c r="T212" s="3">
        <v>73.445899999999995</v>
      </c>
      <c r="U212" s="3">
        <v>69.207520000000002</v>
      </c>
      <c r="V212" s="3">
        <v>72.557581999999996</v>
      </c>
    </row>
    <row r="213" spans="1:22">
      <c r="A213" s="13" t="s">
        <v>227</v>
      </c>
      <c r="B213" s="3">
        <v>0</v>
      </c>
      <c r="C213" s="3">
        <v>0</v>
      </c>
      <c r="D213" s="3">
        <v>0</v>
      </c>
      <c r="E213" s="3">
        <v>0</v>
      </c>
      <c r="F213" s="3">
        <v>0</v>
      </c>
      <c r="G213" s="3">
        <v>0</v>
      </c>
      <c r="H213" s="3">
        <v>0</v>
      </c>
      <c r="I213" s="3">
        <v>0</v>
      </c>
      <c r="J213" s="3">
        <v>0</v>
      </c>
      <c r="K213" s="3">
        <v>0</v>
      </c>
      <c r="L213" s="3">
        <v>0</v>
      </c>
      <c r="M213" s="3">
        <v>0</v>
      </c>
      <c r="N213" s="3">
        <v>0</v>
      </c>
      <c r="O213" s="3">
        <v>0</v>
      </c>
      <c r="P213" s="3">
        <v>0</v>
      </c>
      <c r="Q213" s="3">
        <v>0</v>
      </c>
      <c r="R213" s="3">
        <v>0</v>
      </c>
      <c r="S213" s="3">
        <v>0</v>
      </c>
      <c r="T213" s="3">
        <v>0</v>
      </c>
      <c r="U213" s="3">
        <v>0</v>
      </c>
      <c r="V213" s="3">
        <v>0</v>
      </c>
    </row>
    <row r="214" spans="1:22">
      <c r="A214" s="13" t="s">
        <v>228</v>
      </c>
      <c r="B214" s="3">
        <v>38296.699999999997</v>
      </c>
      <c r="C214" s="3">
        <v>96767.17</v>
      </c>
      <c r="D214" s="3">
        <v>19612.89</v>
      </c>
      <c r="E214" s="3">
        <v>53446.909999999902</v>
      </c>
      <c r="F214" s="3">
        <v>65852.919999999896</v>
      </c>
      <c r="G214" s="3">
        <v>79977.009999999893</v>
      </c>
      <c r="H214" s="3">
        <v>46033.609999999899</v>
      </c>
      <c r="I214" s="3">
        <v>66967.98</v>
      </c>
      <c r="J214" s="3">
        <v>44793.67</v>
      </c>
      <c r="K214" s="3">
        <v>57737.08</v>
      </c>
      <c r="L214" s="3">
        <v>56009.96</v>
      </c>
      <c r="M214" s="3">
        <v>51661.82</v>
      </c>
      <c r="N214" s="3">
        <v>60944.869999999901</v>
      </c>
      <c r="O214" s="3">
        <v>108492.02</v>
      </c>
      <c r="P214" s="3">
        <v>82861.38</v>
      </c>
      <c r="Q214" s="3">
        <v>114074.120533999</v>
      </c>
      <c r="R214" s="3">
        <v>56216.120534000001</v>
      </c>
      <c r="S214" s="3">
        <v>26448.857815999902</v>
      </c>
      <c r="T214" s="3">
        <v>86049.980534000002</v>
      </c>
      <c r="U214" s="3">
        <v>84186.640534000006</v>
      </c>
      <c r="V214" s="3">
        <v>17429.212167999998</v>
      </c>
    </row>
    <row r="215" spans="1:22">
      <c r="A215" s="13" t="s">
        <v>229</v>
      </c>
      <c r="B215" s="3">
        <v>0</v>
      </c>
      <c r="C215" s="3">
        <v>0</v>
      </c>
      <c r="D215" s="3">
        <v>0</v>
      </c>
      <c r="E215" s="3">
        <v>0</v>
      </c>
      <c r="F215" s="3">
        <v>0</v>
      </c>
      <c r="G215" s="3">
        <v>0</v>
      </c>
      <c r="H215" s="3">
        <v>0</v>
      </c>
      <c r="I215" s="3">
        <v>0</v>
      </c>
      <c r="J215" s="3">
        <v>0</v>
      </c>
      <c r="K215" s="3">
        <v>0</v>
      </c>
      <c r="L215" s="3">
        <v>0</v>
      </c>
      <c r="M215" s="3">
        <v>0</v>
      </c>
      <c r="N215" s="3">
        <v>0</v>
      </c>
      <c r="O215" s="3">
        <v>0</v>
      </c>
      <c r="P215" s="3">
        <v>0</v>
      </c>
      <c r="Q215" s="3">
        <v>0</v>
      </c>
      <c r="R215" s="3">
        <v>0</v>
      </c>
      <c r="S215" s="3">
        <v>0</v>
      </c>
      <c r="T215" s="3">
        <v>0</v>
      </c>
      <c r="U215" s="3">
        <v>0</v>
      </c>
      <c r="V215" s="3">
        <v>0</v>
      </c>
    </row>
    <row r="216" spans="1:22">
      <c r="A216" s="13" t="s">
        <v>230</v>
      </c>
      <c r="B216" s="6">
        <v>0</v>
      </c>
      <c r="C216" s="6">
        <v>0</v>
      </c>
      <c r="D216" s="6">
        <v>0</v>
      </c>
      <c r="E216" s="6">
        <v>-5467</v>
      </c>
      <c r="F216" s="6">
        <v>0</v>
      </c>
      <c r="G216" s="6">
        <v>0</v>
      </c>
      <c r="H216" s="6">
        <v>0</v>
      </c>
      <c r="I216" s="6">
        <v>0</v>
      </c>
      <c r="J216" s="6">
        <v>0</v>
      </c>
      <c r="K216" s="6">
        <v>0</v>
      </c>
      <c r="L216" s="6">
        <v>0</v>
      </c>
      <c r="M216" s="6">
        <v>0</v>
      </c>
      <c r="N216" s="6">
        <v>0</v>
      </c>
      <c r="O216" s="6">
        <v>0</v>
      </c>
      <c r="P216" s="6">
        <v>0</v>
      </c>
      <c r="Q216" s="6">
        <v>0</v>
      </c>
      <c r="R216" s="6">
        <v>0</v>
      </c>
      <c r="S216" s="6">
        <v>0</v>
      </c>
      <c r="T216" s="6">
        <v>0</v>
      </c>
      <c r="U216" s="6">
        <v>0</v>
      </c>
      <c r="V216" s="6">
        <v>0</v>
      </c>
    </row>
    <row r="217" spans="1:22">
      <c r="A217" s="13" t="s">
        <v>231</v>
      </c>
      <c r="B217" s="3">
        <f>SUM(B210:B216)</f>
        <v>1592439.802436999</v>
      </c>
      <c r="C217" s="3">
        <f t="shared" ref="C217:V217" si="34">SUM(C210:C216)</f>
        <v>1717729.8286699899</v>
      </c>
      <c r="D217" s="3">
        <f t="shared" si="34"/>
        <v>2193226.57537799</v>
      </c>
      <c r="E217" s="3">
        <f t="shared" si="34"/>
        <v>2142932.3228599997</v>
      </c>
      <c r="F217" s="3">
        <f t="shared" si="34"/>
        <v>1818893.3759499891</v>
      </c>
      <c r="G217" s="3">
        <f t="shared" si="34"/>
        <v>2040928.9287299998</v>
      </c>
      <c r="H217" s="3">
        <f t="shared" si="34"/>
        <v>1530551.93227</v>
      </c>
      <c r="I217" s="3">
        <f t="shared" si="34"/>
        <v>1719740.0161599999</v>
      </c>
      <c r="J217" s="3">
        <f t="shared" si="34"/>
        <v>1500967.0631600001</v>
      </c>
      <c r="K217" s="3">
        <f t="shared" si="34"/>
        <v>1582210.0366159989</v>
      </c>
      <c r="L217" s="3">
        <f t="shared" si="34"/>
        <v>1675107.753146</v>
      </c>
      <c r="M217" s="3">
        <f t="shared" si="34"/>
        <v>1515145.3122019889</v>
      </c>
      <c r="N217" s="3">
        <f t="shared" si="34"/>
        <v>1709995.0867939899</v>
      </c>
      <c r="O217" s="3">
        <f t="shared" si="34"/>
        <v>2008898.5035579989</v>
      </c>
      <c r="P217" s="3">
        <f t="shared" si="34"/>
        <v>2627380.6961959898</v>
      </c>
      <c r="Q217" s="3">
        <f t="shared" si="34"/>
        <v>2167170.4441339988</v>
      </c>
      <c r="R217" s="3">
        <f t="shared" si="34"/>
        <v>1862855.607392</v>
      </c>
      <c r="S217" s="3">
        <f t="shared" si="34"/>
        <v>1928362.3813239988</v>
      </c>
      <c r="T217" s="3">
        <f t="shared" si="34"/>
        <v>1722287.2275179999</v>
      </c>
      <c r="U217" s="3">
        <f t="shared" si="34"/>
        <v>1486789.8061819999</v>
      </c>
      <c r="V217" s="3">
        <f t="shared" si="34"/>
        <v>1527417.38181599</v>
      </c>
    </row>
    <row r="218" spans="1:22">
      <c r="A218" s="12" t="s">
        <v>232</v>
      </c>
      <c r="B218" s="3">
        <v>0</v>
      </c>
      <c r="C218" s="3">
        <v>0</v>
      </c>
      <c r="D218" s="3">
        <v>0</v>
      </c>
      <c r="E218" s="3">
        <v>0</v>
      </c>
      <c r="F218" s="3">
        <v>0</v>
      </c>
      <c r="G218" s="3">
        <v>0</v>
      </c>
      <c r="H218" s="3">
        <v>0</v>
      </c>
      <c r="I218" s="3">
        <v>0</v>
      </c>
      <c r="J218" s="3">
        <v>0</v>
      </c>
      <c r="K218" s="3">
        <v>0</v>
      </c>
      <c r="L218" s="3">
        <v>0</v>
      </c>
      <c r="M218" s="3">
        <v>0</v>
      </c>
      <c r="N218" s="3">
        <v>0</v>
      </c>
      <c r="O218" s="3">
        <v>0</v>
      </c>
      <c r="P218" s="3">
        <v>0</v>
      </c>
      <c r="Q218" s="3">
        <v>0</v>
      </c>
      <c r="R218" s="3">
        <v>0</v>
      </c>
      <c r="S218" s="3">
        <v>0</v>
      </c>
      <c r="T218" s="3">
        <v>0</v>
      </c>
      <c r="U218" s="3">
        <v>0</v>
      </c>
      <c r="V218" s="3">
        <v>0</v>
      </c>
    </row>
    <row r="219" spans="1:22">
      <c r="A219" s="13" t="s">
        <v>233</v>
      </c>
      <c r="B219" s="6">
        <v>7342251.9299999997</v>
      </c>
      <c r="C219" s="6">
        <v>7534591.6699999999</v>
      </c>
      <c r="D219" s="6">
        <v>10425888.93</v>
      </c>
      <c r="E219" s="6">
        <v>10328849.73</v>
      </c>
      <c r="F219" s="6">
        <v>8322801.7400000002</v>
      </c>
      <c r="G219" s="6">
        <v>9139546.6799999997</v>
      </c>
      <c r="H219" s="6">
        <v>7364655.2199999997</v>
      </c>
      <c r="I219" s="6">
        <v>7990590.9900000002</v>
      </c>
      <c r="J219" s="6">
        <v>7533419.3799999999</v>
      </c>
      <c r="K219" s="6">
        <v>7960951.7999999998</v>
      </c>
      <c r="L219" s="6">
        <v>8428208.2200000007</v>
      </c>
      <c r="M219" s="6">
        <v>7637302.5300000003</v>
      </c>
      <c r="N219" s="6">
        <v>8745769.0899999999</v>
      </c>
      <c r="O219" s="6">
        <v>9786295.0099999998</v>
      </c>
      <c r="P219" s="6">
        <v>11708949.800000001</v>
      </c>
      <c r="Q219" s="6">
        <v>10748628.970000001</v>
      </c>
      <c r="R219" s="6">
        <v>10383647.460000001</v>
      </c>
      <c r="S219" s="6">
        <v>9793045.75</v>
      </c>
      <c r="T219" s="6">
        <v>8609732.8800000008</v>
      </c>
      <c r="U219" s="6">
        <v>6477636.9000000004</v>
      </c>
      <c r="V219" s="6">
        <v>6421378.6699999999</v>
      </c>
    </row>
    <row r="220" spans="1:22">
      <c r="A220" s="13" t="s">
        <v>234</v>
      </c>
      <c r="B220" s="3">
        <f>+B219</f>
        <v>7342251.9299999997</v>
      </c>
      <c r="C220" s="3">
        <f t="shared" ref="C220:V220" si="35">+C219</f>
        <v>7534591.6699999999</v>
      </c>
      <c r="D220" s="3">
        <f t="shared" si="35"/>
        <v>10425888.93</v>
      </c>
      <c r="E220" s="3">
        <f t="shared" si="35"/>
        <v>10328849.73</v>
      </c>
      <c r="F220" s="3">
        <f t="shared" si="35"/>
        <v>8322801.7400000002</v>
      </c>
      <c r="G220" s="3">
        <f t="shared" si="35"/>
        <v>9139546.6799999997</v>
      </c>
      <c r="H220" s="3">
        <f t="shared" si="35"/>
        <v>7364655.2199999997</v>
      </c>
      <c r="I220" s="3">
        <f t="shared" si="35"/>
        <v>7990590.9900000002</v>
      </c>
      <c r="J220" s="3">
        <f t="shared" si="35"/>
        <v>7533419.3799999999</v>
      </c>
      <c r="K220" s="3">
        <f t="shared" si="35"/>
        <v>7960951.7999999998</v>
      </c>
      <c r="L220" s="3">
        <f t="shared" si="35"/>
        <v>8428208.2200000007</v>
      </c>
      <c r="M220" s="3">
        <f t="shared" si="35"/>
        <v>7637302.5300000003</v>
      </c>
      <c r="N220" s="3">
        <f t="shared" si="35"/>
        <v>8745769.0899999999</v>
      </c>
      <c r="O220" s="3">
        <f t="shared" si="35"/>
        <v>9786295.0099999998</v>
      </c>
      <c r="P220" s="3">
        <f t="shared" si="35"/>
        <v>11708949.800000001</v>
      </c>
      <c r="Q220" s="3">
        <f t="shared" si="35"/>
        <v>10748628.970000001</v>
      </c>
      <c r="R220" s="3">
        <f t="shared" si="35"/>
        <v>10383647.460000001</v>
      </c>
      <c r="S220" s="3">
        <f t="shared" si="35"/>
        <v>9793045.75</v>
      </c>
      <c r="T220" s="3">
        <f t="shared" si="35"/>
        <v>8609732.8800000008</v>
      </c>
      <c r="U220" s="3">
        <f t="shared" si="35"/>
        <v>6477636.9000000004</v>
      </c>
      <c r="V220" s="3">
        <f t="shared" si="35"/>
        <v>6421378.6699999999</v>
      </c>
    </row>
    <row r="221" spans="1:22">
      <c r="A221" s="12" t="s">
        <v>235</v>
      </c>
      <c r="B221" s="3">
        <v>0</v>
      </c>
      <c r="C221" s="3">
        <v>0</v>
      </c>
      <c r="D221" s="3">
        <v>0</v>
      </c>
      <c r="E221" s="3">
        <v>0</v>
      </c>
      <c r="F221" s="3">
        <v>0</v>
      </c>
      <c r="G221" s="3">
        <v>0</v>
      </c>
      <c r="H221" s="3">
        <v>0</v>
      </c>
      <c r="I221" s="3">
        <v>0</v>
      </c>
      <c r="J221" s="3">
        <v>0</v>
      </c>
      <c r="K221" s="3">
        <v>0</v>
      </c>
      <c r="L221" s="3">
        <v>0</v>
      </c>
      <c r="M221" s="3">
        <v>0</v>
      </c>
      <c r="N221" s="3">
        <v>0</v>
      </c>
      <c r="O221" s="3">
        <v>0</v>
      </c>
      <c r="P221" s="3">
        <v>0</v>
      </c>
      <c r="Q221" s="3">
        <v>0</v>
      </c>
      <c r="R221" s="3">
        <v>0</v>
      </c>
      <c r="S221" s="3">
        <v>0</v>
      </c>
      <c r="T221" s="3">
        <v>0</v>
      </c>
      <c r="U221" s="3">
        <v>0</v>
      </c>
      <c r="V221" s="3">
        <v>0</v>
      </c>
    </row>
    <row r="222" spans="1:22" s="18" customFormat="1" ht="12.75">
      <c r="A222" s="17" t="s">
        <v>236</v>
      </c>
      <c r="B222" s="18">
        <v>2495199.8474039901</v>
      </c>
      <c r="C222" s="18">
        <v>2313535.3454789901</v>
      </c>
      <c r="D222" s="18">
        <v>2358529.5222029998</v>
      </c>
      <c r="E222" s="18">
        <v>3612461.092094</v>
      </c>
      <c r="F222" s="18">
        <v>3722570.4201480001</v>
      </c>
      <c r="G222" s="18">
        <v>4324259.11907099</v>
      </c>
      <c r="H222" s="18">
        <v>7190859.3738729898</v>
      </c>
      <c r="I222" s="18">
        <v>4896070.2777770003</v>
      </c>
      <c r="J222" s="18">
        <v>4744377.8769989898</v>
      </c>
      <c r="K222" s="18">
        <v>4104086.3479199996</v>
      </c>
      <c r="L222" s="18">
        <v>4343028.8053249996</v>
      </c>
      <c r="M222" s="18">
        <v>4480885.2047499903</v>
      </c>
      <c r="N222" s="18">
        <v>4364252.4067850001</v>
      </c>
      <c r="O222" s="18">
        <v>3334861.1914149998</v>
      </c>
      <c r="P222" s="18">
        <v>4284662.3870349899</v>
      </c>
      <c r="Q222" s="18">
        <v>3769481.8514</v>
      </c>
      <c r="R222" s="18">
        <v>3581918.0206850003</v>
      </c>
      <c r="S222" s="18">
        <v>5020175.8817299893</v>
      </c>
      <c r="T222" s="18">
        <v>4230412.7095399899</v>
      </c>
      <c r="U222" s="18">
        <v>3767766.36644</v>
      </c>
      <c r="V222" s="18">
        <v>-4493281.8577749999</v>
      </c>
    </row>
    <row r="223" spans="1:22">
      <c r="A223" s="13" t="s">
        <v>237</v>
      </c>
      <c r="B223" s="3">
        <v>288396.69067399902</v>
      </c>
      <c r="C223" s="3">
        <v>1310748.82246999</v>
      </c>
      <c r="D223" s="3">
        <v>459963.31194500002</v>
      </c>
      <c r="E223" s="3">
        <v>506211.83530999999</v>
      </c>
      <c r="F223" s="3">
        <v>405744.56433600001</v>
      </c>
      <c r="G223" s="3">
        <v>-3571111.517484</v>
      </c>
      <c r="H223" s="3">
        <v>2647943.4318169998</v>
      </c>
      <c r="I223" s="3">
        <v>-207244.79773199899</v>
      </c>
      <c r="J223" s="3">
        <v>-513404.52984999999</v>
      </c>
      <c r="K223" s="3">
        <v>-97927.843959999795</v>
      </c>
      <c r="L223" s="3">
        <v>-331801.32885500003</v>
      </c>
      <c r="M223" s="3">
        <v>-128497.146234999</v>
      </c>
      <c r="N223" s="3">
        <v>-869952.38236000005</v>
      </c>
      <c r="O223" s="3">
        <v>2690513.3303049998</v>
      </c>
      <c r="P223" s="3">
        <v>1266640.6703250001</v>
      </c>
      <c r="Q223" s="3">
        <v>453184.17258499999</v>
      </c>
      <c r="R223" s="3">
        <v>480187.73957999999</v>
      </c>
      <c r="S223" s="3">
        <v>409370.64583500003</v>
      </c>
      <c r="T223" s="3">
        <v>533267.28446</v>
      </c>
      <c r="U223" s="3">
        <v>590051.75959999999</v>
      </c>
      <c r="V223" s="3">
        <v>-648970.94949000003</v>
      </c>
    </row>
    <row r="224" spans="1:22">
      <c r="A224" s="13" t="s">
        <v>238</v>
      </c>
      <c r="B224" s="3">
        <v>-14937.036178</v>
      </c>
      <c r="C224" s="3">
        <v>-17567.551179999999</v>
      </c>
      <c r="D224" s="3">
        <v>-18505.808011999899</v>
      </c>
      <c r="E224" s="3">
        <v>-2037571.66171899</v>
      </c>
      <c r="F224" s="3">
        <v>-2040635.8638820001</v>
      </c>
      <c r="G224" s="3">
        <v>3443754.4853029898</v>
      </c>
      <c r="H224" s="3">
        <v>-7099993.9526229901</v>
      </c>
      <c r="I224" s="3">
        <v>-1934628.9474489901</v>
      </c>
      <c r="J224" s="3">
        <v>-1932579.188573</v>
      </c>
      <c r="K224" s="3">
        <v>-1900967.3093950001</v>
      </c>
      <c r="L224" s="3">
        <v>-1897486.6914850001</v>
      </c>
      <c r="M224" s="3">
        <v>-1896955.551645</v>
      </c>
      <c r="N224" s="3">
        <v>-3954853.7004900002</v>
      </c>
      <c r="O224" s="3">
        <v>3075377.3038449902</v>
      </c>
      <c r="P224" s="3">
        <v>-1581724.4034899999</v>
      </c>
      <c r="Q224" s="3">
        <v>-1568562.2775900001</v>
      </c>
      <c r="R224" s="3">
        <v>-1568044.20157</v>
      </c>
      <c r="S224" s="3">
        <v>-1892235.27801</v>
      </c>
      <c r="T224" s="3">
        <v>-1570838.6351350001</v>
      </c>
      <c r="U224" s="3">
        <v>-1569229.913405</v>
      </c>
      <c r="V224" s="3">
        <v>8088896.8233150002</v>
      </c>
    </row>
    <row r="225" spans="1:22">
      <c r="A225" s="13" t="s">
        <v>239</v>
      </c>
      <c r="B225" s="3">
        <v>119286.530581999</v>
      </c>
      <c r="C225" s="3">
        <v>812730.487759999</v>
      </c>
      <c r="D225" s="3">
        <v>1315375.1813449999</v>
      </c>
      <c r="E225" s="3">
        <v>1504237.851949</v>
      </c>
      <c r="F225" s="3">
        <v>780893.83304199995</v>
      </c>
      <c r="G225" s="3">
        <v>1795313.41325899</v>
      </c>
      <c r="H225" s="3">
        <v>1115375.3357229901</v>
      </c>
      <c r="I225" s="3">
        <v>1345314.4291429999</v>
      </c>
      <c r="J225" s="3">
        <v>1367158.2964240001</v>
      </c>
      <c r="K225" s="3">
        <v>942872.62216999999</v>
      </c>
      <c r="L225" s="3">
        <v>1602828.146955</v>
      </c>
      <c r="M225" s="3">
        <v>1544275.5873</v>
      </c>
      <c r="N225" s="3">
        <v>1415328.5692050001</v>
      </c>
      <c r="O225" s="3">
        <v>2527090.8531050002</v>
      </c>
      <c r="P225" s="3">
        <v>2445005.2345250002</v>
      </c>
      <c r="Q225" s="3">
        <v>2147019.6467249999</v>
      </c>
      <c r="R225" s="3">
        <v>1103469.33292</v>
      </c>
      <c r="S225" s="3">
        <v>455086.50929000002</v>
      </c>
      <c r="T225" s="3">
        <v>359435.63436499902</v>
      </c>
      <c r="U225" s="3">
        <v>530896.38269500004</v>
      </c>
      <c r="V225" s="3">
        <v>631565.79976999899</v>
      </c>
    </row>
    <row r="226" spans="1:22">
      <c r="A226" s="13" t="s">
        <v>240</v>
      </c>
      <c r="B226" s="3">
        <v>463789.224154</v>
      </c>
      <c r="C226" s="3">
        <v>433786.02988799999</v>
      </c>
      <c r="D226" s="3">
        <v>423242.07188399998</v>
      </c>
      <c r="E226" s="3">
        <v>419004.60251599998</v>
      </c>
      <c r="F226" s="3">
        <v>301555.07331000001</v>
      </c>
      <c r="G226" s="3">
        <v>309915.76519399998</v>
      </c>
      <c r="H226" s="3">
        <v>242360.32927599901</v>
      </c>
      <c r="I226" s="3">
        <v>706070.22630800004</v>
      </c>
      <c r="J226" s="3">
        <v>405121.80148999998</v>
      </c>
      <c r="K226" s="3">
        <v>418875.74237599998</v>
      </c>
      <c r="L226" s="3">
        <v>401158.53771200002</v>
      </c>
      <c r="M226" s="3">
        <v>410211.23902399902</v>
      </c>
      <c r="N226" s="3">
        <v>414797.53839599999</v>
      </c>
      <c r="O226" s="3">
        <v>409987.679068</v>
      </c>
      <c r="P226" s="3">
        <v>420626.81840399897</v>
      </c>
      <c r="Q226" s="3">
        <v>377119.75809199997</v>
      </c>
      <c r="R226" s="3">
        <v>413429.52528</v>
      </c>
      <c r="S226" s="3">
        <v>440920.852212</v>
      </c>
      <c r="T226" s="3">
        <v>414423.35366000002</v>
      </c>
      <c r="U226" s="3">
        <v>353602.55487599998</v>
      </c>
      <c r="V226" s="3">
        <v>362221.92235200002</v>
      </c>
    </row>
    <row r="227" spans="1:22">
      <c r="A227" s="13" t="s">
        <v>241</v>
      </c>
      <c r="B227" s="3">
        <v>382304.36826899898</v>
      </c>
      <c r="C227" s="3">
        <v>310363.45365099999</v>
      </c>
      <c r="D227" s="3">
        <v>292289.94352499902</v>
      </c>
      <c r="E227" s="3">
        <v>370975.49641999998</v>
      </c>
      <c r="F227" s="3">
        <v>410611.49190000002</v>
      </c>
      <c r="G227" s="3">
        <v>139335.73955</v>
      </c>
      <c r="H227" s="3">
        <v>-170893.01673999999</v>
      </c>
      <c r="I227" s="3">
        <v>861256.62720999995</v>
      </c>
      <c r="J227" s="3">
        <v>325759.46074000001</v>
      </c>
      <c r="K227" s="3">
        <v>328004.84910799901</v>
      </c>
      <c r="L227" s="3">
        <v>1326610.287</v>
      </c>
      <c r="M227" s="3">
        <v>532404.22957600001</v>
      </c>
      <c r="N227" s="3">
        <v>287381.80054399901</v>
      </c>
      <c r="O227" s="3">
        <v>319524.47610999999</v>
      </c>
      <c r="P227" s="3">
        <v>1323387.1304339999</v>
      </c>
      <c r="Q227" s="3">
        <v>336187.224652</v>
      </c>
      <c r="R227" s="3">
        <v>343308.653804</v>
      </c>
      <c r="S227" s="3">
        <v>612692.57704400003</v>
      </c>
      <c r="T227" s="3">
        <v>200628.58687200001</v>
      </c>
      <c r="U227" s="3">
        <v>359984.85253199999</v>
      </c>
      <c r="V227" s="3">
        <v>437602.35376799997</v>
      </c>
    </row>
    <row r="228" spans="1:22">
      <c r="A228" s="13" t="s">
        <v>242</v>
      </c>
      <c r="B228" s="3">
        <v>2675645.3590639899</v>
      </c>
      <c r="C228" s="3">
        <v>2423022.6106870002</v>
      </c>
      <c r="D228" s="3">
        <v>2812899.8093519998</v>
      </c>
      <c r="E228" s="3">
        <v>2576981.7045339998</v>
      </c>
      <c r="F228" s="3">
        <v>2164270.0887909899</v>
      </c>
      <c r="G228" s="3">
        <v>3303267.34531599</v>
      </c>
      <c r="H228" s="3">
        <v>2566401.92704899</v>
      </c>
      <c r="I228" s="3">
        <v>2864494.4912399999</v>
      </c>
      <c r="J228" s="3">
        <v>2534194.9475409901</v>
      </c>
      <c r="K228" s="3">
        <v>2358702.2088559899</v>
      </c>
      <c r="L228" s="3">
        <v>2614578.5065959999</v>
      </c>
      <c r="M228" s="3">
        <v>2535991.7226239899</v>
      </c>
      <c r="N228" s="3">
        <v>652398.11441399902</v>
      </c>
      <c r="O228" s="3">
        <v>1305694.4654999999</v>
      </c>
      <c r="P228" s="3">
        <v>1680471.031646</v>
      </c>
      <c r="Q228" s="3">
        <v>3065354.1921639899</v>
      </c>
      <c r="R228" s="3">
        <v>2692620.9426559899</v>
      </c>
      <c r="S228" s="3">
        <v>2942254.3634839999</v>
      </c>
      <c r="T228" s="3">
        <v>2242692.2388900002</v>
      </c>
      <c r="U228" s="3">
        <v>2639770.2124439999</v>
      </c>
      <c r="V228" s="3">
        <v>1414306.89747399</v>
      </c>
    </row>
    <row r="229" spans="1:22">
      <c r="A229" s="13" t="s">
        <v>243</v>
      </c>
      <c r="B229" s="3">
        <v>704332.99529500003</v>
      </c>
      <c r="C229" s="3">
        <v>661418.12404100003</v>
      </c>
      <c r="D229" s="3">
        <v>728057.34626100003</v>
      </c>
      <c r="E229" s="3">
        <v>776645.22099199996</v>
      </c>
      <c r="F229" s="3">
        <v>820768.90792999999</v>
      </c>
      <c r="G229" s="3">
        <v>719721.23962699994</v>
      </c>
      <c r="H229" s="3">
        <v>700840.84861500002</v>
      </c>
      <c r="I229" s="3">
        <v>702875.28213199996</v>
      </c>
      <c r="J229" s="3">
        <v>686663.79776300001</v>
      </c>
      <c r="K229" s="3">
        <v>661179.40270500001</v>
      </c>
      <c r="L229" s="3">
        <v>629580.45487500005</v>
      </c>
      <c r="M229" s="3">
        <v>388500.11534999998</v>
      </c>
      <c r="N229" s="3">
        <v>644230.05601499998</v>
      </c>
      <c r="O229" s="3">
        <v>1376154.7996950001</v>
      </c>
      <c r="P229" s="3">
        <v>553947.46149999998</v>
      </c>
      <c r="Q229" s="3">
        <v>667279.26083499996</v>
      </c>
      <c r="R229" s="3">
        <v>695319.43085999996</v>
      </c>
      <c r="S229" s="3">
        <v>675082.86181999999</v>
      </c>
      <c r="T229" s="3">
        <v>533547.33875999996</v>
      </c>
      <c r="U229" s="3">
        <v>584415.09257500002</v>
      </c>
      <c r="V229" s="3">
        <v>518401.97621999902</v>
      </c>
    </row>
    <row r="230" spans="1:22">
      <c r="A230" s="13" t="s">
        <v>244</v>
      </c>
      <c r="B230" s="3">
        <v>60.200799999999902</v>
      </c>
      <c r="C230" s="3">
        <v>8132.5807999999897</v>
      </c>
      <c r="D230" s="3">
        <v>42256.815953999998</v>
      </c>
      <c r="E230" s="3">
        <v>0</v>
      </c>
      <c r="F230" s="3">
        <v>0</v>
      </c>
      <c r="G230" s="3">
        <v>166.25729999999999</v>
      </c>
      <c r="H230" s="3">
        <v>332.58136999999903</v>
      </c>
      <c r="I230" s="3">
        <v>0</v>
      </c>
      <c r="J230" s="3">
        <v>0</v>
      </c>
      <c r="K230" s="3">
        <v>0</v>
      </c>
      <c r="L230" s="3">
        <v>0</v>
      </c>
      <c r="M230" s="3">
        <v>0</v>
      </c>
      <c r="N230" s="3">
        <v>0</v>
      </c>
      <c r="O230" s="3">
        <v>0</v>
      </c>
      <c r="P230" s="3">
        <v>0</v>
      </c>
      <c r="Q230" s="3">
        <v>0</v>
      </c>
      <c r="R230" s="3">
        <v>0</v>
      </c>
      <c r="S230" s="3">
        <v>0</v>
      </c>
      <c r="T230" s="3">
        <v>0</v>
      </c>
      <c r="U230" s="3">
        <v>0</v>
      </c>
      <c r="V230" s="3">
        <v>0</v>
      </c>
    </row>
    <row r="231" spans="1:22">
      <c r="A231" s="13" t="s">
        <v>245</v>
      </c>
      <c r="B231" s="3">
        <v>318237.33018199902</v>
      </c>
      <c r="C231" s="3">
        <v>484377.15256199898</v>
      </c>
      <c r="D231" s="3">
        <v>408134.97674899898</v>
      </c>
      <c r="E231" s="3">
        <v>356429.74852899997</v>
      </c>
      <c r="F231" s="3">
        <v>155594.32196999999</v>
      </c>
      <c r="G231" s="3">
        <v>159795.41601399999</v>
      </c>
      <c r="H231" s="3">
        <v>127004.37188999999</v>
      </c>
      <c r="I231" s="3">
        <v>155416.78154500001</v>
      </c>
      <c r="J231" s="3">
        <v>212808.17421999999</v>
      </c>
      <c r="K231" s="3">
        <v>84062.821909999999</v>
      </c>
      <c r="L231" s="3">
        <v>242556.12007</v>
      </c>
      <c r="M231" s="3">
        <v>225098.13850500001</v>
      </c>
      <c r="N231" s="3">
        <v>229361.990445</v>
      </c>
      <c r="O231" s="3">
        <v>121864.470795</v>
      </c>
      <c r="P231" s="3">
        <v>283481.90233499999</v>
      </c>
      <c r="Q231" s="3">
        <v>320165.82902</v>
      </c>
      <c r="R231" s="3">
        <v>191664.75015499999</v>
      </c>
      <c r="S231" s="3">
        <v>662683.15607000003</v>
      </c>
      <c r="T231" s="3">
        <v>285470.99831</v>
      </c>
      <c r="U231" s="3">
        <v>325942.02024500002</v>
      </c>
      <c r="V231" s="3">
        <v>550924.12563499995</v>
      </c>
    </row>
    <row r="232" spans="1:22">
      <c r="A232" s="13" t="s">
        <v>246</v>
      </c>
      <c r="B232" s="3">
        <v>676283.18054199999</v>
      </c>
      <c r="C232" s="3">
        <v>719820.78903899901</v>
      </c>
      <c r="D232" s="3">
        <v>649531.79240699997</v>
      </c>
      <c r="E232" s="3">
        <v>1276916.2553389999</v>
      </c>
      <c r="F232" s="3">
        <v>1154192.127329</v>
      </c>
      <c r="G232" s="3">
        <v>1191707.840025</v>
      </c>
      <c r="H232" s="3">
        <v>994619.79966699996</v>
      </c>
      <c r="I232" s="3">
        <v>1188070.3573189999</v>
      </c>
      <c r="J232" s="3">
        <v>1208929.10500899</v>
      </c>
      <c r="K232" s="3">
        <v>1140150.4164150001</v>
      </c>
      <c r="L232" s="3">
        <v>1202414.873285</v>
      </c>
      <c r="M232" s="3">
        <v>1205174.847425</v>
      </c>
      <c r="N232" s="3">
        <v>1181111.6836850001</v>
      </c>
      <c r="O232" s="3">
        <v>-3979131.0408749999</v>
      </c>
      <c r="P232" s="3">
        <v>701834.50935499999</v>
      </c>
      <c r="Q232" s="3">
        <v>727711.87026999996</v>
      </c>
      <c r="R232" s="3">
        <v>704884.71669000003</v>
      </c>
      <c r="S232" s="3">
        <v>504935.79790499998</v>
      </c>
      <c r="T232" s="3">
        <v>885145.83393999899</v>
      </c>
      <c r="U232" s="3">
        <v>927642.19823500002</v>
      </c>
      <c r="V232" s="3">
        <v>-19847.1091450001</v>
      </c>
    </row>
    <row r="233" spans="1:22">
      <c r="A233" s="13" t="s">
        <v>247</v>
      </c>
      <c r="B233" s="3">
        <v>0</v>
      </c>
      <c r="C233" s="3">
        <v>0</v>
      </c>
      <c r="D233" s="3">
        <v>0</v>
      </c>
      <c r="E233" s="3">
        <v>0</v>
      </c>
      <c r="F233" s="3">
        <v>0</v>
      </c>
      <c r="G233" s="3">
        <v>0</v>
      </c>
      <c r="H233" s="3">
        <v>0</v>
      </c>
      <c r="I233" s="3">
        <v>0</v>
      </c>
      <c r="J233" s="3">
        <v>0</v>
      </c>
      <c r="K233" s="3">
        <v>0</v>
      </c>
      <c r="L233" s="3">
        <v>0</v>
      </c>
      <c r="M233" s="3">
        <v>0</v>
      </c>
      <c r="N233" s="3">
        <v>0</v>
      </c>
      <c r="O233" s="3">
        <v>0</v>
      </c>
      <c r="P233" s="3">
        <v>0</v>
      </c>
      <c r="Q233" s="3">
        <v>0</v>
      </c>
      <c r="R233" s="3">
        <v>0</v>
      </c>
      <c r="S233" s="3">
        <v>0</v>
      </c>
      <c r="T233" s="3">
        <v>0</v>
      </c>
      <c r="U233" s="3">
        <v>0</v>
      </c>
      <c r="V233" s="3">
        <v>0</v>
      </c>
    </row>
    <row r="234" spans="1:22">
      <c r="A234" s="13" t="s">
        <v>248</v>
      </c>
      <c r="B234" s="6">
        <v>1009325.8600729899</v>
      </c>
      <c r="C234" s="6">
        <v>1039248.807913</v>
      </c>
      <c r="D234" s="6">
        <v>1272518.6806069999</v>
      </c>
      <c r="E234" s="6">
        <v>1507746.92233199</v>
      </c>
      <c r="F234" s="6">
        <v>1758131.03837899</v>
      </c>
      <c r="G234" s="6">
        <v>648115.32854899997</v>
      </c>
      <c r="H234" s="6">
        <v>1034431.545592</v>
      </c>
      <c r="I234" s="6">
        <v>1139144.6933850001</v>
      </c>
      <c r="J234" s="6">
        <v>1781456.5373139901</v>
      </c>
      <c r="K234" s="6">
        <v>1495890.2240899999</v>
      </c>
      <c r="L234" s="6">
        <v>1244338.0040849999</v>
      </c>
      <c r="M234" s="6">
        <v>1386049.3654499999</v>
      </c>
      <c r="N234" s="6">
        <v>1237025.76834</v>
      </c>
      <c r="O234" s="6">
        <v>1376500.6615200001</v>
      </c>
      <c r="P234" s="6">
        <v>1830040.3251449999</v>
      </c>
      <c r="Q234" s="6">
        <v>1031369.06362</v>
      </c>
      <c r="R234" s="6">
        <v>964262.99157499999</v>
      </c>
      <c r="S234" s="6">
        <v>2759882.4545399998</v>
      </c>
      <c r="T234" s="6">
        <v>749055.83368000004</v>
      </c>
      <c r="U234" s="6">
        <v>843932.52416999999</v>
      </c>
      <c r="V234" s="6">
        <v>1925311.5512900001</v>
      </c>
    </row>
    <row r="235" spans="1:22">
      <c r="A235" s="13" t="s">
        <v>249</v>
      </c>
      <c r="B235" s="7">
        <f>SUM(B222:B234)</f>
        <v>9117924.5508609656</v>
      </c>
      <c r="C235" s="7">
        <f t="shared" ref="C235:V235" si="36">SUM(C222:C234)</f>
        <v>10499616.653109977</v>
      </c>
      <c r="D235" s="7">
        <f t="shared" si="36"/>
        <v>10744293.644219998</v>
      </c>
      <c r="E235" s="7">
        <f t="shared" si="36"/>
        <v>10870039.068296</v>
      </c>
      <c r="F235" s="7">
        <f t="shared" si="36"/>
        <v>9633696.0032529794</v>
      </c>
      <c r="G235" s="7">
        <f t="shared" si="36"/>
        <v>12464240.431723962</v>
      </c>
      <c r="H235" s="7">
        <f t="shared" si="36"/>
        <v>9349282.5755089801</v>
      </c>
      <c r="I235" s="7">
        <f t="shared" si="36"/>
        <v>11716839.420878008</v>
      </c>
      <c r="J235" s="7">
        <f t="shared" si="36"/>
        <v>10820486.279076962</v>
      </c>
      <c r="K235" s="7">
        <f t="shared" si="36"/>
        <v>9534929.4821949899</v>
      </c>
      <c r="L235" s="7">
        <f t="shared" si="36"/>
        <v>11377805.715562999</v>
      </c>
      <c r="M235" s="7">
        <f t="shared" si="36"/>
        <v>10683137.75212398</v>
      </c>
      <c r="N235" s="7">
        <f t="shared" si="36"/>
        <v>5601081.8449789975</v>
      </c>
      <c r="O235" s="7">
        <f t="shared" si="36"/>
        <v>12558438.190482989</v>
      </c>
      <c r="P235" s="7">
        <f t="shared" si="36"/>
        <v>13208373.067213988</v>
      </c>
      <c r="Q235" s="7">
        <f t="shared" si="36"/>
        <v>11326310.591772988</v>
      </c>
      <c r="R235" s="7">
        <f t="shared" si="36"/>
        <v>9603021.9026349913</v>
      </c>
      <c r="S235" s="7">
        <f t="shared" si="36"/>
        <v>12590849.821919987</v>
      </c>
      <c r="T235" s="7">
        <f t="shared" si="36"/>
        <v>8863241.1773419883</v>
      </c>
      <c r="U235" s="7">
        <f t="shared" si="36"/>
        <v>9354774.0504069999</v>
      </c>
      <c r="V235" s="7">
        <f t="shared" si="36"/>
        <v>8767131.5334139876</v>
      </c>
    </row>
    <row r="236" spans="1:22">
      <c r="A236" s="13" t="s">
        <v>250</v>
      </c>
      <c r="B236" s="3">
        <f>B235+B220+B217+B208+B201+B163+B133</f>
        <v>39943594.104286924</v>
      </c>
      <c r="C236" s="3">
        <f t="shared" ref="C236:V236" si="37">C235+C220+C217+C208+C201+C163+C133</f>
        <v>42072346.13511695</v>
      </c>
      <c r="D236" s="3">
        <f t="shared" si="37"/>
        <v>50523703.332147971</v>
      </c>
      <c r="E236" s="3">
        <f t="shared" si="37"/>
        <v>43324021.912456974</v>
      </c>
      <c r="F236" s="3">
        <f t="shared" si="37"/>
        <v>48545729.05755496</v>
      </c>
      <c r="G236" s="3">
        <f t="shared" si="37"/>
        <v>45937063.550936967</v>
      </c>
      <c r="H236" s="3">
        <f t="shared" si="37"/>
        <v>39989165.503517963</v>
      </c>
      <c r="I236" s="3">
        <f t="shared" si="37"/>
        <v>44633940.577495985</v>
      </c>
      <c r="J236" s="3">
        <f>J235+J220+J217+J208+J201+J163+J133</f>
        <v>43556639.206593953</v>
      </c>
      <c r="K236" s="3">
        <f t="shared" si="37"/>
        <v>39469281.648492947</v>
      </c>
      <c r="L236" s="3">
        <f t="shared" si="37"/>
        <v>44043050.696745962</v>
      </c>
      <c r="M236" s="3">
        <f t="shared" si="37"/>
        <v>40704838.256188929</v>
      </c>
      <c r="N236" s="3">
        <f t="shared" si="37"/>
        <v>35308590.530087933</v>
      </c>
      <c r="O236" s="3">
        <f t="shared" si="37"/>
        <v>46265965.531170949</v>
      </c>
      <c r="P236" s="3">
        <f t="shared" si="37"/>
        <v>54358250.458506942</v>
      </c>
      <c r="Q236" s="3">
        <f t="shared" si="37"/>
        <v>48633091.676470943</v>
      </c>
      <c r="R236" s="3">
        <f t="shared" si="37"/>
        <v>50841413.963062972</v>
      </c>
      <c r="S236" s="3">
        <f t="shared" si="37"/>
        <v>47632535.062834978</v>
      </c>
      <c r="T236" s="3">
        <f t="shared" si="37"/>
        <v>41627515.457246929</v>
      </c>
      <c r="U236" s="3">
        <f t="shared" si="37"/>
        <v>41062141.841872945</v>
      </c>
      <c r="V236" s="3">
        <f t="shared" si="37"/>
        <v>40538833.910474926</v>
      </c>
    </row>
    <row r="237" spans="1:22">
      <c r="B237" s="3">
        <v>0</v>
      </c>
      <c r="C237" s="3">
        <v>0</v>
      </c>
      <c r="D237" s="3">
        <v>0</v>
      </c>
      <c r="E237" s="3">
        <v>0</v>
      </c>
      <c r="F237" s="3">
        <v>0</v>
      </c>
      <c r="G237" s="3">
        <v>0</v>
      </c>
      <c r="H237" s="3">
        <v>0</v>
      </c>
      <c r="I237" s="3">
        <v>0</v>
      </c>
      <c r="J237" s="3">
        <v>0</v>
      </c>
      <c r="K237" s="3">
        <v>0</v>
      </c>
      <c r="L237" s="3">
        <v>0</v>
      </c>
      <c r="M237" s="3">
        <v>0</v>
      </c>
      <c r="N237" s="3">
        <v>0</v>
      </c>
      <c r="O237" s="3">
        <v>0</v>
      </c>
      <c r="P237" s="3">
        <v>0</v>
      </c>
      <c r="Q237" s="3">
        <v>0</v>
      </c>
      <c r="R237" s="3">
        <v>0</v>
      </c>
      <c r="S237" s="3">
        <v>0</v>
      </c>
      <c r="T237" s="3">
        <v>0</v>
      </c>
      <c r="U237" s="3">
        <v>0</v>
      </c>
      <c r="V237" s="3">
        <v>0</v>
      </c>
    </row>
    <row r="238" spans="1:22">
      <c r="A238" s="13" t="s">
        <v>251</v>
      </c>
      <c r="B238" s="3">
        <v>0</v>
      </c>
      <c r="C238" s="3">
        <v>0</v>
      </c>
      <c r="D238" s="3">
        <v>0</v>
      </c>
      <c r="E238" s="3">
        <v>0</v>
      </c>
      <c r="F238" s="3">
        <v>0</v>
      </c>
      <c r="G238" s="3">
        <v>0</v>
      </c>
      <c r="H238" s="3">
        <v>0</v>
      </c>
      <c r="I238" s="3">
        <v>0</v>
      </c>
      <c r="J238" s="3">
        <v>0</v>
      </c>
      <c r="K238" s="3">
        <v>0</v>
      </c>
      <c r="L238" s="3">
        <v>0</v>
      </c>
      <c r="M238" s="3">
        <v>0</v>
      </c>
      <c r="N238" s="3">
        <v>0</v>
      </c>
      <c r="O238" s="3">
        <v>0</v>
      </c>
      <c r="P238" s="3">
        <v>0</v>
      </c>
      <c r="Q238" s="3">
        <v>0</v>
      </c>
      <c r="R238" s="3">
        <v>0</v>
      </c>
      <c r="S238" s="3">
        <v>0</v>
      </c>
      <c r="T238" s="3">
        <v>0</v>
      </c>
      <c r="U238" s="3">
        <v>0</v>
      </c>
      <c r="V238" s="3">
        <v>0</v>
      </c>
    </row>
    <row r="239" spans="1:22">
      <c r="A239" s="12" t="s">
        <v>252</v>
      </c>
      <c r="B239" s="3">
        <v>0</v>
      </c>
      <c r="C239" s="3">
        <v>0</v>
      </c>
      <c r="D239" s="3">
        <v>0</v>
      </c>
      <c r="E239" s="3">
        <v>0</v>
      </c>
      <c r="F239" s="3">
        <v>0</v>
      </c>
      <c r="G239" s="3">
        <v>0</v>
      </c>
      <c r="H239" s="3">
        <v>0</v>
      </c>
      <c r="I239" s="3">
        <v>0</v>
      </c>
      <c r="J239" s="3">
        <v>0</v>
      </c>
      <c r="K239" s="3">
        <v>0</v>
      </c>
      <c r="L239" s="3">
        <v>0</v>
      </c>
      <c r="M239" s="3">
        <v>0</v>
      </c>
      <c r="N239" s="3">
        <v>0</v>
      </c>
      <c r="O239" s="3">
        <v>0</v>
      </c>
      <c r="P239" s="3">
        <v>0</v>
      </c>
      <c r="Q239" s="3">
        <v>0</v>
      </c>
      <c r="R239" s="3">
        <v>0</v>
      </c>
      <c r="S239" s="3">
        <v>0</v>
      </c>
      <c r="T239" s="3">
        <v>0</v>
      </c>
      <c r="U239" s="3">
        <v>0</v>
      </c>
      <c r="V239" s="3">
        <v>0</v>
      </c>
    </row>
    <row r="240" spans="1:22">
      <c r="A240" s="13" t="s">
        <v>253</v>
      </c>
      <c r="B240" s="3">
        <v>22560146.072016999</v>
      </c>
      <c r="C240" s="3">
        <v>22561890.731451001</v>
      </c>
      <c r="D240" s="3">
        <v>22509855.633915901</v>
      </c>
      <c r="E240" s="3">
        <v>22392118.075624</v>
      </c>
      <c r="F240" s="3">
        <v>22464942.357705001</v>
      </c>
      <c r="G240" s="3">
        <v>22526063.853873901</v>
      </c>
      <c r="H240" s="3">
        <v>22601963.341718901</v>
      </c>
      <c r="I240" s="3">
        <v>22674468.476403002</v>
      </c>
      <c r="J240" s="3">
        <v>22753464.005803</v>
      </c>
      <c r="K240" s="3">
        <v>22801274.508864999</v>
      </c>
      <c r="L240" s="3">
        <v>22856226.7474849</v>
      </c>
      <c r="M240" s="3">
        <v>22912810.982749999</v>
      </c>
      <c r="N240" s="3">
        <v>22996339.612635002</v>
      </c>
      <c r="O240" s="3">
        <v>23070226.961854901</v>
      </c>
      <c r="P240" s="3">
        <v>25799003.384470001</v>
      </c>
      <c r="Q240" s="3">
        <v>27490235.549174901</v>
      </c>
      <c r="R240" s="3">
        <v>27959070.410985</v>
      </c>
      <c r="S240" s="3">
        <v>28074947.506549999</v>
      </c>
      <c r="T240" s="3">
        <v>28167302.162839901</v>
      </c>
      <c r="U240" s="3">
        <v>28128513.624145001</v>
      </c>
      <c r="V240" s="3">
        <v>28083432.061609998</v>
      </c>
    </row>
    <row r="241" spans="1:22">
      <c r="A241" s="13" t="s">
        <v>254</v>
      </c>
      <c r="B241" s="6">
        <v>281545.19</v>
      </c>
      <c r="C241" s="6">
        <v>281545.18</v>
      </c>
      <c r="D241" s="6">
        <v>475581.32</v>
      </c>
      <c r="E241" s="6">
        <v>664138.68000000005</v>
      </c>
      <c r="F241" s="6">
        <v>629438.87</v>
      </c>
      <c r="G241" s="6">
        <v>515862.72</v>
      </c>
      <c r="H241" s="6">
        <v>591385.25</v>
      </c>
      <c r="I241" s="6">
        <v>591385.73</v>
      </c>
      <c r="J241" s="6">
        <v>595959.02</v>
      </c>
      <c r="K241" s="6">
        <v>600548.68000000005</v>
      </c>
      <c r="L241" s="6">
        <v>600696.31000000006</v>
      </c>
      <c r="M241" s="6">
        <v>608344.37</v>
      </c>
      <c r="N241" s="6">
        <v>607664.5</v>
      </c>
      <c r="O241" s="6">
        <v>608430.80000000005</v>
      </c>
      <c r="P241" s="6">
        <v>765968.37999999896</v>
      </c>
      <c r="Q241" s="6">
        <v>1018813.74</v>
      </c>
      <c r="R241" s="6">
        <v>609269.88</v>
      </c>
      <c r="S241" s="6">
        <v>607144.01999999897</v>
      </c>
      <c r="T241" s="6">
        <v>607143.88</v>
      </c>
      <c r="U241" s="6">
        <v>607144</v>
      </c>
      <c r="V241" s="6">
        <v>607143.76</v>
      </c>
    </row>
    <row r="242" spans="1:22">
      <c r="A242" s="13" t="s">
        <v>255</v>
      </c>
      <c r="B242" s="3">
        <f>SUM(B240:B241)</f>
        <v>22841691.262017</v>
      </c>
      <c r="C242" s="3">
        <f t="shared" ref="C242:V242" si="38">SUM(C240:C241)</f>
        <v>22843435.911451001</v>
      </c>
      <c r="D242" s="3">
        <f t="shared" si="38"/>
        <v>22985436.953915901</v>
      </c>
      <c r="E242" s="3">
        <f t="shared" si="38"/>
        <v>23056256.755624</v>
      </c>
      <c r="F242" s="3">
        <f t="shared" si="38"/>
        <v>23094381.227705002</v>
      </c>
      <c r="G242" s="3">
        <f t="shared" si="38"/>
        <v>23041926.5738739</v>
      </c>
      <c r="H242" s="3">
        <f t="shared" si="38"/>
        <v>23193348.591718901</v>
      </c>
      <c r="I242" s="3">
        <f t="shared" si="38"/>
        <v>23265854.206403002</v>
      </c>
      <c r="J242" s="3">
        <f t="shared" si="38"/>
        <v>23349423.025803</v>
      </c>
      <c r="K242" s="3">
        <f t="shared" si="38"/>
        <v>23401823.188864999</v>
      </c>
      <c r="L242" s="3">
        <f t="shared" si="38"/>
        <v>23456923.057484899</v>
      </c>
      <c r="M242" s="3">
        <f t="shared" si="38"/>
        <v>23521155.35275</v>
      </c>
      <c r="N242" s="3">
        <f t="shared" si="38"/>
        <v>23604004.112635002</v>
      </c>
      <c r="O242" s="3">
        <f t="shared" si="38"/>
        <v>23678657.761854902</v>
      </c>
      <c r="P242" s="3">
        <f t="shared" si="38"/>
        <v>26564971.76447</v>
      </c>
      <c r="Q242" s="3">
        <f t="shared" si="38"/>
        <v>28509049.289174899</v>
      </c>
      <c r="R242" s="3">
        <f t="shared" si="38"/>
        <v>28568340.290984999</v>
      </c>
      <c r="S242" s="3">
        <f t="shared" si="38"/>
        <v>28682091.526549999</v>
      </c>
      <c r="T242" s="3">
        <f t="shared" si="38"/>
        <v>28774446.0428399</v>
      </c>
      <c r="U242" s="3">
        <f t="shared" si="38"/>
        <v>28735657.624145001</v>
      </c>
      <c r="V242" s="3">
        <f t="shared" si="38"/>
        <v>28690575.82161</v>
      </c>
    </row>
    <row r="243" spans="1:22">
      <c r="A243" s="12" t="s">
        <v>256</v>
      </c>
      <c r="B243" s="3">
        <v>0</v>
      </c>
      <c r="C243" s="3">
        <v>0</v>
      </c>
      <c r="D243" s="3">
        <v>0</v>
      </c>
      <c r="E243" s="3">
        <v>0</v>
      </c>
      <c r="F243" s="3">
        <v>0</v>
      </c>
      <c r="G243" s="3">
        <v>0</v>
      </c>
      <c r="H243" s="3">
        <v>0</v>
      </c>
      <c r="I243" s="3">
        <v>0</v>
      </c>
      <c r="J243" s="3">
        <v>0</v>
      </c>
      <c r="K243" s="3">
        <v>0</v>
      </c>
      <c r="L243" s="3">
        <v>0</v>
      </c>
      <c r="M243" s="3">
        <v>0</v>
      </c>
      <c r="N243" s="3">
        <v>0</v>
      </c>
      <c r="O243" s="3">
        <v>0</v>
      </c>
      <c r="P243" s="3">
        <v>0</v>
      </c>
      <c r="Q243" s="3">
        <v>0</v>
      </c>
      <c r="R243" s="3">
        <v>0</v>
      </c>
      <c r="S243" s="3">
        <v>0</v>
      </c>
      <c r="T243" s="3">
        <v>0</v>
      </c>
      <c r="U243" s="3">
        <v>0</v>
      </c>
      <c r="V243" s="3">
        <v>0</v>
      </c>
    </row>
    <row r="244" spans="1:22">
      <c r="A244" s="13" t="s">
        <v>257</v>
      </c>
      <c r="B244" s="3">
        <v>2968852.8183619902</v>
      </c>
      <c r="C244" s="3">
        <v>2981548.09212599</v>
      </c>
      <c r="D244" s="3">
        <v>2978975.2953639999</v>
      </c>
      <c r="E244" s="3">
        <v>3166618.0068709999</v>
      </c>
      <c r="F244" s="3">
        <v>3214805.09573599</v>
      </c>
      <c r="G244" s="3">
        <v>3423761.5263700001</v>
      </c>
      <c r="H244" s="3">
        <v>3517820.9334769999</v>
      </c>
      <c r="I244" s="3">
        <v>3456891.5046709999</v>
      </c>
      <c r="J244" s="3">
        <v>3515820.111726</v>
      </c>
      <c r="K244" s="3">
        <v>3559723.6564150001</v>
      </c>
      <c r="L244" s="3">
        <v>3677783.5936050001</v>
      </c>
      <c r="M244" s="3">
        <v>3152797.302995</v>
      </c>
      <c r="N244" s="3">
        <v>3609072.60182</v>
      </c>
      <c r="O244" s="3">
        <v>3582506.8967749998</v>
      </c>
      <c r="P244" s="3">
        <v>3931296.9985400001</v>
      </c>
      <c r="Q244" s="3">
        <v>4290075.3954649996</v>
      </c>
      <c r="R244" s="3">
        <v>4255653.4879099997</v>
      </c>
      <c r="S244" s="3">
        <v>4192660.2862450001</v>
      </c>
      <c r="T244" s="3">
        <v>4209659.5982449995</v>
      </c>
      <c r="U244" s="3">
        <v>4231687.7692949995</v>
      </c>
      <c r="V244" s="3">
        <v>4818562.354785</v>
      </c>
    </row>
    <row r="245" spans="1:22">
      <c r="A245" s="13" t="s">
        <v>258</v>
      </c>
      <c r="B245" s="3">
        <v>968455.14</v>
      </c>
      <c r="C245" s="3">
        <v>968455.14</v>
      </c>
      <c r="D245" s="3">
        <v>968455.14</v>
      </c>
      <c r="E245" s="3">
        <v>968455.14</v>
      </c>
      <c r="F245" s="3">
        <v>968455.14</v>
      </c>
      <c r="G245" s="3">
        <v>977387.07</v>
      </c>
      <c r="H245" s="3">
        <v>971432.45</v>
      </c>
      <c r="I245" s="3">
        <v>971432.45</v>
      </c>
      <c r="J245" s="3">
        <v>971432.45</v>
      </c>
      <c r="K245" s="3">
        <v>971432.45</v>
      </c>
      <c r="L245" s="3">
        <v>971432.45</v>
      </c>
      <c r="M245" s="3">
        <v>971432.45</v>
      </c>
      <c r="N245" s="3">
        <v>971432.45</v>
      </c>
      <c r="O245" s="3">
        <v>971432.45</v>
      </c>
      <c r="P245" s="3">
        <v>971432.27</v>
      </c>
      <c r="Q245" s="3">
        <v>971366.74</v>
      </c>
      <c r="R245" s="3">
        <v>971366.74</v>
      </c>
      <c r="S245" s="3">
        <v>971366.74</v>
      </c>
      <c r="T245" s="3">
        <v>971366.74</v>
      </c>
      <c r="U245" s="3">
        <v>971366.74</v>
      </c>
      <c r="V245" s="3">
        <v>971366.74</v>
      </c>
    </row>
    <row r="246" spans="1:22">
      <c r="A246" s="13" t="s">
        <v>259</v>
      </c>
      <c r="B246" s="6">
        <v>231741.54</v>
      </c>
      <c r="C246" s="6">
        <v>232409.33</v>
      </c>
      <c r="D246" s="6">
        <v>233079.13</v>
      </c>
      <c r="E246" s="6">
        <v>498534.72</v>
      </c>
      <c r="F246" s="6">
        <v>499914.22</v>
      </c>
      <c r="G246" s="6">
        <v>391302.34</v>
      </c>
      <c r="H246" s="6">
        <v>446807.55</v>
      </c>
      <c r="I246" s="6">
        <v>448050.21</v>
      </c>
      <c r="J246" s="6">
        <v>449296.47</v>
      </c>
      <c r="K246" s="6">
        <v>456977.99</v>
      </c>
      <c r="L246" s="6">
        <v>458248.1</v>
      </c>
      <c r="M246" s="6">
        <v>459772.44</v>
      </c>
      <c r="N246" s="6">
        <v>457661.71</v>
      </c>
      <c r="O246" s="6">
        <v>458933.29</v>
      </c>
      <c r="P246" s="6">
        <v>393436.77</v>
      </c>
      <c r="Q246" s="6">
        <v>299785.17</v>
      </c>
      <c r="R246" s="6">
        <v>296346.48</v>
      </c>
      <c r="S246" s="6">
        <v>297194.83999999898</v>
      </c>
      <c r="T246" s="6">
        <v>295209.57</v>
      </c>
      <c r="U246" s="6">
        <v>296055.32999999903</v>
      </c>
      <c r="V246" s="6">
        <v>296903.67</v>
      </c>
    </row>
    <row r="247" spans="1:22">
      <c r="A247" s="13" t="s">
        <v>260</v>
      </c>
      <c r="B247" s="3">
        <f>SUM(B244:B246)</f>
        <v>4169049.4983619903</v>
      </c>
      <c r="C247" s="3">
        <f t="shared" ref="C247:V247" si="39">SUM(C244:C246)</f>
        <v>4182412.5621259902</v>
      </c>
      <c r="D247" s="3">
        <f t="shared" si="39"/>
        <v>4180509.5653639999</v>
      </c>
      <c r="E247" s="3">
        <f t="shared" si="39"/>
        <v>4633607.8668710003</v>
      </c>
      <c r="F247" s="3">
        <f t="shared" si="39"/>
        <v>4683174.4557359898</v>
      </c>
      <c r="G247" s="3">
        <f t="shared" si="39"/>
        <v>4792450.9363700002</v>
      </c>
      <c r="H247" s="3">
        <f t="shared" si="39"/>
        <v>4936060.9334769994</v>
      </c>
      <c r="I247" s="3">
        <f t="shared" si="39"/>
        <v>4876374.1646710001</v>
      </c>
      <c r="J247" s="3">
        <f t="shared" si="39"/>
        <v>4936549.0317259999</v>
      </c>
      <c r="K247" s="3">
        <f t="shared" si="39"/>
        <v>4988134.096415</v>
      </c>
      <c r="L247" s="3">
        <f t="shared" si="39"/>
        <v>5107464.1436049994</v>
      </c>
      <c r="M247" s="3">
        <f t="shared" si="39"/>
        <v>4584002.1929950006</v>
      </c>
      <c r="N247" s="3">
        <f t="shared" si="39"/>
        <v>5038166.7618199997</v>
      </c>
      <c r="O247" s="3">
        <f t="shared" si="39"/>
        <v>5012872.636775</v>
      </c>
      <c r="P247" s="3">
        <f t="shared" si="39"/>
        <v>5296166.0385400001</v>
      </c>
      <c r="Q247" s="3">
        <f t="shared" si="39"/>
        <v>5561227.3054649998</v>
      </c>
      <c r="R247" s="3">
        <f t="shared" si="39"/>
        <v>5523366.7079099994</v>
      </c>
      <c r="S247" s="3">
        <f t="shared" si="39"/>
        <v>5461221.8662449988</v>
      </c>
      <c r="T247" s="3">
        <f t="shared" si="39"/>
        <v>5476235.9082450001</v>
      </c>
      <c r="U247" s="3">
        <f t="shared" si="39"/>
        <v>5499109.8392949989</v>
      </c>
      <c r="V247" s="3">
        <f t="shared" si="39"/>
        <v>6086832.7647850001</v>
      </c>
    </row>
    <row r="248" spans="1:22">
      <c r="A248" s="12" t="s">
        <v>261</v>
      </c>
      <c r="B248" s="3">
        <v>0</v>
      </c>
      <c r="C248" s="3">
        <v>0</v>
      </c>
      <c r="D248" s="3">
        <v>0</v>
      </c>
      <c r="E248" s="3">
        <v>0</v>
      </c>
      <c r="F248" s="3">
        <v>0</v>
      </c>
      <c r="G248" s="3">
        <v>0</v>
      </c>
      <c r="H248" s="3">
        <v>0</v>
      </c>
      <c r="I248" s="3">
        <v>0</v>
      </c>
      <c r="J248" s="3">
        <v>0</v>
      </c>
      <c r="K248" s="3">
        <v>0</v>
      </c>
      <c r="L248" s="3">
        <v>0</v>
      </c>
      <c r="M248" s="3">
        <v>0</v>
      </c>
      <c r="N248" s="3">
        <v>0</v>
      </c>
      <c r="O248" s="3">
        <v>0</v>
      </c>
      <c r="P248" s="3">
        <v>0</v>
      </c>
      <c r="Q248" s="3">
        <v>0</v>
      </c>
      <c r="R248" s="3">
        <v>0</v>
      </c>
      <c r="S248" s="3">
        <v>0</v>
      </c>
      <c r="T248" s="3">
        <v>0</v>
      </c>
      <c r="U248" s="3">
        <v>0</v>
      </c>
      <c r="V248" s="3">
        <v>0</v>
      </c>
    </row>
    <row r="249" spans="1:22">
      <c r="A249" s="13" t="s">
        <v>262</v>
      </c>
      <c r="B249" s="6">
        <v>1717072.18</v>
      </c>
      <c r="C249" s="6">
        <v>1717072.18</v>
      </c>
      <c r="D249" s="6">
        <v>1717071.89</v>
      </c>
      <c r="E249" s="6">
        <v>1696966.5</v>
      </c>
      <c r="F249" s="6">
        <v>1696966.5</v>
      </c>
      <c r="G249" s="6">
        <v>1696966.5</v>
      </c>
      <c r="H249" s="6">
        <v>1696966.5</v>
      </c>
      <c r="I249" s="6">
        <v>1696966.5</v>
      </c>
      <c r="J249" s="6">
        <v>1696966.5</v>
      </c>
      <c r="K249" s="6">
        <v>1696966.5</v>
      </c>
      <c r="L249" s="6">
        <v>1696966.5</v>
      </c>
      <c r="M249" s="6">
        <v>1696966.5</v>
      </c>
      <c r="N249" s="6">
        <v>1696966.5</v>
      </c>
      <c r="O249" s="6">
        <v>1696966.5</v>
      </c>
      <c r="P249" s="6">
        <v>2218641.9300000002</v>
      </c>
      <c r="Q249" s="6">
        <v>2934578.88</v>
      </c>
      <c r="R249" s="6">
        <v>2934578.88</v>
      </c>
      <c r="S249" s="6">
        <v>2934578.88</v>
      </c>
      <c r="T249" s="6">
        <v>2934578.88</v>
      </c>
      <c r="U249" s="6">
        <v>2934578.88</v>
      </c>
      <c r="V249" s="6">
        <v>2934578.88</v>
      </c>
    </row>
    <row r="250" spans="1:22">
      <c r="A250" s="13" t="s">
        <v>263</v>
      </c>
      <c r="B250" s="3">
        <f>B249</f>
        <v>1717072.18</v>
      </c>
      <c r="C250" s="3">
        <f t="shared" ref="C250:V250" si="40">C249</f>
        <v>1717072.18</v>
      </c>
      <c r="D250" s="3">
        <f t="shared" si="40"/>
        <v>1717071.89</v>
      </c>
      <c r="E250" s="3">
        <f t="shared" si="40"/>
        <v>1696966.5</v>
      </c>
      <c r="F250" s="3">
        <f t="shared" si="40"/>
        <v>1696966.5</v>
      </c>
      <c r="G250" s="3">
        <f t="shared" si="40"/>
        <v>1696966.5</v>
      </c>
      <c r="H250" s="3">
        <f t="shared" si="40"/>
        <v>1696966.5</v>
      </c>
      <c r="I250" s="3">
        <f t="shared" si="40"/>
        <v>1696966.5</v>
      </c>
      <c r="J250" s="3">
        <f t="shared" si="40"/>
        <v>1696966.5</v>
      </c>
      <c r="K250" s="3">
        <f t="shared" si="40"/>
        <v>1696966.5</v>
      </c>
      <c r="L250" s="3">
        <f t="shared" si="40"/>
        <v>1696966.5</v>
      </c>
      <c r="M250" s="3">
        <f t="shared" si="40"/>
        <v>1696966.5</v>
      </c>
      <c r="N250" s="3">
        <f t="shared" si="40"/>
        <v>1696966.5</v>
      </c>
      <c r="O250" s="3">
        <f t="shared" si="40"/>
        <v>1696966.5</v>
      </c>
      <c r="P250" s="3">
        <f t="shared" si="40"/>
        <v>2218641.9300000002</v>
      </c>
      <c r="Q250" s="3">
        <f t="shared" si="40"/>
        <v>2934578.88</v>
      </c>
      <c r="R250" s="3">
        <f t="shared" si="40"/>
        <v>2934578.88</v>
      </c>
      <c r="S250" s="3">
        <f t="shared" si="40"/>
        <v>2934578.88</v>
      </c>
      <c r="T250" s="3">
        <f t="shared" si="40"/>
        <v>2934578.88</v>
      </c>
      <c r="U250" s="3">
        <f t="shared" si="40"/>
        <v>2934578.88</v>
      </c>
      <c r="V250" s="3">
        <f t="shared" si="40"/>
        <v>2934578.88</v>
      </c>
    </row>
    <row r="251" spans="1:22">
      <c r="A251" s="12" t="s">
        <v>264</v>
      </c>
      <c r="B251" s="3">
        <v>0</v>
      </c>
      <c r="C251" s="3">
        <v>0</v>
      </c>
      <c r="D251" s="3">
        <v>0</v>
      </c>
      <c r="E251" s="3">
        <v>0</v>
      </c>
      <c r="F251" s="3">
        <v>0</v>
      </c>
      <c r="G251" s="3">
        <v>0</v>
      </c>
      <c r="H251" s="3">
        <v>0</v>
      </c>
      <c r="I251" s="3">
        <v>0</v>
      </c>
      <c r="J251" s="3">
        <v>0</v>
      </c>
      <c r="K251" s="3">
        <v>0</v>
      </c>
      <c r="L251" s="3">
        <v>0</v>
      </c>
      <c r="M251" s="3">
        <v>0</v>
      </c>
      <c r="N251" s="3">
        <v>0</v>
      </c>
      <c r="O251" s="3">
        <v>0</v>
      </c>
      <c r="P251" s="3">
        <v>0</v>
      </c>
      <c r="Q251" s="3">
        <v>0</v>
      </c>
      <c r="R251" s="3">
        <v>0</v>
      </c>
      <c r="S251" s="3">
        <v>0</v>
      </c>
      <c r="T251" s="3">
        <v>0</v>
      </c>
      <c r="U251" s="3">
        <v>0</v>
      </c>
      <c r="V251" s="3">
        <v>0</v>
      </c>
    </row>
    <row r="252" spans="1:22">
      <c r="A252" s="13" t="s">
        <v>265</v>
      </c>
      <c r="B252" s="3">
        <v>2252130</v>
      </c>
      <c r="C252" s="3">
        <v>2413444</v>
      </c>
      <c r="D252" s="3">
        <v>2294330</v>
      </c>
      <c r="E252" s="3">
        <v>950865</v>
      </c>
      <c r="F252" s="3">
        <v>950865</v>
      </c>
      <c r="G252" s="3">
        <v>950865</v>
      </c>
      <c r="H252" s="3">
        <v>950865</v>
      </c>
      <c r="I252" s="3">
        <v>950865</v>
      </c>
      <c r="J252" s="3">
        <v>950865</v>
      </c>
      <c r="K252" s="3">
        <v>950865</v>
      </c>
      <c r="L252" s="3">
        <v>950865</v>
      </c>
      <c r="M252" s="3">
        <v>950865</v>
      </c>
      <c r="N252" s="3">
        <v>950865</v>
      </c>
      <c r="O252" s="3">
        <v>950865</v>
      </c>
      <c r="P252" s="3">
        <v>-50178668.009999998</v>
      </c>
      <c r="Q252" s="3">
        <v>1138569.75</v>
      </c>
      <c r="R252" s="3">
        <v>1069513.75</v>
      </c>
      <c r="S252" s="3">
        <v>1069513.75</v>
      </c>
      <c r="T252" s="3">
        <v>1069513.75</v>
      </c>
      <c r="U252" s="3">
        <v>1069513.75</v>
      </c>
      <c r="V252" s="3">
        <v>1069513.75</v>
      </c>
    </row>
    <row r="253" spans="1:22">
      <c r="A253" s="13" t="s">
        <v>266</v>
      </c>
      <c r="B253" s="3">
        <v>-3685392.108275</v>
      </c>
      <c r="C253" s="3">
        <v>-3855092.44</v>
      </c>
      <c r="D253" s="3">
        <v>-5195101.22</v>
      </c>
      <c r="E253" s="3">
        <v>-4400725.42</v>
      </c>
      <c r="F253" s="3">
        <v>-3686377.58</v>
      </c>
      <c r="G253" s="3">
        <v>-4026212.33</v>
      </c>
      <c r="H253" s="3">
        <v>-3305203.15</v>
      </c>
      <c r="I253" s="3">
        <v>-3094731.15</v>
      </c>
      <c r="J253" s="3">
        <v>-2961859.26</v>
      </c>
      <c r="K253" s="3">
        <v>-3092533.56</v>
      </c>
      <c r="L253" s="3">
        <v>-3246798.62</v>
      </c>
      <c r="M253" s="3">
        <v>-2980388.69</v>
      </c>
      <c r="N253" s="3">
        <v>-3358849.37</v>
      </c>
      <c r="O253" s="3">
        <v>-3715630.68</v>
      </c>
      <c r="P253" s="3">
        <v>-4254388.83</v>
      </c>
      <c r="Q253" s="3">
        <v>-3370903.68</v>
      </c>
      <c r="R253" s="3">
        <v>-3329912.48999999</v>
      </c>
      <c r="S253" s="3">
        <v>-3140568.1199999899</v>
      </c>
      <c r="T253" s="3">
        <v>-2782531.4099999899</v>
      </c>
      <c r="U253" s="3">
        <v>-2632614.2200000002</v>
      </c>
      <c r="V253" s="3">
        <v>-2378950.2799999998</v>
      </c>
    </row>
    <row r="254" spans="1:22">
      <c r="A254" s="13" t="s">
        <v>267</v>
      </c>
      <c r="B254" s="3">
        <v>-52750.64</v>
      </c>
      <c r="C254" s="3">
        <v>-52750.64</v>
      </c>
      <c r="D254" s="3">
        <v>-52750.64</v>
      </c>
      <c r="E254" s="3">
        <v>-52750.64</v>
      </c>
      <c r="F254" s="3">
        <v>-52750.64</v>
      </c>
      <c r="G254" s="3">
        <v>-52750.64</v>
      </c>
      <c r="H254" s="3">
        <v>-52750.64</v>
      </c>
      <c r="I254" s="3">
        <v>-52750.64</v>
      </c>
      <c r="J254" s="3">
        <v>-52750.64</v>
      </c>
      <c r="K254" s="3">
        <v>-52750.64</v>
      </c>
      <c r="L254" s="3">
        <v>-52750.64</v>
      </c>
      <c r="M254" s="3">
        <v>-52750.64</v>
      </c>
      <c r="N254" s="3">
        <v>-52750.64</v>
      </c>
      <c r="O254" s="3">
        <v>-52750.64</v>
      </c>
      <c r="P254" s="3">
        <v>-57027.4</v>
      </c>
      <c r="Q254" s="3">
        <v>-62949.08</v>
      </c>
      <c r="R254" s="3">
        <v>-62949.08</v>
      </c>
      <c r="S254" s="3">
        <v>-62949.08</v>
      </c>
      <c r="T254" s="3">
        <v>-62949.08</v>
      </c>
      <c r="U254" s="3">
        <v>-62949.08</v>
      </c>
      <c r="V254" s="3">
        <v>-62949.08</v>
      </c>
    </row>
    <row r="255" spans="1:22">
      <c r="A255" s="13" t="s">
        <v>268</v>
      </c>
      <c r="B255" s="3">
        <v>11054.05</v>
      </c>
      <c r="C255" s="3">
        <v>11054.05</v>
      </c>
      <c r="D255" s="3">
        <v>11054.05</v>
      </c>
      <c r="E255" s="3">
        <v>11054.05</v>
      </c>
      <c r="F255" s="3">
        <v>11054.05</v>
      </c>
      <c r="G255" s="3">
        <v>11054.05</v>
      </c>
      <c r="H255" s="3">
        <v>11054.05</v>
      </c>
      <c r="I255" s="3">
        <v>11054.05</v>
      </c>
      <c r="J255" s="3">
        <v>11054.05</v>
      </c>
      <c r="K255" s="3">
        <v>11054.05</v>
      </c>
      <c r="L255" s="3">
        <v>11054.05</v>
      </c>
      <c r="M255" s="3">
        <v>11054.05</v>
      </c>
      <c r="N255" s="3">
        <v>11054.05</v>
      </c>
      <c r="O255" s="3">
        <v>11054.05</v>
      </c>
      <c r="P255" s="3">
        <v>6126.52</v>
      </c>
      <c r="Q255" s="3">
        <v>-696.2</v>
      </c>
      <c r="R255" s="3">
        <v>-696.2</v>
      </c>
      <c r="S255" s="3">
        <v>-696.2</v>
      </c>
      <c r="T255" s="3">
        <v>-696.2</v>
      </c>
      <c r="U255" s="3">
        <v>-696.2</v>
      </c>
      <c r="V255" s="3">
        <v>-696.2</v>
      </c>
    </row>
    <row r="256" spans="1:22">
      <c r="A256" s="13" t="s">
        <v>269</v>
      </c>
      <c r="B256" s="3">
        <v>-1392.8</v>
      </c>
      <c r="C256" s="3">
        <v>-1392.8</v>
      </c>
      <c r="D256" s="3">
        <v>-1392.8</v>
      </c>
      <c r="E256" s="3">
        <v>-1392.8</v>
      </c>
      <c r="F256" s="3">
        <v>-1392.8</v>
      </c>
      <c r="G256" s="3">
        <v>-1392.22</v>
      </c>
      <c r="H256" s="3">
        <v>-1392.8</v>
      </c>
      <c r="I256" s="3">
        <v>-1392.8</v>
      </c>
      <c r="J256" s="3">
        <v>-1392.8</v>
      </c>
      <c r="K256" s="3">
        <v>-710.61</v>
      </c>
      <c r="L256" s="3">
        <v>-700.45</v>
      </c>
      <c r="M256" s="3">
        <v>-700.45</v>
      </c>
      <c r="N256" s="3">
        <v>-700.45</v>
      </c>
      <c r="O256" s="3">
        <v>-700.45</v>
      </c>
      <c r="P256" s="3">
        <v>-700.45</v>
      </c>
      <c r="Q256" s="3">
        <v>-700.45</v>
      </c>
      <c r="R256" s="3">
        <v>-700.45</v>
      </c>
      <c r="S256" s="3">
        <v>-700.45</v>
      </c>
      <c r="T256" s="3">
        <v>-700.45</v>
      </c>
      <c r="U256" s="3">
        <v>-701.83</v>
      </c>
      <c r="V256" s="3">
        <v>-139.73999999999899</v>
      </c>
    </row>
    <row r="257" spans="1:22">
      <c r="A257" s="13" t="s">
        <v>270</v>
      </c>
      <c r="B257" s="6">
        <v>0</v>
      </c>
      <c r="C257" s="6">
        <v>0</v>
      </c>
      <c r="D257" s="6">
        <v>0</v>
      </c>
      <c r="E257" s="6">
        <v>0</v>
      </c>
      <c r="F257" s="6">
        <v>0</v>
      </c>
      <c r="G257" s="6">
        <v>0</v>
      </c>
      <c r="H257" s="6">
        <v>0</v>
      </c>
      <c r="I257" s="6">
        <v>0</v>
      </c>
      <c r="J257" s="6">
        <v>0</v>
      </c>
      <c r="K257" s="6">
        <v>0</v>
      </c>
      <c r="L257" s="6">
        <v>0</v>
      </c>
      <c r="M257" s="6">
        <v>0</v>
      </c>
      <c r="N257" s="6">
        <v>0</v>
      </c>
      <c r="O257" s="6">
        <v>0</v>
      </c>
      <c r="P257" s="6">
        <v>0</v>
      </c>
      <c r="Q257" s="6">
        <v>0</v>
      </c>
      <c r="R257" s="6">
        <v>0</v>
      </c>
      <c r="S257" s="6">
        <v>0</v>
      </c>
      <c r="T257" s="6">
        <v>0</v>
      </c>
      <c r="U257" s="6">
        <v>0</v>
      </c>
      <c r="V257" s="6">
        <v>0</v>
      </c>
    </row>
    <row r="258" spans="1:22">
      <c r="A258" s="13" t="s">
        <v>271</v>
      </c>
      <c r="B258" s="3">
        <f>SUM(B252:B257)</f>
        <v>-1476351.4982749999</v>
      </c>
      <c r="C258" s="3">
        <f t="shared" ref="C258:V258" si="41">SUM(C252:C257)</f>
        <v>-1484737.8299999998</v>
      </c>
      <c r="D258" s="3">
        <f t="shared" si="41"/>
        <v>-2943860.61</v>
      </c>
      <c r="E258" s="3">
        <f t="shared" si="41"/>
        <v>-3492949.81</v>
      </c>
      <c r="F258" s="3">
        <f t="shared" si="41"/>
        <v>-2778601.97</v>
      </c>
      <c r="G258" s="3">
        <f t="shared" si="41"/>
        <v>-3118436.1400000006</v>
      </c>
      <c r="H258" s="3">
        <f t="shared" si="41"/>
        <v>-2397427.54</v>
      </c>
      <c r="I258" s="3">
        <f t="shared" si="41"/>
        <v>-2186955.54</v>
      </c>
      <c r="J258" s="3">
        <f t="shared" si="41"/>
        <v>-2054083.6499999997</v>
      </c>
      <c r="K258" s="3">
        <f t="shared" si="41"/>
        <v>-2184075.7600000002</v>
      </c>
      <c r="L258" s="3">
        <f t="shared" si="41"/>
        <v>-2338330.6600000006</v>
      </c>
      <c r="M258" s="3">
        <f t="shared" si="41"/>
        <v>-2071920.7299999997</v>
      </c>
      <c r="N258" s="3">
        <f t="shared" si="41"/>
        <v>-2450381.4100000006</v>
      </c>
      <c r="O258" s="3">
        <f t="shared" si="41"/>
        <v>-2807162.7200000007</v>
      </c>
      <c r="P258" s="3">
        <f t="shared" si="41"/>
        <v>-54484658.169999994</v>
      </c>
      <c r="Q258" s="3">
        <f t="shared" si="41"/>
        <v>-2296679.6600000006</v>
      </c>
      <c r="R258" s="3">
        <f t="shared" si="41"/>
        <v>-2324744.4699999904</v>
      </c>
      <c r="S258" s="3">
        <f t="shared" si="41"/>
        <v>-2135400.0999999903</v>
      </c>
      <c r="T258" s="3">
        <f t="shared" si="41"/>
        <v>-1777363.3899999899</v>
      </c>
      <c r="U258" s="3">
        <f t="shared" si="41"/>
        <v>-1627447.5800000003</v>
      </c>
      <c r="V258" s="3">
        <f t="shared" si="41"/>
        <v>-1373221.5499999998</v>
      </c>
    </row>
    <row r="259" spans="1:22">
      <c r="A259" s="12" t="s">
        <v>272</v>
      </c>
      <c r="B259" s="3">
        <v>0</v>
      </c>
      <c r="C259" s="3">
        <v>0</v>
      </c>
      <c r="D259" s="3">
        <v>0</v>
      </c>
      <c r="E259" s="3">
        <v>0</v>
      </c>
      <c r="F259" s="3">
        <v>0</v>
      </c>
      <c r="G259" s="3">
        <v>0</v>
      </c>
      <c r="H259" s="3">
        <v>0</v>
      </c>
      <c r="I259" s="3">
        <v>0</v>
      </c>
      <c r="J259" s="3">
        <v>0</v>
      </c>
      <c r="K259" s="3">
        <v>0</v>
      </c>
      <c r="L259" s="3">
        <v>0</v>
      </c>
      <c r="M259" s="3">
        <v>0</v>
      </c>
      <c r="N259" s="3">
        <v>0</v>
      </c>
      <c r="O259" s="3">
        <v>0</v>
      </c>
      <c r="P259" s="3">
        <v>0</v>
      </c>
      <c r="Q259" s="3">
        <v>0</v>
      </c>
      <c r="R259" s="3">
        <v>0</v>
      </c>
      <c r="S259" s="3">
        <v>0</v>
      </c>
      <c r="T259" s="3">
        <v>0</v>
      </c>
      <c r="U259" s="3">
        <v>0</v>
      </c>
      <c r="V259" s="3">
        <v>0</v>
      </c>
    </row>
    <row r="260" spans="1:22">
      <c r="A260" s="13" t="s">
        <v>273</v>
      </c>
      <c r="B260" s="3">
        <v>-1243952.56</v>
      </c>
      <c r="C260" s="3">
        <v>-4918595.82</v>
      </c>
      <c r="D260" s="3">
        <v>-17118518.699999999</v>
      </c>
      <c r="E260" s="3">
        <v>23405872.9599999</v>
      </c>
      <c r="F260" s="3">
        <v>-7965637.9699999997</v>
      </c>
      <c r="G260" s="3">
        <v>1747004.38</v>
      </c>
      <c r="H260" s="3">
        <v>2157074.7599999998</v>
      </c>
      <c r="I260" s="3">
        <v>5068195.08</v>
      </c>
      <c r="J260" s="3">
        <v>1492671.48</v>
      </c>
      <c r="K260" s="3">
        <v>-608084.81000000006</v>
      </c>
      <c r="L260" s="3">
        <v>1688495.27</v>
      </c>
      <c r="M260" s="3">
        <v>-486315.63999999902</v>
      </c>
      <c r="N260" s="3">
        <v>-202676.12</v>
      </c>
      <c r="O260" s="3">
        <v>-1021402.72</v>
      </c>
      <c r="P260" s="3">
        <v>-514620.42</v>
      </c>
      <c r="Q260" s="3">
        <v>-1759474.07</v>
      </c>
      <c r="R260" s="3">
        <v>-513466.39</v>
      </c>
      <c r="S260" s="3">
        <v>3077693.42</v>
      </c>
      <c r="T260" s="3">
        <v>718834.38999999897</v>
      </c>
      <c r="U260" s="3">
        <v>-1422370.2</v>
      </c>
      <c r="V260" s="3">
        <v>2238761.73</v>
      </c>
    </row>
    <row r="261" spans="1:22">
      <c r="A261" s="13" t="s">
        <v>274</v>
      </c>
      <c r="B261" s="6">
        <v>-1852101.47</v>
      </c>
      <c r="C261" s="6">
        <v>100545.769999999</v>
      </c>
      <c r="D261" s="6">
        <v>-1543907.6899999899</v>
      </c>
      <c r="E261" s="6">
        <v>-1809519.23</v>
      </c>
      <c r="F261" s="6">
        <v>19475999.73</v>
      </c>
      <c r="G261" s="6">
        <v>-15565965.689999999</v>
      </c>
      <c r="H261" s="6">
        <v>-10970078.6</v>
      </c>
      <c r="I261" s="6">
        <v>2705830.96</v>
      </c>
      <c r="J261" s="6">
        <v>3379909.33</v>
      </c>
      <c r="K261" s="6">
        <v>6942802.9799999902</v>
      </c>
      <c r="L261" s="6">
        <v>-11455330.27</v>
      </c>
      <c r="M261" s="6">
        <v>3895262.66</v>
      </c>
      <c r="N261" s="6">
        <v>-3920384.49</v>
      </c>
      <c r="O261" s="6">
        <v>10772784.09</v>
      </c>
      <c r="P261" s="6">
        <v>2578567.6999999899</v>
      </c>
      <c r="Q261" s="6">
        <v>4036490.98</v>
      </c>
      <c r="R261" s="6">
        <v>1663150.1</v>
      </c>
      <c r="S261" s="6">
        <v>-7500322.6600000001</v>
      </c>
      <c r="T261" s="6">
        <v>692984.52</v>
      </c>
      <c r="U261" s="6">
        <v>-7280721.9699999997</v>
      </c>
      <c r="V261" s="6">
        <v>-1858417.98</v>
      </c>
    </row>
    <row r="262" spans="1:22">
      <c r="A262" s="13" t="s">
        <v>275</v>
      </c>
      <c r="B262" s="7">
        <f>SUM(B260:B261)</f>
        <v>-3096054.0300000003</v>
      </c>
      <c r="C262" s="7">
        <f t="shared" ref="C262:V262" si="42">SUM(C260:C261)</f>
        <v>-4818050.0500000017</v>
      </c>
      <c r="D262" s="7">
        <f t="shared" si="42"/>
        <v>-18662426.389999989</v>
      </c>
      <c r="E262" s="7">
        <f t="shared" si="42"/>
        <v>21596353.7299999</v>
      </c>
      <c r="F262" s="7">
        <f t="shared" si="42"/>
        <v>11510361.760000002</v>
      </c>
      <c r="G262" s="7">
        <f t="shared" si="42"/>
        <v>-13818961.309999999</v>
      </c>
      <c r="H262" s="7">
        <f t="shared" si="42"/>
        <v>-8813003.8399999999</v>
      </c>
      <c r="I262" s="7">
        <f t="shared" si="42"/>
        <v>7774026.04</v>
      </c>
      <c r="J262" s="7">
        <f t="shared" si="42"/>
        <v>4872580.8100000005</v>
      </c>
      <c r="K262" s="7">
        <f t="shared" si="42"/>
        <v>6334718.1699999906</v>
      </c>
      <c r="L262" s="7">
        <f t="shared" si="42"/>
        <v>-9766835</v>
      </c>
      <c r="M262" s="7">
        <f t="shared" si="42"/>
        <v>3408947.0200000009</v>
      </c>
      <c r="N262" s="7">
        <f t="shared" si="42"/>
        <v>-4123060.6100000003</v>
      </c>
      <c r="O262" s="7">
        <f t="shared" si="42"/>
        <v>9751381.3699999992</v>
      </c>
      <c r="P262" s="7">
        <f t="shared" si="42"/>
        <v>2063947.27999999</v>
      </c>
      <c r="Q262" s="7">
        <f t="shared" si="42"/>
        <v>2277016.91</v>
      </c>
      <c r="R262" s="7">
        <f t="shared" si="42"/>
        <v>1149683.71</v>
      </c>
      <c r="S262" s="7">
        <f t="shared" si="42"/>
        <v>-4422629.24</v>
      </c>
      <c r="T262" s="7">
        <f t="shared" si="42"/>
        <v>1411818.909999999</v>
      </c>
      <c r="U262" s="7">
        <f t="shared" si="42"/>
        <v>-8703092.1699999999</v>
      </c>
      <c r="V262" s="7">
        <f t="shared" si="42"/>
        <v>380343.75</v>
      </c>
    </row>
    <row r="263" spans="1:22">
      <c r="A263" s="13" t="s">
        <v>276</v>
      </c>
      <c r="B263" s="3">
        <f>B242+B247+B250+B258+B262</f>
        <v>24155407.412103988</v>
      </c>
      <c r="C263" s="3">
        <f t="shared" ref="C263:V263" si="43">C242+C247+C250+C258+C262</f>
        <v>22440132.773576993</v>
      </c>
      <c r="D263" s="3">
        <f t="shared" si="43"/>
        <v>7276731.4092799127</v>
      </c>
      <c r="E263" s="3">
        <f t="shared" si="43"/>
        <v>47490235.042494901</v>
      </c>
      <c r="F263" s="3">
        <f t="shared" si="43"/>
        <v>38206281.97344099</v>
      </c>
      <c r="G263" s="3">
        <f t="shared" si="43"/>
        <v>12593946.560243901</v>
      </c>
      <c r="H263" s="3">
        <f t="shared" si="43"/>
        <v>18615944.645195901</v>
      </c>
      <c r="I263" s="3">
        <f t="shared" si="43"/>
        <v>35426265.371074006</v>
      </c>
      <c r="J263" s="3">
        <f t="shared" si="43"/>
        <v>32801435.717528999</v>
      </c>
      <c r="K263" s="3">
        <f t="shared" si="43"/>
        <v>34237566.195279986</v>
      </c>
      <c r="L263" s="3">
        <f t="shared" si="43"/>
        <v>18156188.041089896</v>
      </c>
      <c r="M263" s="3">
        <f t="shared" si="43"/>
        <v>31139150.335744999</v>
      </c>
      <c r="N263" s="3">
        <f t="shared" si="43"/>
        <v>23765695.354455002</v>
      </c>
      <c r="O263" s="3">
        <f t="shared" si="43"/>
        <v>37332715.548629902</v>
      </c>
      <c r="P263" s="3">
        <f t="shared" si="43"/>
        <v>-18340931.156990003</v>
      </c>
      <c r="Q263" s="3">
        <f t="shared" si="43"/>
        <v>36985192.724639893</v>
      </c>
      <c r="R263" s="3">
        <f t="shared" si="43"/>
        <v>35851225.118895009</v>
      </c>
      <c r="S263" s="3">
        <f t="shared" si="43"/>
        <v>30519862.932795011</v>
      </c>
      <c r="T263" s="3">
        <f t="shared" si="43"/>
        <v>36819716.351084903</v>
      </c>
      <c r="U263" s="3">
        <f t="shared" si="43"/>
        <v>26838806.593440004</v>
      </c>
      <c r="V263" s="3">
        <f t="shared" si="43"/>
        <v>36719109.666395009</v>
      </c>
    </row>
    <row r="264" spans="1:22">
      <c r="A264" s="13" t="s">
        <v>277</v>
      </c>
      <c r="B264" s="3">
        <v>0</v>
      </c>
      <c r="C264" s="3">
        <v>0</v>
      </c>
      <c r="D264" s="3">
        <v>0</v>
      </c>
      <c r="E264" s="3">
        <v>0</v>
      </c>
      <c r="F264" s="3">
        <v>0</v>
      </c>
      <c r="G264" s="3">
        <v>0</v>
      </c>
      <c r="H264" s="3">
        <v>0</v>
      </c>
      <c r="I264" s="3">
        <v>0</v>
      </c>
      <c r="J264" s="3">
        <v>0</v>
      </c>
      <c r="K264" s="3">
        <v>0</v>
      </c>
      <c r="L264" s="3">
        <v>0</v>
      </c>
      <c r="M264" s="3">
        <v>0</v>
      </c>
      <c r="N264" s="3">
        <v>0</v>
      </c>
      <c r="O264" s="3">
        <v>0</v>
      </c>
      <c r="P264" s="3">
        <v>0</v>
      </c>
      <c r="Q264" s="3">
        <v>0</v>
      </c>
      <c r="R264" s="3">
        <v>0</v>
      </c>
      <c r="S264" s="3">
        <v>0</v>
      </c>
      <c r="T264" s="3">
        <v>0</v>
      </c>
      <c r="U264" s="3">
        <v>0</v>
      </c>
      <c r="V264" s="3">
        <v>0</v>
      </c>
    </row>
    <row r="265" spans="1:22">
      <c r="A265" s="12" t="s">
        <v>278</v>
      </c>
      <c r="B265" s="3">
        <v>0</v>
      </c>
      <c r="C265" s="3">
        <v>0</v>
      </c>
      <c r="D265" s="3">
        <v>0</v>
      </c>
      <c r="E265" s="3">
        <v>0</v>
      </c>
      <c r="F265" s="3">
        <v>0</v>
      </c>
      <c r="G265" s="3">
        <v>0</v>
      </c>
      <c r="H265" s="3">
        <v>0</v>
      </c>
      <c r="I265" s="3">
        <v>0</v>
      </c>
      <c r="J265" s="3">
        <v>0</v>
      </c>
      <c r="K265" s="3">
        <v>0</v>
      </c>
      <c r="L265" s="3">
        <v>0</v>
      </c>
      <c r="M265" s="3">
        <v>0</v>
      </c>
      <c r="N265" s="3">
        <v>0</v>
      </c>
      <c r="O265" s="3">
        <v>0</v>
      </c>
      <c r="P265" s="3">
        <v>0</v>
      </c>
      <c r="Q265" s="3">
        <v>0</v>
      </c>
      <c r="R265" s="3">
        <v>0</v>
      </c>
      <c r="S265" s="3">
        <v>0</v>
      </c>
      <c r="T265" s="3">
        <v>0</v>
      </c>
      <c r="U265" s="3">
        <v>0</v>
      </c>
      <c r="V265" s="3">
        <v>0</v>
      </c>
    </row>
    <row r="266" spans="1:22" s="18" customFormat="1" ht="12.75">
      <c r="A266" s="17" t="s">
        <v>279</v>
      </c>
      <c r="B266" s="19">
        <v>18752748.937874001</v>
      </c>
      <c r="C266" s="19">
        <v>19140277.073527999</v>
      </c>
      <c r="D266" s="19">
        <v>24928914.322840001</v>
      </c>
      <c r="E266" s="19">
        <v>26283602.324579999</v>
      </c>
      <c r="F266" s="19">
        <v>22530573.656076901</v>
      </c>
      <c r="G266" s="19">
        <v>23457420.990947001</v>
      </c>
      <c r="H266" s="19">
        <v>23122654.846873</v>
      </c>
      <c r="I266" s="19">
        <v>14193508.330828</v>
      </c>
      <c r="J266" s="19">
        <v>17394973.957814999</v>
      </c>
      <c r="K266" s="19">
        <v>17560292.955814999</v>
      </c>
      <c r="L266" s="19">
        <v>16428624.009650001</v>
      </c>
      <c r="M266" s="19">
        <v>19424451.695615001</v>
      </c>
      <c r="N266" s="19">
        <v>19120083.530749999</v>
      </c>
      <c r="O266" s="19">
        <v>21267083.764710002</v>
      </c>
      <c r="P266" s="19">
        <v>24886084.668554999</v>
      </c>
      <c r="Q266" s="19">
        <v>23519465.5896549</v>
      </c>
      <c r="R266" s="19">
        <v>24594267.465574998</v>
      </c>
      <c r="S266" s="19">
        <v>22523570.763659999</v>
      </c>
      <c r="T266" s="19">
        <v>19669927.926004998</v>
      </c>
      <c r="U266" s="19">
        <v>17087097.999485001</v>
      </c>
      <c r="V266" s="19">
        <v>16539547.83708</v>
      </c>
    </row>
    <row r="267" spans="1:22">
      <c r="A267" s="13" t="s">
        <v>280</v>
      </c>
      <c r="B267" s="3">
        <f>SUM(B266)</f>
        <v>18752748.937874001</v>
      </c>
      <c r="C267" s="3">
        <f t="shared" ref="C267:V267" si="44">SUM(C266)</f>
        <v>19140277.073527999</v>
      </c>
      <c r="D267" s="3">
        <f t="shared" si="44"/>
        <v>24928914.322840001</v>
      </c>
      <c r="E267" s="3">
        <f t="shared" si="44"/>
        <v>26283602.324579999</v>
      </c>
      <c r="F267" s="3">
        <f t="shared" si="44"/>
        <v>22530573.656076901</v>
      </c>
      <c r="G267" s="3">
        <f t="shared" si="44"/>
        <v>23457420.990947001</v>
      </c>
      <c r="H267" s="3">
        <f t="shared" si="44"/>
        <v>23122654.846873</v>
      </c>
      <c r="I267" s="3">
        <f t="shared" si="44"/>
        <v>14193508.330828</v>
      </c>
      <c r="J267" s="3">
        <f t="shared" si="44"/>
        <v>17394973.957814999</v>
      </c>
      <c r="K267" s="3">
        <f t="shared" si="44"/>
        <v>17560292.955814999</v>
      </c>
      <c r="L267" s="3">
        <f t="shared" si="44"/>
        <v>16428624.009650001</v>
      </c>
      <c r="M267" s="3">
        <f t="shared" si="44"/>
        <v>19424451.695615001</v>
      </c>
      <c r="N267" s="3">
        <f t="shared" si="44"/>
        <v>19120083.530749999</v>
      </c>
      <c r="O267" s="3">
        <f t="shared" si="44"/>
        <v>21267083.764710002</v>
      </c>
      <c r="P267" s="3">
        <f t="shared" si="44"/>
        <v>24886084.668554999</v>
      </c>
      <c r="Q267" s="3">
        <f t="shared" si="44"/>
        <v>23519465.5896549</v>
      </c>
      <c r="R267" s="3">
        <f t="shared" si="44"/>
        <v>24594267.465574998</v>
      </c>
      <c r="S267" s="3">
        <f t="shared" si="44"/>
        <v>22523570.763659999</v>
      </c>
      <c r="T267" s="3">
        <f t="shared" si="44"/>
        <v>19669927.926004998</v>
      </c>
      <c r="U267" s="3">
        <f t="shared" si="44"/>
        <v>17087097.999485001</v>
      </c>
      <c r="V267" s="3">
        <f t="shared" si="44"/>
        <v>16539547.83708</v>
      </c>
    </row>
    <row r="268" spans="1:22">
      <c r="A268" s="12" t="s">
        <v>281</v>
      </c>
      <c r="B268" s="3">
        <v>0</v>
      </c>
      <c r="C268" s="3">
        <v>0</v>
      </c>
      <c r="D268" s="3">
        <v>0</v>
      </c>
      <c r="E268" s="3">
        <v>0</v>
      </c>
      <c r="F268" s="3">
        <v>0</v>
      </c>
      <c r="G268" s="3">
        <v>0</v>
      </c>
      <c r="H268" s="3">
        <v>0</v>
      </c>
      <c r="I268" s="3">
        <v>0</v>
      </c>
      <c r="J268" s="3">
        <v>0</v>
      </c>
      <c r="K268" s="3">
        <v>0</v>
      </c>
      <c r="L268" s="3">
        <v>0</v>
      </c>
      <c r="M268" s="3">
        <v>0</v>
      </c>
      <c r="N268" s="3">
        <v>0</v>
      </c>
      <c r="O268" s="3">
        <v>0</v>
      </c>
      <c r="P268" s="3">
        <v>0</v>
      </c>
      <c r="Q268" s="3">
        <v>0</v>
      </c>
      <c r="R268" s="3">
        <v>0</v>
      </c>
      <c r="S268" s="3">
        <v>0</v>
      </c>
      <c r="T268" s="3">
        <v>0</v>
      </c>
      <c r="U268" s="3">
        <v>0</v>
      </c>
      <c r="V268" s="3">
        <v>0</v>
      </c>
    </row>
    <row r="269" spans="1:22">
      <c r="A269" s="13" t="s">
        <v>284</v>
      </c>
      <c r="B269" s="6">
        <v>0</v>
      </c>
      <c r="C269" s="6">
        <v>0</v>
      </c>
      <c r="D269" s="6">
        <v>19617.579999999998</v>
      </c>
      <c r="E269" s="6">
        <v>2001.4099999999999</v>
      </c>
      <c r="F269" s="6">
        <v>10580262.760000002</v>
      </c>
      <c r="G269" s="6">
        <v>2148643.36</v>
      </c>
      <c r="H269" s="6">
        <v>445953.01</v>
      </c>
      <c r="I269" s="6">
        <v>-2601240.48</v>
      </c>
      <c r="J269" s="6">
        <v>4782909.57</v>
      </c>
      <c r="K269" s="6">
        <v>8252508.1399999997</v>
      </c>
      <c r="L269" s="6">
        <v>9777355.1699999999</v>
      </c>
      <c r="M269" s="6">
        <v>12649205.189999999</v>
      </c>
      <c r="N269" s="6">
        <v>4529416.3099999996</v>
      </c>
      <c r="O269" s="6">
        <v>7783723.04</v>
      </c>
      <c r="P269" s="6">
        <v>3243442.9899999998</v>
      </c>
      <c r="Q269" s="6">
        <v>577083.75</v>
      </c>
      <c r="R269" s="6">
        <v>-838761.45</v>
      </c>
      <c r="S269" s="6">
        <v>3934111.82</v>
      </c>
      <c r="T269" s="6">
        <v>2289404.1800000002</v>
      </c>
      <c r="U269" s="6">
        <v>3759961.81</v>
      </c>
      <c r="V269" s="6">
        <v>5821498.6600000001</v>
      </c>
    </row>
    <row r="270" spans="1:22">
      <c r="A270" s="13" t="s">
        <v>285</v>
      </c>
      <c r="B270" s="3">
        <f>SUM(B269)</f>
        <v>0</v>
      </c>
      <c r="C270" s="3">
        <f>SUM(C269)</f>
        <v>0</v>
      </c>
      <c r="D270" s="3">
        <f>SUM(D269)</f>
        <v>19617.579999999998</v>
      </c>
      <c r="E270" s="3">
        <f t="shared" ref="E270:V270" si="45">SUM(E269)</f>
        <v>2001.4099999999999</v>
      </c>
      <c r="F270" s="3">
        <f t="shared" si="45"/>
        <v>10580262.760000002</v>
      </c>
      <c r="G270" s="3">
        <f t="shared" si="45"/>
        <v>2148643.36</v>
      </c>
      <c r="H270" s="3">
        <f t="shared" si="45"/>
        <v>445953.01</v>
      </c>
      <c r="I270" s="3">
        <f t="shared" si="45"/>
        <v>-2601240.48</v>
      </c>
      <c r="J270" s="3">
        <f t="shared" si="45"/>
        <v>4782909.57</v>
      </c>
      <c r="K270" s="3">
        <f t="shared" si="45"/>
        <v>8252508.1399999997</v>
      </c>
      <c r="L270" s="3">
        <f t="shared" si="45"/>
        <v>9777355.1699999999</v>
      </c>
      <c r="M270" s="3">
        <f t="shared" si="45"/>
        <v>12649205.189999999</v>
      </c>
      <c r="N270" s="3">
        <f t="shared" si="45"/>
        <v>4529416.3099999996</v>
      </c>
      <c r="O270" s="3">
        <f t="shared" si="45"/>
        <v>7783723.04</v>
      </c>
      <c r="P270" s="3">
        <f t="shared" si="45"/>
        <v>3243442.9899999998</v>
      </c>
      <c r="Q270" s="3">
        <f t="shared" si="45"/>
        <v>577083.75</v>
      </c>
      <c r="R270" s="3">
        <f t="shared" si="45"/>
        <v>-838761.45</v>
      </c>
      <c r="S270" s="3">
        <f t="shared" si="45"/>
        <v>3934111.82</v>
      </c>
      <c r="T270" s="3">
        <f t="shared" si="45"/>
        <v>2289404.1800000002</v>
      </c>
      <c r="U270" s="3">
        <f t="shared" si="45"/>
        <v>3759961.81</v>
      </c>
      <c r="V270" s="3">
        <f t="shared" si="45"/>
        <v>5821498.6600000001</v>
      </c>
    </row>
    <row r="271" spans="1:22">
      <c r="A271" s="12" t="s">
        <v>286</v>
      </c>
      <c r="B271" s="3">
        <v>0</v>
      </c>
      <c r="C271" s="3">
        <v>0</v>
      </c>
      <c r="D271" s="3">
        <v>0</v>
      </c>
      <c r="E271" s="3">
        <v>0</v>
      </c>
      <c r="F271" s="3">
        <v>0</v>
      </c>
      <c r="G271" s="3">
        <v>0</v>
      </c>
      <c r="H271" s="3">
        <v>0</v>
      </c>
      <c r="I271" s="3">
        <v>0</v>
      </c>
      <c r="J271" s="3">
        <v>0</v>
      </c>
      <c r="K271" s="3">
        <v>0</v>
      </c>
      <c r="L271" s="3">
        <v>0</v>
      </c>
      <c r="M271" s="3">
        <v>0</v>
      </c>
      <c r="N271" s="3">
        <v>0</v>
      </c>
      <c r="O271" s="3">
        <v>0</v>
      </c>
      <c r="P271" s="3">
        <v>0</v>
      </c>
      <c r="Q271" s="3">
        <v>0</v>
      </c>
      <c r="R271" s="3">
        <v>0</v>
      </c>
      <c r="S271" s="3">
        <v>0</v>
      </c>
      <c r="T271" s="3">
        <v>0</v>
      </c>
      <c r="U271" s="3">
        <v>0</v>
      </c>
      <c r="V271" s="3">
        <v>0</v>
      </c>
    </row>
    <row r="272" spans="1:22">
      <c r="A272" s="13" t="s">
        <v>287</v>
      </c>
      <c r="B272" s="3">
        <v>34167817.289999999</v>
      </c>
      <c r="C272" s="3">
        <v>32949260.670000002</v>
      </c>
      <c r="D272" s="3">
        <v>210668355.61000001</v>
      </c>
      <c r="E272" s="3">
        <v>38540479.07</v>
      </c>
      <c r="F272" s="3">
        <v>40495354.460000001</v>
      </c>
      <c r="G272" s="3">
        <v>56502035.579999998</v>
      </c>
      <c r="H272" s="3">
        <v>32244416.670000002</v>
      </c>
      <c r="I272" s="3">
        <v>26930268.75</v>
      </c>
      <c r="J272" s="3">
        <v>30165019.960000001</v>
      </c>
      <c r="K272" s="3">
        <v>27599516.77</v>
      </c>
      <c r="L272" s="3">
        <v>29987463.329999998</v>
      </c>
      <c r="M272" s="3">
        <v>27105345.34</v>
      </c>
      <c r="N272" s="3">
        <v>33671057.079999998</v>
      </c>
      <c r="O272" s="3">
        <v>41252617.740000002</v>
      </c>
      <c r="P272" s="3">
        <v>334125468.96868497</v>
      </c>
      <c r="Q272" s="3">
        <v>34446293.719999999</v>
      </c>
      <c r="R272" s="3">
        <v>22253889.18</v>
      </c>
      <c r="S272" s="3">
        <v>24431072.620000001</v>
      </c>
      <c r="T272" s="3">
        <v>181429146.31</v>
      </c>
      <c r="U272" s="3">
        <v>12266019.039999999</v>
      </c>
      <c r="V272" s="3">
        <v>-166255392.55000001</v>
      </c>
    </row>
    <row r="273" spans="1:22">
      <c r="A273" s="13" t="s">
        <v>288</v>
      </c>
      <c r="B273" s="3">
        <v>-19301269.800000001</v>
      </c>
      <c r="C273" s="3">
        <v>-18591965.600000001</v>
      </c>
      <c r="D273" s="3">
        <v>-186994305.91</v>
      </c>
      <c r="E273" s="3">
        <v>-26039866.75</v>
      </c>
      <c r="F273" s="3">
        <v>-36193974.369999997</v>
      </c>
      <c r="G273" s="3">
        <v>-31805638.989999998</v>
      </c>
      <c r="H273" s="3">
        <v>-17936585.989999998</v>
      </c>
      <c r="I273" s="3">
        <v>-17181790.93</v>
      </c>
      <c r="J273" s="3">
        <v>-26105328.91</v>
      </c>
      <c r="K273" s="3">
        <v>-25184245.399999999</v>
      </c>
      <c r="L273" s="3">
        <v>-25658631.760000002</v>
      </c>
      <c r="M273" s="3">
        <v>-30092264.059999999</v>
      </c>
      <c r="N273" s="3">
        <v>-21248537.550000001</v>
      </c>
      <c r="O273" s="3">
        <v>-35130979.020000003</v>
      </c>
      <c r="P273" s="3">
        <v>-292205666.41000003</v>
      </c>
      <c r="Q273" s="3">
        <v>-23360181.73</v>
      </c>
      <c r="R273" s="3">
        <v>-15191497.59</v>
      </c>
      <c r="S273" s="3">
        <v>-22230723.789999999</v>
      </c>
      <c r="T273" s="3">
        <v>-10213502.41</v>
      </c>
      <c r="U273" s="3">
        <v>-11043923.890000001</v>
      </c>
      <c r="V273" s="3">
        <v>-5714921.4199999999</v>
      </c>
    </row>
    <row r="274" spans="1:22">
      <c r="A274" s="13" t="s">
        <v>289</v>
      </c>
      <c r="B274" s="6">
        <v>0</v>
      </c>
      <c r="C274" s="6">
        <v>0</v>
      </c>
      <c r="D274" s="6">
        <v>0</v>
      </c>
      <c r="E274" s="6">
        <v>0</v>
      </c>
      <c r="F274" s="6">
        <v>0</v>
      </c>
      <c r="G274" s="6">
        <v>0</v>
      </c>
      <c r="H274" s="6">
        <v>0</v>
      </c>
      <c r="I274" s="6">
        <v>0</v>
      </c>
      <c r="J274" s="6">
        <v>0</v>
      </c>
      <c r="K274" s="6">
        <v>0</v>
      </c>
      <c r="L274" s="6">
        <v>0</v>
      </c>
      <c r="M274" s="6">
        <v>0</v>
      </c>
      <c r="N274" s="6">
        <v>0</v>
      </c>
      <c r="O274" s="6">
        <v>0</v>
      </c>
      <c r="P274" s="6">
        <v>0</v>
      </c>
      <c r="Q274" s="6">
        <v>0</v>
      </c>
      <c r="R274" s="6">
        <v>0</v>
      </c>
      <c r="S274" s="6">
        <v>0</v>
      </c>
      <c r="T274" s="6">
        <v>0</v>
      </c>
      <c r="U274" s="6">
        <v>0</v>
      </c>
      <c r="V274" s="6">
        <v>0</v>
      </c>
    </row>
    <row r="275" spans="1:22">
      <c r="A275" s="13" t="s">
        <v>290</v>
      </c>
      <c r="B275" s="3">
        <f>SUM(B272:B274)</f>
        <v>14866547.489999998</v>
      </c>
      <c r="C275" s="3">
        <f t="shared" ref="C275:V275" si="46">SUM(C272:C274)</f>
        <v>14357295.07</v>
      </c>
      <c r="D275" s="3">
        <f t="shared" si="46"/>
        <v>23674049.700000018</v>
      </c>
      <c r="E275" s="3">
        <f t="shared" si="46"/>
        <v>12500612.32</v>
      </c>
      <c r="F275" s="3">
        <f t="shared" si="46"/>
        <v>4301380.0900000036</v>
      </c>
      <c r="G275" s="3">
        <f t="shared" si="46"/>
        <v>24696396.59</v>
      </c>
      <c r="H275" s="3">
        <f t="shared" si="46"/>
        <v>14307830.680000003</v>
      </c>
      <c r="I275" s="3">
        <f t="shared" si="46"/>
        <v>9748477.8200000003</v>
      </c>
      <c r="J275" s="3">
        <f t="shared" si="46"/>
        <v>4059691.0500000007</v>
      </c>
      <c r="K275" s="3">
        <f t="shared" si="46"/>
        <v>2415271.370000001</v>
      </c>
      <c r="L275" s="3">
        <f t="shared" si="46"/>
        <v>4328831.5699999966</v>
      </c>
      <c r="M275" s="3">
        <f t="shared" si="46"/>
        <v>-2986918.7199999988</v>
      </c>
      <c r="N275" s="3">
        <f t="shared" si="46"/>
        <v>12422519.529999997</v>
      </c>
      <c r="O275" s="3">
        <f t="shared" si="46"/>
        <v>6121638.7199999988</v>
      </c>
      <c r="P275" s="3">
        <f t="shared" si="46"/>
        <v>41919802.558684945</v>
      </c>
      <c r="Q275" s="3">
        <f t="shared" si="46"/>
        <v>11086111.989999998</v>
      </c>
      <c r="R275" s="3">
        <f t="shared" si="46"/>
        <v>7062391.5899999999</v>
      </c>
      <c r="S275" s="3">
        <f t="shared" si="46"/>
        <v>2200348.8300000019</v>
      </c>
      <c r="T275" s="3">
        <f t="shared" si="46"/>
        <v>171215643.90000001</v>
      </c>
      <c r="U275" s="3">
        <f t="shared" si="46"/>
        <v>1222095.1499999985</v>
      </c>
      <c r="V275" s="3">
        <f t="shared" si="46"/>
        <v>-171970313.97</v>
      </c>
    </row>
    <row r="276" spans="1:22">
      <c r="B276" s="3">
        <v>0</v>
      </c>
      <c r="C276" s="3">
        <v>0</v>
      </c>
      <c r="D276" s="3">
        <v>0</v>
      </c>
      <c r="E276" s="3">
        <v>0</v>
      </c>
      <c r="F276" s="3">
        <v>0</v>
      </c>
      <c r="G276" s="3">
        <v>0</v>
      </c>
      <c r="H276" s="3">
        <v>0</v>
      </c>
      <c r="I276" s="3">
        <v>0</v>
      </c>
      <c r="J276" s="3">
        <v>0</v>
      </c>
      <c r="K276" s="3">
        <v>0</v>
      </c>
      <c r="L276" s="3">
        <v>0</v>
      </c>
      <c r="M276" s="3">
        <v>0</v>
      </c>
      <c r="N276" s="3">
        <v>0</v>
      </c>
      <c r="O276" s="3">
        <v>0</v>
      </c>
      <c r="P276" s="3">
        <v>0</v>
      </c>
      <c r="Q276" s="3">
        <v>0</v>
      </c>
      <c r="R276" s="3">
        <v>0</v>
      </c>
      <c r="S276" s="3">
        <v>0</v>
      </c>
      <c r="T276" s="3">
        <v>0</v>
      </c>
      <c r="U276" s="3">
        <v>0</v>
      </c>
      <c r="V276" s="3">
        <v>0</v>
      </c>
    </row>
    <row r="277" spans="1:22">
      <c r="A277" s="11" t="s">
        <v>291</v>
      </c>
      <c r="B277" s="16">
        <f>B61-B236-B263-B267-B270-B275</f>
        <v>29261563.315735232</v>
      </c>
      <c r="C277" s="16">
        <f t="shared" ref="C277:V277" si="47">C61-C236-C263-C267-C270-C275</f>
        <v>30114467.297777936</v>
      </c>
      <c r="D277" s="16">
        <f t="shared" si="47"/>
        <v>54618068.835732102</v>
      </c>
      <c r="E277" s="16">
        <f t="shared" si="47"/>
        <v>24900565.260468259</v>
      </c>
      <c r="F277" s="16">
        <f t="shared" si="47"/>
        <v>30513017.602927133</v>
      </c>
      <c r="G277" s="16">
        <f t="shared" si="47"/>
        <v>43985694.637872085</v>
      </c>
      <c r="H277" s="16">
        <f t="shared" si="47"/>
        <v>38129626.374413118</v>
      </c>
      <c r="I277" s="16">
        <f t="shared" si="47"/>
        <v>23338246.57060203</v>
      </c>
      <c r="J277" s="16">
        <f t="shared" si="47"/>
        <v>19484339.48806202</v>
      </c>
      <c r="K277" s="16">
        <f t="shared" si="47"/>
        <v>24245229.920412082</v>
      </c>
      <c r="L277" s="16">
        <f t="shared" si="47"/>
        <v>28754890.052514274</v>
      </c>
      <c r="M277" s="16">
        <f t="shared" si="47"/>
        <v>21182295.162451327</v>
      </c>
      <c r="N277" s="16">
        <f t="shared" si="47"/>
        <v>37516009.964706972</v>
      </c>
      <c r="O277" s="16">
        <f t="shared" si="47"/>
        <v>24908117.185488991</v>
      </c>
      <c r="P277" s="16">
        <f t="shared" si="47"/>
        <v>53183534.891243026</v>
      </c>
      <c r="Q277" s="16">
        <f t="shared" si="47"/>
        <v>51734570.139234275</v>
      </c>
      <c r="R277" s="16">
        <f t="shared" si="47"/>
        <v>43286381.612467006</v>
      </c>
      <c r="S277" s="16">
        <f t="shared" si="47"/>
        <v>43715165.220710114</v>
      </c>
      <c r="T277" s="16">
        <f t="shared" si="47"/>
        <v>-146829718.84433696</v>
      </c>
      <c r="U277" s="16">
        <f t="shared" si="47"/>
        <v>26778804.0152019</v>
      </c>
      <c r="V277" s="16">
        <f t="shared" si="47"/>
        <v>182416503.92605001</v>
      </c>
    </row>
    <row r="278" spans="1:22">
      <c r="B278" s="3">
        <v>0</v>
      </c>
      <c r="C278" s="3">
        <v>0</v>
      </c>
      <c r="D278" s="3">
        <v>0</v>
      </c>
      <c r="E278" s="3">
        <v>0</v>
      </c>
      <c r="F278" s="3">
        <v>0</v>
      </c>
      <c r="G278" s="3">
        <v>0</v>
      </c>
      <c r="H278" s="3">
        <v>0</v>
      </c>
      <c r="I278" s="3">
        <v>0</v>
      </c>
      <c r="J278" s="3">
        <v>0</v>
      </c>
      <c r="K278" s="3">
        <v>0</v>
      </c>
      <c r="L278" s="3">
        <v>0</v>
      </c>
      <c r="M278" s="3">
        <v>0</v>
      </c>
      <c r="N278" s="3">
        <v>0</v>
      </c>
      <c r="O278" s="3">
        <v>0</v>
      </c>
      <c r="P278" s="3">
        <v>0</v>
      </c>
      <c r="Q278" s="3">
        <v>0</v>
      </c>
      <c r="R278" s="3">
        <v>0</v>
      </c>
      <c r="S278" s="3">
        <v>0</v>
      </c>
      <c r="T278" s="3">
        <v>0</v>
      </c>
      <c r="U278" s="3">
        <v>0</v>
      </c>
      <c r="V278" s="3">
        <v>0</v>
      </c>
    </row>
    <row r="279" spans="1:22">
      <c r="A279" s="11" t="s">
        <v>292</v>
      </c>
      <c r="B279" s="3">
        <v>0</v>
      </c>
      <c r="C279" s="3">
        <v>0</v>
      </c>
      <c r="D279" s="3">
        <v>0</v>
      </c>
      <c r="E279" s="3">
        <v>0</v>
      </c>
      <c r="F279" s="3">
        <v>0</v>
      </c>
      <c r="G279" s="3">
        <v>0</v>
      </c>
      <c r="H279" s="3">
        <v>0</v>
      </c>
      <c r="I279" s="3">
        <v>0</v>
      </c>
      <c r="J279" s="3">
        <v>0</v>
      </c>
      <c r="K279" s="3">
        <v>0</v>
      </c>
      <c r="L279" s="3">
        <v>0</v>
      </c>
      <c r="M279" s="3">
        <v>0</v>
      </c>
      <c r="N279" s="3">
        <v>0</v>
      </c>
      <c r="O279" s="3">
        <v>0</v>
      </c>
      <c r="P279" s="3">
        <v>0</v>
      </c>
      <c r="Q279" s="3">
        <v>0</v>
      </c>
      <c r="R279" s="3">
        <v>0</v>
      </c>
      <c r="S279" s="3">
        <v>0</v>
      </c>
      <c r="T279" s="3">
        <v>0</v>
      </c>
      <c r="U279" s="3">
        <v>0</v>
      </c>
      <c r="V279" s="3">
        <v>0</v>
      </c>
    </row>
    <row r="280" spans="1:22">
      <c r="A280" s="12" t="s">
        <v>293</v>
      </c>
      <c r="B280" s="3">
        <v>0</v>
      </c>
      <c r="C280" s="3">
        <v>0</v>
      </c>
      <c r="D280" s="3">
        <v>0</v>
      </c>
      <c r="E280" s="3">
        <v>0</v>
      </c>
      <c r="F280" s="3">
        <v>0</v>
      </c>
      <c r="G280" s="3">
        <v>0</v>
      </c>
      <c r="H280" s="3">
        <v>0</v>
      </c>
      <c r="I280" s="3">
        <v>0</v>
      </c>
      <c r="J280" s="3">
        <v>0</v>
      </c>
      <c r="K280" s="3">
        <v>0</v>
      </c>
      <c r="L280" s="3">
        <v>0</v>
      </c>
      <c r="M280" s="3">
        <v>0</v>
      </c>
      <c r="N280" s="3">
        <v>0</v>
      </c>
      <c r="O280" s="3">
        <v>0</v>
      </c>
      <c r="P280" s="3">
        <v>0</v>
      </c>
      <c r="Q280" s="3">
        <v>0</v>
      </c>
      <c r="R280" s="3">
        <v>0</v>
      </c>
      <c r="S280" s="3">
        <v>0</v>
      </c>
      <c r="T280" s="3">
        <v>0</v>
      </c>
      <c r="U280" s="3">
        <v>0</v>
      </c>
      <c r="V280" s="3">
        <v>0</v>
      </c>
    </row>
    <row r="281" spans="1:22" s="18" customFormat="1" ht="12.75">
      <c r="A281" s="17" t="s">
        <v>294</v>
      </c>
      <c r="B281" s="18">
        <v>32317.64</v>
      </c>
      <c r="C281" s="18">
        <v>29111.23</v>
      </c>
      <c r="D281" s="18">
        <v>34065.93</v>
      </c>
      <c r="E281" s="18">
        <v>30224.04</v>
      </c>
      <c r="F281" s="18">
        <v>24068.07</v>
      </c>
      <c r="G281" s="18">
        <v>3367712.9</v>
      </c>
      <c r="H281" s="18">
        <v>-3312896.03</v>
      </c>
      <c r="I281" s="18">
        <v>29855.040000000001</v>
      </c>
      <c r="J281" s="18">
        <v>28868.35</v>
      </c>
      <c r="K281" s="18">
        <v>28231.69</v>
      </c>
      <c r="L281" s="18">
        <v>28997.84</v>
      </c>
      <c r="M281" s="18">
        <v>28731.68</v>
      </c>
      <c r="N281" s="18">
        <v>30637.87</v>
      </c>
      <c r="O281" s="18">
        <v>30837.91</v>
      </c>
      <c r="P281" s="18">
        <v>29562.82</v>
      </c>
      <c r="Q281" s="18">
        <v>31688.720000000001</v>
      </c>
      <c r="R281" s="18">
        <v>28030.03</v>
      </c>
      <c r="S281" s="18">
        <v>24215.57</v>
      </c>
      <c r="T281" s="18">
        <v>26323.21</v>
      </c>
      <c r="U281" s="18">
        <v>24509.48</v>
      </c>
      <c r="V281" s="18">
        <v>27331.05</v>
      </c>
    </row>
    <row r="282" spans="1:22">
      <c r="A282" s="13" t="s">
        <v>295</v>
      </c>
      <c r="B282" s="3">
        <v>0</v>
      </c>
      <c r="C282" s="3">
        <v>0</v>
      </c>
      <c r="D282" s="3">
        <v>0.83460199999999896</v>
      </c>
      <c r="E282" s="3">
        <v>96.315725</v>
      </c>
      <c r="F282" s="3">
        <v>-4250800.0967410002</v>
      </c>
      <c r="G282" s="3">
        <v>-10210171.1199289</v>
      </c>
      <c r="H282" s="3">
        <v>-3087827.4989319998</v>
      </c>
      <c r="I282" s="3">
        <v>-4160019.464524</v>
      </c>
      <c r="J282" s="3">
        <v>-3861529.83494299</v>
      </c>
      <c r="K282" s="3">
        <v>-3856820.1641199999</v>
      </c>
      <c r="L282" s="3">
        <v>-3819877.7101099999</v>
      </c>
      <c r="M282" s="3">
        <v>-4137460.581485</v>
      </c>
      <c r="N282" s="3">
        <v>-4110161.046145</v>
      </c>
      <c r="O282" s="3">
        <v>-3844913.2186850002</v>
      </c>
      <c r="P282" s="3">
        <v>-5875574.3565750001</v>
      </c>
      <c r="Q282" s="3">
        <v>-2240688.9770650002</v>
      </c>
      <c r="R282" s="3">
        <v>-2371023.4497949998</v>
      </c>
      <c r="S282" s="3">
        <v>-4786998.7384449998</v>
      </c>
      <c r="T282" s="3">
        <v>-2081182.08452</v>
      </c>
      <c r="U282" s="3">
        <v>-1186662.32608</v>
      </c>
      <c r="V282" s="3">
        <v>-219356.41458499999</v>
      </c>
    </row>
    <row r="283" spans="1:22">
      <c r="A283" s="13" t="s">
        <v>296</v>
      </c>
      <c r="B283" s="3">
        <v>-4067194.3492169902</v>
      </c>
      <c r="C283" s="3">
        <v>-4632623.2485769996</v>
      </c>
      <c r="D283" s="3">
        <v>-5196249.1750229998</v>
      </c>
      <c r="E283" s="3">
        <v>-5248291.1951799998</v>
      </c>
      <c r="F283" s="3">
        <v>-734836.00643199903</v>
      </c>
      <c r="G283" s="3">
        <v>4629829.1091689998</v>
      </c>
      <c r="H283" s="3">
        <v>-896958.76781499898</v>
      </c>
      <c r="I283" s="3">
        <v>600945.50399399898</v>
      </c>
      <c r="J283" s="3">
        <v>-57266.265341999999</v>
      </c>
      <c r="K283" s="3">
        <v>23088.881584999999</v>
      </c>
      <c r="L283" s="3">
        <v>141423.12299500001</v>
      </c>
      <c r="M283" s="3">
        <v>185836.53742499999</v>
      </c>
      <c r="N283" s="3">
        <v>86539.541165000002</v>
      </c>
      <c r="O283" s="3">
        <v>-290341.51454</v>
      </c>
      <c r="P283" s="3">
        <v>19940245.441654999</v>
      </c>
      <c r="Q283" s="3">
        <v>-292807.50691499998</v>
      </c>
      <c r="R283" s="3">
        <v>-242046.502775</v>
      </c>
      <c r="S283" s="3">
        <v>-814742.39346499997</v>
      </c>
      <c r="T283" s="3">
        <v>-145134899.13268501</v>
      </c>
      <c r="U283" s="3">
        <v>-401032.72748</v>
      </c>
      <c r="V283" s="3">
        <v>145120876.26074499</v>
      </c>
    </row>
    <row r="284" spans="1:22">
      <c r="A284" s="13" t="s">
        <v>297</v>
      </c>
      <c r="B284" s="3">
        <v>0</v>
      </c>
      <c r="C284" s="3">
        <v>0</v>
      </c>
      <c r="D284" s="3">
        <v>0</v>
      </c>
      <c r="E284" s="3">
        <v>0</v>
      </c>
      <c r="F284" s="3">
        <v>0</v>
      </c>
      <c r="G284" s="3">
        <v>0</v>
      </c>
      <c r="H284" s="3">
        <v>0</v>
      </c>
      <c r="I284" s="3">
        <v>0</v>
      </c>
      <c r="J284" s="3">
        <v>0</v>
      </c>
      <c r="K284" s="3">
        <v>0</v>
      </c>
      <c r="L284" s="3">
        <v>0</v>
      </c>
      <c r="M284" s="3">
        <v>0</v>
      </c>
      <c r="N284" s="3">
        <v>0</v>
      </c>
      <c r="O284" s="3">
        <v>0</v>
      </c>
      <c r="P284" s="3">
        <v>0</v>
      </c>
      <c r="Q284" s="3">
        <v>0</v>
      </c>
      <c r="R284" s="3">
        <v>0</v>
      </c>
      <c r="S284" s="3">
        <v>0</v>
      </c>
      <c r="T284" s="3">
        <v>0</v>
      </c>
      <c r="U284" s="3">
        <v>0</v>
      </c>
      <c r="V284" s="3">
        <v>0</v>
      </c>
    </row>
    <row r="285" spans="1:22">
      <c r="A285" s="13" t="s">
        <v>298</v>
      </c>
      <c r="B285" s="3">
        <v>-41701.976648999902</v>
      </c>
      <c r="C285" s="3">
        <v>-42160.905134000001</v>
      </c>
      <c r="D285" s="3">
        <v>-71524.597843999902</v>
      </c>
      <c r="E285" s="3">
        <v>-59650.628719</v>
      </c>
      <c r="F285" s="3">
        <v>-42223.164620999902</v>
      </c>
      <c r="G285" s="3">
        <v>-37543.148488999999</v>
      </c>
      <c r="H285" s="3">
        <v>-17338.546489</v>
      </c>
      <c r="I285" s="3">
        <v>-3667.70280799999</v>
      </c>
      <c r="J285" s="3">
        <v>-6257.4373509999896</v>
      </c>
      <c r="K285" s="3">
        <v>-6721.7542700000004</v>
      </c>
      <c r="L285" s="3">
        <v>-6978.5604350000003</v>
      </c>
      <c r="M285" s="3">
        <v>-15341.067665</v>
      </c>
      <c r="N285" s="3">
        <v>-30669.863454999999</v>
      </c>
      <c r="O285" s="3">
        <v>-44946.066164999997</v>
      </c>
      <c r="P285" s="3">
        <v>7538.8451599999898</v>
      </c>
      <c r="Q285" s="3">
        <v>-86606.313255000001</v>
      </c>
      <c r="R285" s="3">
        <v>-37515.586569999999</v>
      </c>
      <c r="S285" s="3">
        <v>34974.85684</v>
      </c>
      <c r="T285" s="3">
        <v>-85529.222240000003</v>
      </c>
      <c r="U285" s="3">
        <v>-8139.8725100000001</v>
      </c>
      <c r="V285" s="3">
        <v>63348.642664999999</v>
      </c>
    </row>
    <row r="286" spans="1:22">
      <c r="A286" s="13" t="s">
        <v>299</v>
      </c>
      <c r="B286" s="3">
        <v>42166.658414999998</v>
      </c>
      <c r="C286" s="3">
        <v>45177.998204999902</v>
      </c>
      <c r="D286" s="3">
        <v>84148.657716999995</v>
      </c>
      <c r="E286" s="3">
        <v>38572.641733999997</v>
      </c>
      <c r="F286" s="3">
        <v>23850.0436899999</v>
      </c>
      <c r="G286" s="3">
        <v>24062.585953999998</v>
      </c>
      <c r="H286" s="3">
        <v>11968.949827999901</v>
      </c>
      <c r="I286" s="3">
        <v>9033.8941989999894</v>
      </c>
      <c r="J286" s="3">
        <v>8941.8984929999897</v>
      </c>
      <c r="K286" s="3">
        <v>6721.6953649999996</v>
      </c>
      <c r="L286" s="3">
        <v>5711.0361000000003</v>
      </c>
      <c r="M286" s="3">
        <v>16829.36794</v>
      </c>
      <c r="N286" s="3">
        <v>25047.08668</v>
      </c>
      <c r="O286" s="3">
        <v>32074.132474999999</v>
      </c>
      <c r="P286" s="3">
        <v>37653.83006</v>
      </c>
      <c r="Q286" s="3">
        <v>23990.062634999998</v>
      </c>
      <c r="R286" s="3">
        <v>26495.004304999999</v>
      </c>
      <c r="S286" s="3">
        <v>28272.953555</v>
      </c>
      <c r="T286" s="3">
        <v>15898.721299999999</v>
      </c>
      <c r="U286" s="3">
        <v>9914.8045149999998</v>
      </c>
      <c r="V286" s="3">
        <v>7267.6530849999999</v>
      </c>
    </row>
    <row r="287" spans="1:22">
      <c r="A287" s="13" t="s">
        <v>300</v>
      </c>
      <c r="B287" s="3">
        <v>-2245414.0211969898</v>
      </c>
      <c r="C287" s="3">
        <v>-2368510.61262399</v>
      </c>
      <c r="D287" s="3">
        <v>-2142798.549168</v>
      </c>
      <c r="E287" s="3">
        <v>-1833786.844087</v>
      </c>
      <c r="F287" s="3">
        <v>-1410086.72526699</v>
      </c>
      <c r="G287" s="3">
        <v>-2067432.6679819899</v>
      </c>
      <c r="H287" s="3">
        <v>-1675420.0420979999</v>
      </c>
      <c r="I287" s="3">
        <v>-2091060.96850199</v>
      </c>
      <c r="J287" s="3">
        <v>-2740437.3174639898</v>
      </c>
      <c r="K287" s="3">
        <v>-2620516.3234250001</v>
      </c>
      <c r="L287" s="3">
        <v>-2397869.6915250001</v>
      </c>
      <c r="M287" s="3">
        <v>-2343933.9435049999</v>
      </c>
      <c r="N287" s="3">
        <v>-2954982.92551</v>
      </c>
      <c r="O287" s="3">
        <v>-2604981.0263399999</v>
      </c>
      <c r="P287" s="3">
        <v>-2535215.3384250002</v>
      </c>
      <c r="Q287" s="3">
        <v>-2028266.2045799999</v>
      </c>
      <c r="R287" s="3">
        <v>-1587081.5645300001</v>
      </c>
      <c r="S287" s="3">
        <v>-1543031.5939499999</v>
      </c>
      <c r="T287" s="3">
        <v>-2027414.76553</v>
      </c>
      <c r="U287" s="3">
        <v>-1714226.39696</v>
      </c>
      <c r="V287" s="3">
        <v>-2604593.4183499999</v>
      </c>
    </row>
    <row r="288" spans="1:22">
      <c r="A288" s="13" t="s">
        <v>301</v>
      </c>
      <c r="B288" s="3">
        <v>0</v>
      </c>
      <c r="C288" s="3">
        <v>0</v>
      </c>
      <c r="D288" s="3">
        <v>0</v>
      </c>
      <c r="E288" s="3">
        <v>0</v>
      </c>
      <c r="F288" s="3">
        <v>0</v>
      </c>
      <c r="G288" s="3">
        <v>0</v>
      </c>
      <c r="H288" s="3">
        <v>0</v>
      </c>
      <c r="I288" s="3">
        <v>0</v>
      </c>
      <c r="J288" s="3">
        <v>0</v>
      </c>
      <c r="K288" s="3">
        <v>0</v>
      </c>
      <c r="L288" s="3">
        <v>0</v>
      </c>
      <c r="M288" s="3">
        <v>0</v>
      </c>
      <c r="N288" s="3">
        <v>0</v>
      </c>
      <c r="O288" s="3">
        <v>0</v>
      </c>
      <c r="P288" s="3">
        <v>0</v>
      </c>
      <c r="Q288" s="3">
        <v>0</v>
      </c>
      <c r="R288" s="3">
        <v>0</v>
      </c>
      <c r="S288" s="3">
        <v>0</v>
      </c>
      <c r="T288" s="3">
        <v>0</v>
      </c>
      <c r="U288" s="3">
        <v>0</v>
      </c>
      <c r="V288" s="3">
        <v>0</v>
      </c>
    </row>
    <row r="289" spans="1:22">
      <c r="A289" s="13" t="s">
        <v>302</v>
      </c>
      <c r="B289" s="3">
        <v>1525954.2193509899</v>
      </c>
      <c r="C289" s="3">
        <v>1581361.92058799</v>
      </c>
      <c r="D289" s="3">
        <v>3564359.7584139998</v>
      </c>
      <c r="E289" s="3">
        <v>1704116.579561</v>
      </c>
      <c r="F289" s="3">
        <v>1270057.8430649999</v>
      </c>
      <c r="G289" s="3">
        <v>1704751.5355529899</v>
      </c>
      <c r="H289" s="3">
        <v>1419484.2488859899</v>
      </c>
      <c r="I289" s="3">
        <v>1570252.9119859999</v>
      </c>
      <c r="J289" s="3">
        <v>2269511.1382019999</v>
      </c>
      <c r="K289" s="3">
        <v>1694105.594335</v>
      </c>
      <c r="L289" s="3">
        <v>1561692.2856149999</v>
      </c>
      <c r="M289" s="3">
        <v>2388508.6267349999</v>
      </c>
      <c r="N289" s="3">
        <v>1809509.1876399999</v>
      </c>
      <c r="O289" s="3">
        <v>1680205.126985</v>
      </c>
      <c r="P289" s="3">
        <v>10779575.474745</v>
      </c>
      <c r="Q289" s="3">
        <v>1455960.0620949999</v>
      </c>
      <c r="R289" s="3">
        <v>1927268.745325</v>
      </c>
      <c r="S289" s="3">
        <v>2022964.892025</v>
      </c>
      <c r="T289" s="3">
        <v>1711599.4826700001</v>
      </c>
      <c r="U289" s="3">
        <v>1566219.069415</v>
      </c>
      <c r="V289" s="3">
        <v>2616508.8788299998</v>
      </c>
    </row>
    <row r="290" spans="1:22">
      <c r="A290" s="13" t="s">
        <v>303</v>
      </c>
      <c r="B290" s="3">
        <v>0</v>
      </c>
      <c r="C290" s="3">
        <v>0</v>
      </c>
      <c r="D290" s="3">
        <v>0</v>
      </c>
      <c r="E290" s="3">
        <v>0</v>
      </c>
      <c r="F290" s="3">
        <v>0</v>
      </c>
      <c r="G290" s="3">
        <v>0</v>
      </c>
      <c r="H290" s="3">
        <v>0</v>
      </c>
      <c r="I290" s="3">
        <v>0</v>
      </c>
      <c r="J290" s="3">
        <v>0</v>
      </c>
      <c r="K290" s="3">
        <v>0</v>
      </c>
      <c r="L290" s="3">
        <v>0</v>
      </c>
      <c r="M290" s="3">
        <v>0</v>
      </c>
      <c r="N290" s="3">
        <v>0</v>
      </c>
      <c r="O290" s="3">
        <v>0</v>
      </c>
      <c r="P290" s="3">
        <v>0</v>
      </c>
      <c r="Q290" s="3">
        <v>0</v>
      </c>
      <c r="R290" s="3">
        <v>0</v>
      </c>
      <c r="S290" s="3">
        <v>0</v>
      </c>
      <c r="T290" s="3">
        <v>0</v>
      </c>
      <c r="U290" s="3">
        <v>0</v>
      </c>
      <c r="V290" s="3">
        <v>0</v>
      </c>
    </row>
    <row r="291" spans="1:22">
      <c r="A291" s="13" t="s">
        <v>304</v>
      </c>
      <c r="B291" s="3">
        <v>0</v>
      </c>
      <c r="C291" s="3">
        <v>0</v>
      </c>
      <c r="D291" s="3">
        <v>79948.030599999998</v>
      </c>
      <c r="E291" s="3">
        <v>0</v>
      </c>
      <c r="F291" s="3">
        <v>0</v>
      </c>
      <c r="G291" s="3">
        <v>82950.374100000001</v>
      </c>
      <c r="H291" s="3">
        <v>0</v>
      </c>
      <c r="I291" s="3">
        <v>0</v>
      </c>
      <c r="J291" s="3">
        <v>100649.765699999</v>
      </c>
      <c r="K291" s="3">
        <v>0</v>
      </c>
      <c r="L291" s="3">
        <v>0</v>
      </c>
      <c r="M291" s="3">
        <v>-67707.370500000005</v>
      </c>
      <c r="N291" s="3">
        <v>0</v>
      </c>
      <c r="O291" s="3">
        <v>0</v>
      </c>
      <c r="P291" s="3">
        <v>1357567.1725000001</v>
      </c>
      <c r="Q291" s="3">
        <v>0</v>
      </c>
      <c r="R291" s="3">
        <v>0</v>
      </c>
      <c r="S291" s="3">
        <v>86463.376999999993</v>
      </c>
      <c r="T291" s="3">
        <v>0</v>
      </c>
      <c r="U291" s="3">
        <v>0</v>
      </c>
      <c r="V291" s="3">
        <v>-95647.320999999996</v>
      </c>
    </row>
    <row r="292" spans="1:22">
      <c r="A292" s="13" t="s">
        <v>305</v>
      </c>
      <c r="B292" s="3">
        <v>-483918.43908799998</v>
      </c>
      <c r="C292" s="3">
        <v>-503188.61939399899</v>
      </c>
      <c r="D292" s="3">
        <v>-510280.73882199998</v>
      </c>
      <c r="E292" s="3">
        <v>-523705.07995299902</v>
      </c>
      <c r="F292" s="3">
        <v>-448255.80790099897</v>
      </c>
      <c r="G292" s="3">
        <v>-457542.65356799902</v>
      </c>
      <c r="H292" s="3">
        <v>-474525.67651499901</v>
      </c>
      <c r="I292" s="3">
        <v>-29195.596474000002</v>
      </c>
      <c r="J292" s="3">
        <v>-382654.06923699903</v>
      </c>
      <c r="K292" s="3">
        <v>-402213.00696500001</v>
      </c>
      <c r="L292" s="3">
        <v>-355111.02434499998</v>
      </c>
      <c r="M292" s="3">
        <v>-351575.42843500001</v>
      </c>
      <c r="N292" s="3">
        <v>-403077.522925</v>
      </c>
      <c r="O292" s="3">
        <v>-373700.83366</v>
      </c>
      <c r="P292" s="3">
        <v>-609511.28006999998</v>
      </c>
      <c r="Q292" s="3">
        <v>-481317.18596500001</v>
      </c>
      <c r="R292" s="3">
        <v>-324180.46045000001</v>
      </c>
      <c r="S292" s="3">
        <v>-143897.231169999</v>
      </c>
      <c r="T292" s="3">
        <v>-507716.16857500002</v>
      </c>
      <c r="U292" s="3">
        <v>-315039.46474000002</v>
      </c>
      <c r="V292" s="3">
        <v>-190858.43083999999</v>
      </c>
    </row>
    <row r="293" spans="1:22">
      <c r="A293" s="13" t="s">
        <v>306</v>
      </c>
      <c r="B293" s="3">
        <v>-584104.22292800003</v>
      </c>
      <c r="C293" s="3">
        <v>-535891.13919499901</v>
      </c>
      <c r="D293" s="3">
        <v>-524931.02150299901</v>
      </c>
      <c r="E293" s="3">
        <v>-564188.14824699995</v>
      </c>
      <c r="F293" s="3">
        <v>-722804.01333099999</v>
      </c>
      <c r="G293" s="3">
        <v>-808923.43390399998</v>
      </c>
      <c r="H293" s="3">
        <v>-845076.15603199997</v>
      </c>
      <c r="I293" s="3">
        <v>-924317.444716</v>
      </c>
      <c r="J293" s="3">
        <v>-976475.89227399998</v>
      </c>
      <c r="K293" s="3">
        <v>-961789.11476999999</v>
      </c>
      <c r="L293" s="3">
        <v>-985552.43968499999</v>
      </c>
      <c r="M293" s="3">
        <v>-1044195.220785</v>
      </c>
      <c r="N293" s="3">
        <v>-740645.00667999999</v>
      </c>
      <c r="O293" s="3">
        <v>-812168.46132500004</v>
      </c>
      <c r="P293" s="3">
        <v>-668803.85840000003</v>
      </c>
      <c r="Q293" s="3">
        <v>-525816.29871</v>
      </c>
      <c r="R293" s="3">
        <v>-680421.80825</v>
      </c>
      <c r="S293" s="3">
        <v>-599498.24312</v>
      </c>
      <c r="T293" s="3">
        <v>-554801.73871499998</v>
      </c>
      <c r="U293" s="3">
        <v>-533073.95742500003</v>
      </c>
      <c r="V293" s="3">
        <v>-909485.28273999901</v>
      </c>
    </row>
    <row r="294" spans="1:22">
      <c r="A294" s="13" t="s">
        <v>307</v>
      </c>
      <c r="B294" s="3">
        <v>-282.90955499999899</v>
      </c>
      <c r="C294" s="3">
        <v>-923.56474899999898</v>
      </c>
      <c r="D294" s="3">
        <v>-881.45926299999996</v>
      </c>
      <c r="E294" s="3">
        <v>-797.36066300000005</v>
      </c>
      <c r="F294" s="3">
        <v>-1230.5849470000001</v>
      </c>
      <c r="G294" s="3">
        <v>-186.09466699999999</v>
      </c>
      <c r="H294" s="3">
        <v>-567.22284100000002</v>
      </c>
      <c r="I294" s="3">
        <v>-323.01179999999999</v>
      </c>
      <c r="J294" s="3">
        <v>-218.50482499999899</v>
      </c>
      <c r="K294" s="3">
        <v>-362.103815</v>
      </c>
      <c r="L294" s="3">
        <v>-344.22012999999998</v>
      </c>
      <c r="M294" s="3">
        <v>-995.36698000000001</v>
      </c>
      <c r="N294" s="3">
        <v>-55721.297205000003</v>
      </c>
      <c r="O294" s="3">
        <v>-13481.227574999901</v>
      </c>
      <c r="P294" s="3">
        <v>-602.11065499999995</v>
      </c>
      <c r="Q294" s="3">
        <v>-1349.2935600000001</v>
      </c>
      <c r="R294" s="3">
        <v>-25872.177605000001</v>
      </c>
      <c r="S294" s="3">
        <v>-523.44840999999997</v>
      </c>
      <c r="T294" s="3">
        <v>-13426.26319</v>
      </c>
      <c r="U294" s="3">
        <v>-772.51353000005497</v>
      </c>
      <c r="V294" s="3">
        <v>-679.77847999999994</v>
      </c>
    </row>
    <row r="295" spans="1:22">
      <c r="A295" s="13" t="s">
        <v>308</v>
      </c>
      <c r="B295" s="3">
        <v>185.14</v>
      </c>
      <c r="C295" s="3">
        <v>74.010000000000005</v>
      </c>
      <c r="D295" s="3">
        <v>-39374.01</v>
      </c>
      <c r="E295" s="3">
        <v>0</v>
      </c>
      <c r="F295" s="3">
        <v>-144426.85</v>
      </c>
      <c r="G295" s="3">
        <v>0</v>
      </c>
      <c r="H295" s="3">
        <v>0</v>
      </c>
      <c r="I295" s="3">
        <v>0</v>
      </c>
      <c r="J295" s="3">
        <v>0</v>
      </c>
      <c r="K295" s="3">
        <v>0</v>
      </c>
      <c r="L295" s="3">
        <v>0</v>
      </c>
      <c r="M295" s="3">
        <v>0</v>
      </c>
      <c r="N295" s="3">
        <v>0</v>
      </c>
      <c r="O295" s="3">
        <v>940.25</v>
      </c>
      <c r="P295" s="3">
        <v>-57950.43</v>
      </c>
      <c r="Q295" s="3">
        <v>0</v>
      </c>
      <c r="R295" s="3">
        <v>0</v>
      </c>
      <c r="S295" s="3">
        <v>0</v>
      </c>
      <c r="T295" s="3">
        <v>0</v>
      </c>
      <c r="U295" s="3">
        <v>0</v>
      </c>
      <c r="V295" s="3">
        <v>0</v>
      </c>
    </row>
    <row r="296" spans="1:22">
      <c r="A296" s="13" t="s">
        <v>309</v>
      </c>
      <c r="B296" s="3">
        <v>0</v>
      </c>
      <c r="C296" s="3">
        <v>0</v>
      </c>
      <c r="D296" s="3">
        <v>0</v>
      </c>
      <c r="E296" s="3">
        <v>0</v>
      </c>
      <c r="F296" s="3">
        <v>0</v>
      </c>
      <c r="G296" s="3">
        <v>0</v>
      </c>
      <c r="H296" s="3">
        <v>0</v>
      </c>
      <c r="I296" s="3">
        <v>0</v>
      </c>
      <c r="J296" s="3">
        <v>0</v>
      </c>
      <c r="K296" s="3">
        <v>0</v>
      </c>
      <c r="L296" s="3">
        <v>0</v>
      </c>
      <c r="M296" s="3">
        <v>0</v>
      </c>
      <c r="N296" s="3">
        <v>0</v>
      </c>
      <c r="O296" s="3">
        <v>0</v>
      </c>
      <c r="P296" s="3">
        <v>0</v>
      </c>
      <c r="Q296" s="3">
        <v>0</v>
      </c>
      <c r="R296" s="3">
        <v>0</v>
      </c>
      <c r="S296" s="3">
        <v>0</v>
      </c>
      <c r="T296" s="3">
        <v>0</v>
      </c>
      <c r="U296" s="3">
        <v>0</v>
      </c>
      <c r="V296" s="3">
        <v>0</v>
      </c>
    </row>
    <row r="297" spans="1:22">
      <c r="A297" s="13" t="s">
        <v>310</v>
      </c>
      <c r="B297" s="3">
        <v>-408504.17</v>
      </c>
      <c r="C297" s="3">
        <v>-487612.15</v>
      </c>
      <c r="D297" s="3">
        <v>-537482.81000000006</v>
      </c>
      <c r="E297" s="3">
        <v>-282798.09000000003</v>
      </c>
      <c r="F297" s="3">
        <v>-144779.85999999999</v>
      </c>
      <c r="G297" s="3">
        <v>-17182.810000000001</v>
      </c>
      <c r="H297" s="3">
        <v>65676.789999999994</v>
      </c>
      <c r="I297" s="3">
        <v>15804.93</v>
      </c>
      <c r="J297" s="3">
        <v>86689.57</v>
      </c>
      <c r="K297" s="3">
        <v>60724.81</v>
      </c>
      <c r="L297" s="3">
        <v>51139.34</v>
      </c>
      <c r="M297" s="3">
        <v>-94491.05</v>
      </c>
      <c r="N297" s="3">
        <v>-320425.36</v>
      </c>
      <c r="O297" s="3">
        <v>-342121.77</v>
      </c>
      <c r="P297" s="3">
        <v>-476967.33</v>
      </c>
      <c r="Q297" s="3">
        <v>-420619.5</v>
      </c>
      <c r="R297" s="3">
        <v>-307748.09999999998</v>
      </c>
      <c r="S297" s="3">
        <v>-398952.32</v>
      </c>
      <c r="T297" s="3">
        <v>-632856.66</v>
      </c>
      <c r="U297" s="3">
        <v>-661224.43999999994</v>
      </c>
      <c r="V297" s="3">
        <v>-278931.96000000002</v>
      </c>
    </row>
    <row r="298" spans="1:22">
      <c r="A298" s="13" t="s">
        <v>311</v>
      </c>
      <c r="B298" s="3">
        <v>0</v>
      </c>
      <c r="C298" s="3">
        <v>0</v>
      </c>
      <c r="D298" s="3">
        <v>0</v>
      </c>
      <c r="E298" s="3">
        <v>0</v>
      </c>
      <c r="F298" s="3">
        <v>0</v>
      </c>
      <c r="G298" s="3">
        <v>0</v>
      </c>
      <c r="H298" s="3">
        <v>0</v>
      </c>
      <c r="I298" s="3">
        <v>0</v>
      </c>
      <c r="J298" s="3">
        <v>0</v>
      </c>
      <c r="K298" s="3">
        <v>0</v>
      </c>
      <c r="L298" s="3">
        <v>0</v>
      </c>
      <c r="M298" s="3">
        <v>0</v>
      </c>
      <c r="N298" s="3">
        <v>0</v>
      </c>
      <c r="O298" s="3">
        <v>0</v>
      </c>
      <c r="P298" s="3">
        <v>0</v>
      </c>
      <c r="Q298" s="3">
        <v>0</v>
      </c>
      <c r="R298" s="3">
        <v>0</v>
      </c>
      <c r="S298" s="3">
        <v>0</v>
      </c>
      <c r="T298" s="3">
        <v>0</v>
      </c>
      <c r="U298" s="3">
        <v>0</v>
      </c>
      <c r="V298" s="3">
        <v>0</v>
      </c>
    </row>
    <row r="299" spans="1:22">
      <c r="A299" s="13" t="s">
        <v>312</v>
      </c>
      <c r="B299" s="3">
        <v>0</v>
      </c>
      <c r="C299" s="3">
        <v>0</v>
      </c>
      <c r="D299" s="3">
        <v>0</v>
      </c>
      <c r="E299" s="3">
        <v>0</v>
      </c>
      <c r="F299" s="3">
        <v>0</v>
      </c>
      <c r="G299" s="3">
        <v>0</v>
      </c>
      <c r="H299" s="3">
        <v>0</v>
      </c>
      <c r="I299" s="3">
        <v>0</v>
      </c>
      <c r="J299" s="3">
        <v>0</v>
      </c>
      <c r="K299" s="3">
        <v>0</v>
      </c>
      <c r="L299" s="3">
        <v>0</v>
      </c>
      <c r="M299" s="3">
        <v>0</v>
      </c>
      <c r="N299" s="3">
        <v>0</v>
      </c>
      <c r="O299" s="3">
        <v>0</v>
      </c>
      <c r="P299" s="3">
        <v>0</v>
      </c>
      <c r="Q299" s="3">
        <v>0</v>
      </c>
      <c r="R299" s="3">
        <v>0</v>
      </c>
      <c r="S299" s="3">
        <v>0</v>
      </c>
      <c r="T299" s="3">
        <v>0</v>
      </c>
      <c r="U299" s="3">
        <v>0</v>
      </c>
      <c r="V299" s="3">
        <v>0</v>
      </c>
    </row>
    <row r="300" spans="1:22">
      <c r="A300" s="13" t="s">
        <v>313</v>
      </c>
      <c r="B300" s="3">
        <v>4275.625</v>
      </c>
      <c r="C300" s="3">
        <v>924.17121299999997</v>
      </c>
      <c r="D300" s="3">
        <v>14399.6208999999</v>
      </c>
      <c r="E300" s="3">
        <v>1093.55905999999</v>
      </c>
      <c r="F300" s="3">
        <v>1934.473794</v>
      </c>
      <c r="G300" s="3">
        <v>1792.4540039999999</v>
      </c>
      <c r="H300" s="3">
        <v>1117.182286</v>
      </c>
      <c r="I300" s="3">
        <v>2912.2469969999902</v>
      </c>
      <c r="J300" s="3">
        <v>2454.4318149999999</v>
      </c>
      <c r="K300" s="3">
        <v>807.05740500000002</v>
      </c>
      <c r="L300" s="3">
        <v>1360.82331</v>
      </c>
      <c r="M300" s="3">
        <v>7549.8538500000004</v>
      </c>
      <c r="N300" s="3">
        <v>6207.651065</v>
      </c>
      <c r="O300" s="3">
        <v>-1482.3377800000001</v>
      </c>
      <c r="P300" s="3">
        <v>4563.0038299999997</v>
      </c>
      <c r="Q300" s="3">
        <v>818.125</v>
      </c>
      <c r="R300" s="3">
        <v>3108.875</v>
      </c>
      <c r="S300" s="3">
        <v>4696.0375000000004</v>
      </c>
      <c r="T300" s="3">
        <v>2127.125</v>
      </c>
      <c r="U300" s="3">
        <v>6116.9046399999997</v>
      </c>
      <c r="V300" s="3">
        <v>6054.125</v>
      </c>
    </row>
    <row r="301" spans="1:22">
      <c r="A301" s="13" t="s">
        <v>314</v>
      </c>
      <c r="B301" s="3">
        <v>0</v>
      </c>
      <c r="C301" s="3">
        <v>0</v>
      </c>
      <c r="D301" s="3">
        <v>-559075.97050499998</v>
      </c>
      <c r="E301" s="3">
        <v>0</v>
      </c>
      <c r="F301" s="3">
        <v>0</v>
      </c>
      <c r="G301" s="3">
        <v>-103996.2781</v>
      </c>
      <c r="H301" s="3">
        <v>0</v>
      </c>
      <c r="I301" s="3">
        <v>0</v>
      </c>
      <c r="J301" s="3">
        <v>-658033.139555</v>
      </c>
      <c r="K301" s="3">
        <v>0</v>
      </c>
      <c r="L301" s="3">
        <v>0</v>
      </c>
      <c r="M301" s="3">
        <v>-328993.03167499998</v>
      </c>
      <c r="N301" s="3">
        <v>0</v>
      </c>
      <c r="O301" s="3">
        <v>0</v>
      </c>
      <c r="P301" s="3">
        <v>-469471.77662000002</v>
      </c>
      <c r="Q301" s="3">
        <v>-17208.467430000001</v>
      </c>
      <c r="R301" s="3">
        <v>0</v>
      </c>
      <c r="S301" s="3">
        <v>-99181.038495000001</v>
      </c>
      <c r="T301" s="3">
        <v>0</v>
      </c>
      <c r="U301" s="3">
        <v>0</v>
      </c>
      <c r="V301" s="3">
        <v>-693715.51287500001</v>
      </c>
    </row>
    <row r="302" spans="1:22">
      <c r="A302" s="13" t="s">
        <v>315</v>
      </c>
      <c r="B302" s="3">
        <v>0</v>
      </c>
      <c r="C302" s="3">
        <v>3694.1399999999899</v>
      </c>
      <c r="D302" s="3">
        <v>32426.339999999898</v>
      </c>
      <c r="E302" s="3">
        <v>0</v>
      </c>
      <c r="F302" s="3">
        <v>0</v>
      </c>
      <c r="G302" s="3">
        <v>-340527</v>
      </c>
      <c r="H302" s="3">
        <v>0</v>
      </c>
      <c r="I302" s="3">
        <v>0</v>
      </c>
      <c r="J302" s="3">
        <v>233.69499999999999</v>
      </c>
      <c r="K302" s="3">
        <v>13090</v>
      </c>
      <c r="L302" s="3">
        <v>0</v>
      </c>
      <c r="M302" s="3">
        <v>-490.875</v>
      </c>
      <c r="N302" s="3">
        <v>0</v>
      </c>
      <c r="O302" s="3">
        <v>0</v>
      </c>
      <c r="P302" s="3">
        <v>-6545</v>
      </c>
      <c r="Q302" s="3">
        <v>0</v>
      </c>
      <c r="R302" s="3">
        <v>0</v>
      </c>
      <c r="S302" s="3">
        <v>38756.217499999999</v>
      </c>
      <c r="T302" s="3">
        <v>1278.7228299999999</v>
      </c>
      <c r="U302" s="3">
        <v>0</v>
      </c>
      <c r="V302" s="3">
        <v>157080</v>
      </c>
    </row>
    <row r="303" spans="1:22">
      <c r="A303" s="13" t="s">
        <v>316</v>
      </c>
      <c r="B303" s="3">
        <v>358286.928793</v>
      </c>
      <c r="C303" s="3">
        <v>339246.01776100002</v>
      </c>
      <c r="D303" s="3">
        <v>574188.90247500001</v>
      </c>
      <c r="E303" s="3">
        <v>175468.24153100001</v>
      </c>
      <c r="F303" s="3">
        <v>308730.53174699901</v>
      </c>
      <c r="G303" s="3">
        <v>349710.02499399998</v>
      </c>
      <c r="H303" s="3">
        <v>279239.31109799998</v>
      </c>
      <c r="I303" s="3">
        <v>281752.48048199998</v>
      </c>
      <c r="J303" s="3">
        <v>326309.18315599998</v>
      </c>
      <c r="K303" s="3">
        <v>242569.79516000001</v>
      </c>
      <c r="L303" s="3">
        <v>263493.28967500001</v>
      </c>
      <c r="M303" s="3">
        <v>290393.56037999998</v>
      </c>
      <c r="N303" s="3">
        <v>302632.363495</v>
      </c>
      <c r="O303" s="3">
        <v>219595.03873999999</v>
      </c>
      <c r="P303" s="3">
        <v>322875.263095</v>
      </c>
      <c r="Q303" s="3">
        <v>251103.53268</v>
      </c>
      <c r="R303" s="3">
        <v>349058.47668999998</v>
      </c>
      <c r="S303" s="3">
        <v>243361.196925</v>
      </c>
      <c r="T303" s="3">
        <v>208740.01879499899</v>
      </c>
      <c r="U303" s="3">
        <v>244928.01756499999</v>
      </c>
      <c r="V303" s="3">
        <v>514588.62147000001</v>
      </c>
    </row>
    <row r="304" spans="1:22">
      <c r="A304" s="13" t="s">
        <v>317</v>
      </c>
      <c r="B304" s="6">
        <v>287332.05627</v>
      </c>
      <c r="C304" s="6">
        <v>360460.86177299998</v>
      </c>
      <c r="D304" s="6">
        <v>483979.946518999</v>
      </c>
      <c r="E304" s="6">
        <v>276487.84626100003</v>
      </c>
      <c r="F304" s="6">
        <v>382889.473548999</v>
      </c>
      <c r="G304" s="6">
        <v>364715.80796200002</v>
      </c>
      <c r="H304" s="6">
        <v>385346.70302700001</v>
      </c>
      <c r="I304" s="6">
        <v>435428.83686499897</v>
      </c>
      <c r="J304" s="6">
        <v>357908.31935100001</v>
      </c>
      <c r="K304" s="6">
        <v>662009.54974000005</v>
      </c>
      <c r="L304" s="6">
        <v>422176.00309499999</v>
      </c>
      <c r="M304" s="6">
        <v>703960.56499999994</v>
      </c>
      <c r="N304" s="6">
        <v>650688.79414000001</v>
      </c>
      <c r="O304" s="6">
        <v>565906.10768999998</v>
      </c>
      <c r="P304" s="6">
        <v>3857585.6345950002</v>
      </c>
      <c r="Q304" s="6">
        <v>314377.03874500003</v>
      </c>
      <c r="R304" s="6">
        <v>486806.25493499998</v>
      </c>
      <c r="S304" s="6">
        <v>432833.54729999998</v>
      </c>
      <c r="T304" s="6">
        <v>459117.25282499997</v>
      </c>
      <c r="U304" s="6">
        <v>879832.04539999994</v>
      </c>
      <c r="V304" s="6">
        <v>34121.2055799999</v>
      </c>
    </row>
    <row r="305" spans="1:22">
      <c r="A305" s="13" t="s">
        <v>318</v>
      </c>
      <c r="B305" s="3">
        <f>SUM(B281:B304)</f>
        <v>-5580601.8208049899</v>
      </c>
      <c r="C305" s="3">
        <f t="shared" ref="C305:F305" si="48">SUM(C281:C304)</f>
        <v>-6210859.8901329963</v>
      </c>
      <c r="D305" s="3">
        <f t="shared" si="48"/>
        <v>-4715080.3109010011</v>
      </c>
      <c r="E305" s="3">
        <f t="shared" si="48"/>
        <v>-6287158.1229769979</v>
      </c>
      <c r="F305" s="3">
        <f t="shared" si="48"/>
        <v>-5887912.6733949892</v>
      </c>
      <c r="G305" s="3">
        <f t="shared" ref="G305" si="49">SUM(G281:G304)</f>
        <v>-3517980.4149028999</v>
      </c>
      <c r="H305" s="3">
        <f t="shared" ref="H305" si="50">SUM(H281:H304)</f>
        <v>-8147776.7555970093</v>
      </c>
      <c r="I305" s="3">
        <f t="shared" ref="I305" si="51">SUM(I281:I304)</f>
        <v>-4262598.3443009928</v>
      </c>
      <c r="J305" s="3">
        <f t="shared" ref="J305" si="52">SUM(J281:J304)</f>
        <v>-5501306.1092739785</v>
      </c>
      <c r="K305" s="3">
        <f t="shared" ref="K305" si="53">SUM(K281:K304)</f>
        <v>-5117073.3937750002</v>
      </c>
      <c r="L305" s="3">
        <f t="shared" ref="L305" si="54">SUM(L281:L304)</f>
        <v>-5089739.9054400008</v>
      </c>
      <c r="M305" s="3">
        <f t="shared" ref="M305" si="55">SUM(M281:M304)</f>
        <v>-4763373.7447000016</v>
      </c>
      <c r="N305" s="3">
        <f t="shared" ref="N305" si="56">SUM(N281:N304)</f>
        <v>-5704420.5277349995</v>
      </c>
      <c r="O305" s="3">
        <f t="shared" ref="O305" si="57">SUM(O281:O304)</f>
        <v>-5798577.8901799992</v>
      </c>
      <c r="P305" s="3">
        <f t="shared" ref="P305" si="58">SUM(P281:P304)</f>
        <v>25636526.004895002</v>
      </c>
      <c r="Q305" s="3">
        <f t="shared" ref="Q305" si="59">SUM(Q281:Q304)</f>
        <v>-4016742.2063250002</v>
      </c>
      <c r="R305" s="3">
        <f t="shared" ref="R305" si="60">SUM(R281:R304)</f>
        <v>-2755122.2637200002</v>
      </c>
      <c r="S305" s="3">
        <f t="shared" ref="S305" si="61">SUM(S281:S304)</f>
        <v>-5470286.358409998</v>
      </c>
      <c r="T305" s="3">
        <f t="shared" ref="T305" si="62">SUM(T281:T304)</f>
        <v>-148612741.50203496</v>
      </c>
      <c r="U305" s="3">
        <f t="shared" ref="U305" si="63">SUM(U281:U304)</f>
        <v>-2088651.3771900001</v>
      </c>
      <c r="V305" s="3">
        <f t="shared" ref="V305" si="64">SUM(V281:V304)</f>
        <v>143553908.31850496</v>
      </c>
    </row>
    <row r="306" spans="1:22">
      <c r="A306" s="12" t="s">
        <v>319</v>
      </c>
      <c r="B306" s="3">
        <v>0</v>
      </c>
      <c r="C306" s="3">
        <v>0</v>
      </c>
      <c r="D306" s="3">
        <v>0</v>
      </c>
      <c r="E306" s="3">
        <v>0</v>
      </c>
      <c r="F306" s="3">
        <v>0</v>
      </c>
      <c r="G306" s="3">
        <v>0</v>
      </c>
      <c r="H306" s="3">
        <v>0</v>
      </c>
      <c r="I306" s="3">
        <v>0</v>
      </c>
      <c r="J306" s="3">
        <v>0</v>
      </c>
      <c r="K306" s="3">
        <v>0</v>
      </c>
      <c r="L306" s="3">
        <v>0</v>
      </c>
      <c r="M306" s="3">
        <v>0</v>
      </c>
      <c r="N306" s="3">
        <v>0</v>
      </c>
      <c r="O306" s="3">
        <v>0</v>
      </c>
      <c r="P306" s="3">
        <v>0</v>
      </c>
      <c r="Q306" s="3">
        <v>0</v>
      </c>
      <c r="R306" s="3">
        <v>0</v>
      </c>
      <c r="S306" s="3">
        <v>0</v>
      </c>
      <c r="T306" s="3">
        <v>0</v>
      </c>
      <c r="U306" s="3">
        <v>0</v>
      </c>
      <c r="V306" s="3">
        <v>0</v>
      </c>
    </row>
    <row r="307" spans="1:22">
      <c r="A307" s="13" t="s">
        <v>320</v>
      </c>
      <c r="B307" s="3">
        <v>12435617.344949899</v>
      </c>
      <c r="C307" s="3">
        <v>12435617.344949899</v>
      </c>
      <c r="D307" s="3">
        <v>12435617.344949899</v>
      </c>
      <c r="E307" s="3">
        <v>12137497.00515</v>
      </c>
      <c r="F307" s="3">
        <v>12137497.00515</v>
      </c>
      <c r="G307" s="3">
        <v>12137497.00515</v>
      </c>
      <c r="H307" s="3">
        <v>12137497.00515</v>
      </c>
      <c r="I307" s="3">
        <v>12137497.00515</v>
      </c>
      <c r="J307" s="3">
        <v>12137497.00515</v>
      </c>
      <c r="K307" s="3">
        <v>11897546.487749999</v>
      </c>
      <c r="L307" s="3">
        <v>11897546.487749999</v>
      </c>
      <c r="M307" s="3">
        <v>11897546.487749999</v>
      </c>
      <c r="N307" s="3">
        <v>11897546.487749999</v>
      </c>
      <c r="O307" s="3">
        <v>11897546.487749999</v>
      </c>
      <c r="P307" s="3">
        <v>11511707.50653</v>
      </c>
      <c r="Q307" s="3">
        <v>11511707.50653</v>
      </c>
      <c r="R307" s="3">
        <v>11457020.896475</v>
      </c>
      <c r="S307" s="3">
        <v>11394320.52297</v>
      </c>
      <c r="T307" s="3">
        <v>11067876.716435</v>
      </c>
      <c r="U307" s="3">
        <v>10946612.527234999</v>
      </c>
      <c r="V307" s="3">
        <v>11316056.165645</v>
      </c>
    </row>
    <row r="308" spans="1:22">
      <c r="A308" s="13" t="s">
        <v>321</v>
      </c>
      <c r="B308" s="3">
        <v>0</v>
      </c>
      <c r="C308" s="3">
        <v>0</v>
      </c>
      <c r="D308" s="3">
        <v>0</v>
      </c>
      <c r="E308" s="3">
        <v>0</v>
      </c>
      <c r="F308" s="3">
        <v>0</v>
      </c>
      <c r="G308" s="3">
        <v>0</v>
      </c>
      <c r="H308" s="3">
        <v>0</v>
      </c>
      <c r="I308" s="3">
        <v>0</v>
      </c>
      <c r="J308" s="3">
        <v>0</v>
      </c>
      <c r="K308" s="3">
        <v>0</v>
      </c>
      <c r="L308" s="3">
        <v>0</v>
      </c>
      <c r="M308" s="3">
        <v>0</v>
      </c>
      <c r="N308" s="3">
        <v>0</v>
      </c>
      <c r="O308" s="3">
        <v>0</v>
      </c>
      <c r="P308" s="3">
        <v>0</v>
      </c>
      <c r="Q308" s="3">
        <v>0</v>
      </c>
      <c r="R308" s="3">
        <v>0</v>
      </c>
      <c r="S308" s="3">
        <v>0</v>
      </c>
      <c r="T308" s="3">
        <v>0</v>
      </c>
      <c r="U308" s="3">
        <v>0</v>
      </c>
      <c r="V308" s="3">
        <v>0</v>
      </c>
    </row>
    <row r="309" spans="1:22">
      <c r="A309" s="13" t="s">
        <v>322</v>
      </c>
      <c r="B309" s="3">
        <v>168474.29894499999</v>
      </c>
      <c r="C309" s="3">
        <v>168474.29894499999</v>
      </c>
      <c r="D309" s="3">
        <v>168474.29894499999</v>
      </c>
      <c r="E309" s="3">
        <v>164435.44716499999</v>
      </c>
      <c r="F309" s="3">
        <v>164435.44716499999</v>
      </c>
      <c r="G309" s="3">
        <v>164435.44716499999</v>
      </c>
      <c r="H309" s="3">
        <v>164594.81380099899</v>
      </c>
      <c r="I309" s="3">
        <v>142099.03263599999</v>
      </c>
      <c r="J309" s="3">
        <v>139611.823428</v>
      </c>
      <c r="K309" s="3">
        <v>136851.78737999999</v>
      </c>
      <c r="L309" s="3">
        <v>136851.78737999999</v>
      </c>
      <c r="M309" s="3">
        <v>136851.78737999999</v>
      </c>
      <c r="N309" s="3">
        <v>136851.78737999999</v>
      </c>
      <c r="O309" s="3">
        <v>138967.87750999999</v>
      </c>
      <c r="P309" s="3">
        <v>139044.16602999999</v>
      </c>
      <c r="Q309" s="3">
        <v>139044.067855</v>
      </c>
      <c r="R309" s="3">
        <v>113153.65138</v>
      </c>
      <c r="S309" s="3">
        <v>113153.65138</v>
      </c>
      <c r="T309" s="3">
        <v>113153.644835</v>
      </c>
      <c r="U309" s="3">
        <v>113153.65138</v>
      </c>
      <c r="V309" s="3">
        <v>106409.650655</v>
      </c>
    </row>
    <row r="310" spans="1:22">
      <c r="A310" s="13" t="s">
        <v>323</v>
      </c>
      <c r="B310" s="3">
        <v>158981.580999</v>
      </c>
      <c r="C310" s="3">
        <v>158476.715199</v>
      </c>
      <c r="D310" s="3">
        <v>157936.27619900001</v>
      </c>
      <c r="E310" s="3">
        <v>154168.63220299999</v>
      </c>
      <c r="F310" s="3">
        <v>154168.63220299999</v>
      </c>
      <c r="G310" s="3">
        <v>154168.63220299999</v>
      </c>
      <c r="H310" s="3">
        <v>154168.63220299999</v>
      </c>
      <c r="I310" s="3">
        <v>154168.69229599999</v>
      </c>
      <c r="J310" s="3">
        <v>143543.588873</v>
      </c>
      <c r="K310" s="3">
        <v>140721.14520500001</v>
      </c>
      <c r="L310" s="3">
        <v>140721.14520500001</v>
      </c>
      <c r="M310" s="3">
        <v>140721.14520500001</v>
      </c>
      <c r="N310" s="3">
        <v>140721.14520500001</v>
      </c>
      <c r="O310" s="3">
        <v>140721.12557</v>
      </c>
      <c r="P310" s="3">
        <v>143800.02411</v>
      </c>
      <c r="Q310" s="3">
        <v>142260.65992500001</v>
      </c>
      <c r="R310" s="3">
        <v>116196.100635</v>
      </c>
      <c r="S310" s="3">
        <v>116196.100635</v>
      </c>
      <c r="T310" s="3">
        <v>116196.100635</v>
      </c>
      <c r="U310" s="3">
        <v>116196.100635</v>
      </c>
      <c r="V310" s="3">
        <v>132559.25513500001</v>
      </c>
    </row>
    <row r="311" spans="1:22">
      <c r="A311" s="13" t="s">
        <v>324</v>
      </c>
      <c r="B311" s="3">
        <v>0</v>
      </c>
      <c r="C311" s="3">
        <v>0</v>
      </c>
      <c r="D311" s="3">
        <v>0</v>
      </c>
      <c r="E311" s="3">
        <v>0</v>
      </c>
      <c r="F311" s="3">
        <v>0</v>
      </c>
      <c r="G311" s="3">
        <v>0</v>
      </c>
      <c r="H311" s="3">
        <v>0</v>
      </c>
      <c r="I311" s="3">
        <v>0</v>
      </c>
      <c r="J311" s="3">
        <v>0</v>
      </c>
      <c r="K311" s="3">
        <v>0</v>
      </c>
      <c r="L311" s="3">
        <v>0</v>
      </c>
      <c r="M311" s="3">
        <v>0</v>
      </c>
      <c r="N311" s="3">
        <v>0</v>
      </c>
      <c r="O311" s="3">
        <v>0</v>
      </c>
      <c r="P311" s="3">
        <v>0</v>
      </c>
      <c r="Q311" s="3">
        <v>0</v>
      </c>
      <c r="R311" s="3">
        <v>0</v>
      </c>
      <c r="S311" s="3">
        <v>0</v>
      </c>
      <c r="T311" s="3">
        <v>0</v>
      </c>
      <c r="U311" s="3">
        <v>0</v>
      </c>
      <c r="V311" s="3">
        <v>0</v>
      </c>
    </row>
    <row r="312" spans="1:22">
      <c r="A312" s="13" t="s">
        <v>325</v>
      </c>
      <c r="B312" s="3">
        <v>0</v>
      </c>
      <c r="C312" s="3">
        <v>0</v>
      </c>
      <c r="D312" s="3">
        <v>0</v>
      </c>
      <c r="E312" s="3">
        <v>0</v>
      </c>
      <c r="F312" s="3">
        <v>0</v>
      </c>
      <c r="G312" s="3">
        <v>0</v>
      </c>
      <c r="H312" s="3">
        <v>0</v>
      </c>
      <c r="I312" s="3">
        <v>0</v>
      </c>
      <c r="J312" s="3">
        <v>0</v>
      </c>
      <c r="K312" s="3">
        <v>0</v>
      </c>
      <c r="L312" s="3">
        <v>0</v>
      </c>
      <c r="M312" s="3">
        <v>0</v>
      </c>
      <c r="N312" s="3">
        <v>0</v>
      </c>
      <c r="O312" s="3">
        <v>0</v>
      </c>
      <c r="P312" s="3">
        <v>0</v>
      </c>
      <c r="Q312" s="3">
        <v>0</v>
      </c>
      <c r="R312" s="3">
        <v>0</v>
      </c>
      <c r="S312" s="3">
        <v>0</v>
      </c>
      <c r="T312" s="3">
        <v>0</v>
      </c>
      <c r="U312" s="3">
        <v>0</v>
      </c>
      <c r="V312" s="3">
        <v>0</v>
      </c>
    </row>
    <row r="313" spans="1:22">
      <c r="A313" s="13" t="s">
        <v>326</v>
      </c>
      <c r="B313" s="3">
        <v>0</v>
      </c>
      <c r="C313" s="3">
        <v>0</v>
      </c>
      <c r="D313" s="3">
        <v>0</v>
      </c>
      <c r="E313" s="3">
        <v>0</v>
      </c>
      <c r="F313" s="3">
        <v>0</v>
      </c>
      <c r="G313" s="3">
        <v>0</v>
      </c>
      <c r="H313" s="3">
        <v>0</v>
      </c>
      <c r="I313" s="3">
        <v>0</v>
      </c>
      <c r="J313" s="3">
        <v>0</v>
      </c>
      <c r="K313" s="3">
        <v>0</v>
      </c>
      <c r="L313" s="3">
        <v>0</v>
      </c>
      <c r="M313" s="3">
        <v>0</v>
      </c>
      <c r="N313" s="3">
        <v>0</v>
      </c>
      <c r="O313" s="3">
        <v>0</v>
      </c>
      <c r="P313" s="3">
        <v>0</v>
      </c>
      <c r="Q313" s="3">
        <v>0</v>
      </c>
      <c r="R313" s="3">
        <v>0</v>
      </c>
      <c r="S313" s="3">
        <v>0</v>
      </c>
      <c r="T313" s="3">
        <v>0</v>
      </c>
      <c r="U313" s="3">
        <v>0</v>
      </c>
      <c r="V313" s="3">
        <v>0</v>
      </c>
    </row>
    <row r="314" spans="1:22">
      <c r="A314" s="13" t="s">
        <v>327</v>
      </c>
      <c r="B314" s="3">
        <v>1401383.06698999</v>
      </c>
      <c r="C314" s="3">
        <v>1393510.4298029901</v>
      </c>
      <c r="D314" s="3">
        <v>1538712.707041</v>
      </c>
      <c r="E314" s="3">
        <v>1381982.7790699999</v>
      </c>
      <c r="F314" s="3">
        <v>1293943.5434940001</v>
      </c>
      <c r="G314" s="3">
        <v>1468838.805564</v>
      </c>
      <c r="H314" s="3">
        <v>1236812.7978729999</v>
      </c>
      <c r="I314" s="3">
        <v>1209945.5248759999</v>
      </c>
      <c r="J314" s="3">
        <v>1335560.200336</v>
      </c>
      <c r="K314" s="3">
        <v>1171782.386185</v>
      </c>
      <c r="L314" s="3">
        <v>1163240.432705</v>
      </c>
      <c r="M314" s="3">
        <v>1371453.44829</v>
      </c>
      <c r="N314" s="3">
        <v>1256602.334885</v>
      </c>
      <c r="O314" s="3">
        <v>1231802.720005</v>
      </c>
      <c r="P314" s="3">
        <v>1515347.1757650001</v>
      </c>
      <c r="Q314" s="3">
        <v>1345206.3967199901</v>
      </c>
      <c r="R314" s="3">
        <v>1206053.9940549999</v>
      </c>
      <c r="S314" s="3">
        <v>2188450.9277599999</v>
      </c>
      <c r="T314" s="3">
        <v>1453789.5762750001</v>
      </c>
      <c r="U314" s="3">
        <v>887210.66819999996</v>
      </c>
      <c r="V314" s="3">
        <v>1198867.4002149999</v>
      </c>
    </row>
    <row r="315" spans="1:22">
      <c r="A315" s="13" t="s">
        <v>328</v>
      </c>
      <c r="B315" s="6">
        <v>-511002.17673399998</v>
      </c>
      <c r="C315" s="6">
        <v>-487280.09809599997</v>
      </c>
      <c r="D315" s="6">
        <v>-502312.89020599902</v>
      </c>
      <c r="E315" s="6">
        <v>-489135.85562299902</v>
      </c>
      <c r="F315" s="6">
        <v>-540398.99887100002</v>
      </c>
      <c r="G315" s="6">
        <v>-586977.73134900001</v>
      </c>
      <c r="H315" s="6">
        <v>-590692.79246599996</v>
      </c>
      <c r="I315" s="6">
        <v>-574447.85288499994</v>
      </c>
      <c r="J315" s="6">
        <v>-673570.01773099997</v>
      </c>
      <c r="K315" s="6">
        <v>-669964.19313000003</v>
      </c>
      <c r="L315" s="6">
        <v>-684627.27324000001</v>
      </c>
      <c r="M315" s="6">
        <v>-764711.25264999899</v>
      </c>
      <c r="N315" s="6">
        <v>-615132.97459999996</v>
      </c>
      <c r="O315" s="6">
        <v>-665604.47401500004</v>
      </c>
      <c r="P315" s="6">
        <v>-634146.25081</v>
      </c>
      <c r="Q315" s="6">
        <v>-551356.72951500001</v>
      </c>
      <c r="R315" s="6">
        <v>-599459.71968500002</v>
      </c>
      <c r="S315" s="6">
        <v>-652702.77865999995</v>
      </c>
      <c r="T315" s="6">
        <v>-666677.68666500004</v>
      </c>
      <c r="U315" s="6">
        <v>-683523.75953000004</v>
      </c>
      <c r="V315" s="6">
        <v>-711507.43182000006</v>
      </c>
    </row>
    <row r="316" spans="1:22">
      <c r="A316" s="13" t="s">
        <v>329</v>
      </c>
      <c r="B316" s="3">
        <f>SUM(B307:B315)</f>
        <v>13653454.115149889</v>
      </c>
      <c r="C316" s="3">
        <f t="shared" ref="C316:H316" si="65">SUM(C307:C315)</f>
        <v>13668798.690800888</v>
      </c>
      <c r="D316" s="3">
        <f t="shared" si="65"/>
        <v>13798427.736928901</v>
      </c>
      <c r="E316" s="3">
        <f t="shared" si="65"/>
        <v>13348948.007964998</v>
      </c>
      <c r="F316" s="3">
        <f t="shared" si="65"/>
        <v>13209645.629140997</v>
      </c>
      <c r="G316" s="3">
        <f t="shared" si="65"/>
        <v>13337962.158732997</v>
      </c>
      <c r="H316" s="3">
        <f t="shared" si="65"/>
        <v>13102380.456560999</v>
      </c>
      <c r="I316" s="3">
        <f t="shared" ref="I316" si="66">SUM(I307:I315)</f>
        <v>13069262.402073</v>
      </c>
      <c r="J316" s="3">
        <f t="shared" ref="J316" si="67">SUM(J307:J315)</f>
        <v>13082642.600056</v>
      </c>
      <c r="K316" s="3">
        <f t="shared" ref="K316" si="68">SUM(K307:K315)</f>
        <v>12676937.613390001</v>
      </c>
      <c r="L316" s="3">
        <f t="shared" ref="L316" si="69">SUM(L307:L315)</f>
        <v>12653732.5798</v>
      </c>
      <c r="M316" s="3">
        <f t="shared" ref="M316" si="70">SUM(M307:M315)</f>
        <v>12781861.615975002</v>
      </c>
      <c r="N316" s="3">
        <f t="shared" ref="N316" si="71">SUM(N307:N315)</f>
        <v>12816588.780619999</v>
      </c>
      <c r="O316" s="3">
        <f t="shared" ref="O316" si="72">SUM(O307:O315)</f>
        <v>12743433.736819999</v>
      </c>
      <c r="P316" s="3">
        <f t="shared" ref="P316" si="73">SUM(P307:P315)</f>
        <v>12675752.621625002</v>
      </c>
      <c r="Q316" s="3">
        <f t="shared" ref="Q316" si="74">SUM(Q307:Q315)</f>
        <v>12586861.901514992</v>
      </c>
      <c r="R316" s="3">
        <f t="shared" ref="R316" si="75">SUM(R307:R315)</f>
        <v>12292964.92286</v>
      </c>
      <c r="S316" s="3">
        <f t="shared" ref="S316" si="76">SUM(S307:S315)</f>
        <v>13159418.424085001</v>
      </c>
      <c r="T316" s="3">
        <f t="shared" ref="T316" si="77">SUM(T307:T315)</f>
        <v>12084338.351515001</v>
      </c>
      <c r="U316" s="3">
        <f t="shared" ref="U316" si="78">SUM(U307:U315)</f>
        <v>11379649.187919999</v>
      </c>
      <c r="V316" s="3">
        <f t="shared" ref="V316" si="79">SUM(V307:V315)</f>
        <v>12042385.039829999</v>
      </c>
    </row>
    <row r="317" spans="1:22">
      <c r="A317" s="12" t="s">
        <v>330</v>
      </c>
      <c r="B317" s="3">
        <v>0</v>
      </c>
      <c r="C317" s="3">
        <v>0</v>
      </c>
      <c r="D317" s="3">
        <v>0</v>
      </c>
      <c r="E317" s="3">
        <v>0</v>
      </c>
      <c r="F317" s="3">
        <v>0</v>
      </c>
      <c r="G317" s="3">
        <v>0</v>
      </c>
      <c r="H317" s="3">
        <v>0</v>
      </c>
      <c r="I317" s="3">
        <v>0</v>
      </c>
      <c r="J317" s="3">
        <v>0</v>
      </c>
      <c r="K317" s="3">
        <v>0</v>
      </c>
      <c r="L317" s="3">
        <v>0</v>
      </c>
      <c r="M317" s="3">
        <v>0</v>
      </c>
      <c r="N317" s="3">
        <v>0</v>
      </c>
      <c r="O317" s="3">
        <v>0</v>
      </c>
      <c r="P317" s="3">
        <v>0</v>
      </c>
      <c r="Q317" s="3">
        <v>0</v>
      </c>
      <c r="R317" s="3">
        <v>0</v>
      </c>
      <c r="S317" s="3">
        <v>0</v>
      </c>
      <c r="T317" s="3">
        <v>0</v>
      </c>
      <c r="U317" s="3">
        <v>0</v>
      </c>
      <c r="V317" s="3">
        <v>0</v>
      </c>
    </row>
    <row r="318" spans="1:22">
      <c r="A318" s="13" t="s">
        <v>331</v>
      </c>
      <c r="B318" s="3">
        <v>0</v>
      </c>
      <c r="C318" s="3">
        <v>0</v>
      </c>
      <c r="D318" s="3">
        <v>0</v>
      </c>
      <c r="E318" s="3">
        <v>0</v>
      </c>
      <c r="F318" s="3">
        <v>0</v>
      </c>
      <c r="G318" s="3">
        <v>0</v>
      </c>
      <c r="H318" s="3">
        <v>0</v>
      </c>
      <c r="I318" s="3">
        <v>0</v>
      </c>
      <c r="J318" s="3">
        <v>0</v>
      </c>
      <c r="K318" s="3">
        <v>0</v>
      </c>
      <c r="L318" s="3">
        <v>0</v>
      </c>
      <c r="M318" s="3">
        <v>0</v>
      </c>
      <c r="N318" s="3">
        <v>0</v>
      </c>
      <c r="O318" s="3">
        <v>0</v>
      </c>
      <c r="P318" s="3">
        <v>0</v>
      </c>
      <c r="Q318" s="3">
        <v>0</v>
      </c>
      <c r="R318" s="3">
        <v>0</v>
      </c>
      <c r="S318" s="3">
        <v>0</v>
      </c>
      <c r="T318" s="3">
        <v>0</v>
      </c>
      <c r="U318" s="3">
        <v>0</v>
      </c>
      <c r="V318" s="3">
        <v>0</v>
      </c>
    </row>
    <row r="319" spans="1:22">
      <c r="A319" s="13" t="s">
        <v>332</v>
      </c>
      <c r="B319" s="6">
        <v>0</v>
      </c>
      <c r="C319" s="6">
        <v>0</v>
      </c>
      <c r="D319" s="6">
        <v>0</v>
      </c>
      <c r="E319" s="6">
        <v>0</v>
      </c>
      <c r="F319" s="6">
        <v>0</v>
      </c>
      <c r="G319" s="6">
        <v>0</v>
      </c>
      <c r="H319" s="6">
        <v>0</v>
      </c>
      <c r="I319" s="6">
        <v>0</v>
      </c>
      <c r="J319" s="6">
        <v>0</v>
      </c>
      <c r="K319" s="6">
        <v>0</v>
      </c>
      <c r="L319" s="6">
        <v>0</v>
      </c>
      <c r="M319" s="6">
        <v>0</v>
      </c>
      <c r="N319" s="6">
        <v>0</v>
      </c>
      <c r="O319" s="6">
        <v>0</v>
      </c>
      <c r="P319" s="6">
        <v>0</v>
      </c>
      <c r="Q319" s="6">
        <v>0</v>
      </c>
      <c r="R319" s="6">
        <v>0</v>
      </c>
      <c r="S319" s="6">
        <v>0</v>
      </c>
      <c r="T319" s="6">
        <v>0</v>
      </c>
      <c r="U319" s="6">
        <v>0</v>
      </c>
      <c r="V319" s="6">
        <v>0</v>
      </c>
    </row>
    <row r="320" spans="1:22">
      <c r="A320" s="13" t="s">
        <v>333</v>
      </c>
      <c r="B320" s="3">
        <f>SUM(B318:B319)</f>
        <v>0</v>
      </c>
      <c r="C320" s="3">
        <f t="shared" ref="C320:V320" si="80">SUM(C318:C319)</f>
        <v>0</v>
      </c>
      <c r="D320" s="3">
        <f t="shared" si="80"/>
        <v>0</v>
      </c>
      <c r="E320" s="3">
        <f t="shared" si="80"/>
        <v>0</v>
      </c>
      <c r="F320" s="3">
        <f t="shared" si="80"/>
        <v>0</v>
      </c>
      <c r="G320" s="3">
        <f t="shared" si="80"/>
        <v>0</v>
      </c>
      <c r="H320" s="3">
        <f t="shared" si="80"/>
        <v>0</v>
      </c>
      <c r="I320" s="3">
        <f t="shared" si="80"/>
        <v>0</v>
      </c>
      <c r="J320" s="3">
        <f t="shared" si="80"/>
        <v>0</v>
      </c>
      <c r="K320" s="3">
        <f t="shared" si="80"/>
        <v>0</v>
      </c>
      <c r="L320" s="3">
        <f t="shared" si="80"/>
        <v>0</v>
      </c>
      <c r="M320" s="3">
        <f t="shared" si="80"/>
        <v>0</v>
      </c>
      <c r="N320" s="3">
        <f t="shared" si="80"/>
        <v>0</v>
      </c>
      <c r="O320" s="3">
        <f t="shared" si="80"/>
        <v>0</v>
      </c>
      <c r="P320" s="3">
        <f t="shared" si="80"/>
        <v>0</v>
      </c>
      <c r="Q320" s="3">
        <f t="shared" si="80"/>
        <v>0</v>
      </c>
      <c r="R320" s="3">
        <f t="shared" si="80"/>
        <v>0</v>
      </c>
      <c r="S320" s="3">
        <f t="shared" si="80"/>
        <v>0</v>
      </c>
      <c r="T320" s="3">
        <f t="shared" si="80"/>
        <v>0</v>
      </c>
      <c r="U320" s="3">
        <f t="shared" si="80"/>
        <v>0</v>
      </c>
      <c r="V320" s="3">
        <f t="shared" si="80"/>
        <v>0</v>
      </c>
    </row>
    <row r="321" spans="1:22">
      <c r="B321" s="3">
        <v>0</v>
      </c>
      <c r="C321" s="3">
        <v>0</v>
      </c>
      <c r="D321" s="3">
        <v>0</v>
      </c>
      <c r="E321" s="3">
        <v>0</v>
      </c>
      <c r="F321" s="3">
        <v>0</v>
      </c>
      <c r="G321" s="3">
        <v>0</v>
      </c>
      <c r="H321" s="3">
        <v>0</v>
      </c>
      <c r="I321" s="3">
        <v>0</v>
      </c>
      <c r="J321" s="3">
        <v>0</v>
      </c>
      <c r="K321" s="3">
        <v>0</v>
      </c>
      <c r="L321" s="3">
        <v>0</v>
      </c>
      <c r="M321" s="3">
        <v>0</v>
      </c>
      <c r="N321" s="3">
        <v>0</v>
      </c>
      <c r="O321" s="3">
        <v>0</v>
      </c>
      <c r="P321" s="3">
        <v>0</v>
      </c>
      <c r="Q321" s="3">
        <v>0</v>
      </c>
      <c r="R321" s="3">
        <v>0</v>
      </c>
      <c r="S321" s="3">
        <v>0</v>
      </c>
      <c r="T321" s="3">
        <v>0</v>
      </c>
      <c r="U321" s="3">
        <v>0</v>
      </c>
      <c r="V321" s="3">
        <v>0</v>
      </c>
    </row>
    <row r="322" spans="1:22">
      <c r="A322" s="11" t="s">
        <v>334</v>
      </c>
      <c r="B322" s="16">
        <f>B305+B316+B320</f>
        <v>8072852.2943448992</v>
      </c>
      <c r="C322" s="16">
        <f t="shared" ref="C322:V322" si="81">C305+C316+C320</f>
        <v>7457938.8006678922</v>
      </c>
      <c r="D322" s="16">
        <f t="shared" si="81"/>
        <v>9083347.4260278996</v>
      </c>
      <c r="E322" s="16">
        <f t="shared" si="81"/>
        <v>7061789.8849880006</v>
      </c>
      <c r="F322" s="16">
        <f t="shared" si="81"/>
        <v>7321732.9557460081</v>
      </c>
      <c r="G322" s="16">
        <f t="shared" si="81"/>
        <v>9819981.7438300978</v>
      </c>
      <c r="H322" s="16">
        <f t="shared" si="81"/>
        <v>4954603.7009639898</v>
      </c>
      <c r="I322" s="16">
        <f t="shared" si="81"/>
        <v>8806664.0577720068</v>
      </c>
      <c r="J322" s="16">
        <f t="shared" si="81"/>
        <v>7581336.4907820215</v>
      </c>
      <c r="K322" s="16">
        <f t="shared" si="81"/>
        <v>7559864.2196150003</v>
      </c>
      <c r="L322" s="16">
        <f t="shared" si="81"/>
        <v>7563992.6743599996</v>
      </c>
      <c r="M322" s="16">
        <f t="shared" si="81"/>
        <v>8018487.8712750003</v>
      </c>
      <c r="N322" s="16">
        <f t="shared" si="81"/>
        <v>7112168.2528849998</v>
      </c>
      <c r="O322" s="16">
        <f t="shared" si="81"/>
        <v>6944855.8466400001</v>
      </c>
      <c r="P322" s="16">
        <f t="shared" si="81"/>
        <v>38312278.626520008</v>
      </c>
      <c r="Q322" s="16">
        <f t="shared" si="81"/>
        <v>8570119.695189992</v>
      </c>
      <c r="R322" s="16">
        <f t="shared" si="81"/>
        <v>9537842.6591400001</v>
      </c>
      <c r="S322" s="16">
        <f t="shared" si="81"/>
        <v>7689132.0656750025</v>
      </c>
      <c r="T322" s="16">
        <f t="shared" si="81"/>
        <v>-136528403.15051997</v>
      </c>
      <c r="U322" s="16">
        <f t="shared" si="81"/>
        <v>9290997.8107299991</v>
      </c>
      <c r="V322" s="16">
        <f t="shared" si="81"/>
        <v>155596293.35833496</v>
      </c>
    </row>
    <row r="323" spans="1:22">
      <c r="B323" s="3">
        <v>0</v>
      </c>
      <c r="C323" s="3">
        <v>0</v>
      </c>
      <c r="D323" s="3">
        <v>0</v>
      </c>
      <c r="E323" s="3">
        <v>0</v>
      </c>
      <c r="F323" s="3">
        <v>0</v>
      </c>
      <c r="G323" s="3">
        <v>0</v>
      </c>
      <c r="H323" s="3">
        <v>0</v>
      </c>
      <c r="I323" s="3">
        <v>0</v>
      </c>
      <c r="J323" s="3">
        <v>0</v>
      </c>
      <c r="K323" s="3">
        <v>0</v>
      </c>
      <c r="L323" s="3">
        <v>0</v>
      </c>
      <c r="M323" s="3">
        <v>0</v>
      </c>
      <c r="N323" s="3">
        <v>0</v>
      </c>
      <c r="O323" s="3">
        <v>0</v>
      </c>
      <c r="P323" s="3">
        <v>0</v>
      </c>
      <c r="Q323" s="3">
        <v>0</v>
      </c>
      <c r="R323" s="3">
        <v>0</v>
      </c>
      <c r="S323" s="3">
        <v>0</v>
      </c>
      <c r="T323" s="3">
        <v>0</v>
      </c>
      <c r="U323" s="3">
        <v>0</v>
      </c>
      <c r="V323" s="3">
        <v>0</v>
      </c>
    </row>
    <row r="324" spans="1:22">
      <c r="A324" s="11" t="s">
        <v>335</v>
      </c>
      <c r="B324" s="16">
        <f>B277-B322</f>
        <v>21188711.021390334</v>
      </c>
      <c r="C324" s="16">
        <f t="shared" ref="C324:V324" si="82">C277-C322</f>
        <v>22656528.497110043</v>
      </c>
      <c r="D324" s="16">
        <f t="shared" si="82"/>
        <v>45534721.409704201</v>
      </c>
      <c r="E324" s="16">
        <f t="shared" si="82"/>
        <v>17838775.375480257</v>
      </c>
      <c r="F324" s="16">
        <f t="shared" si="82"/>
        <v>23191284.647181123</v>
      </c>
      <c r="G324" s="16">
        <f t="shared" si="82"/>
        <v>34165712.894041985</v>
      </c>
      <c r="H324" s="16">
        <f t="shared" si="82"/>
        <v>33175022.673449129</v>
      </c>
      <c r="I324" s="16">
        <f t="shared" si="82"/>
        <v>14531582.512830023</v>
      </c>
      <c r="J324" s="16">
        <f t="shared" si="82"/>
        <v>11903002.997279998</v>
      </c>
      <c r="K324" s="16">
        <f t="shared" si="82"/>
        <v>16685365.700797081</v>
      </c>
      <c r="L324" s="16">
        <f t="shared" si="82"/>
        <v>21190897.378154274</v>
      </c>
      <c r="M324" s="16">
        <f t="shared" si="82"/>
        <v>13163807.291176327</v>
      </c>
      <c r="N324" s="16">
        <f t="shared" si="82"/>
        <v>30403841.711821973</v>
      </c>
      <c r="O324" s="16">
        <f t="shared" si="82"/>
        <v>17963261.338848993</v>
      </c>
      <c r="P324" s="16">
        <f t="shared" si="82"/>
        <v>14871256.264723018</v>
      </c>
      <c r="Q324" s="16">
        <f t="shared" si="82"/>
        <v>43164450.444044285</v>
      </c>
      <c r="R324" s="16">
        <f t="shared" si="82"/>
        <v>33748538.953327008</v>
      </c>
      <c r="S324" s="16">
        <f t="shared" si="82"/>
        <v>36026033.155035108</v>
      </c>
      <c r="T324" s="16">
        <f t="shared" si="82"/>
        <v>-10301315.69381699</v>
      </c>
      <c r="U324" s="16">
        <f t="shared" si="82"/>
        <v>17487806.204471901</v>
      </c>
      <c r="V324" s="16">
        <f t="shared" si="82"/>
        <v>26820210.567715049</v>
      </c>
    </row>
    <row r="326" spans="1:22">
      <c r="B326" s="3">
        <v>0</v>
      </c>
      <c r="C326" s="3">
        <v>0</v>
      </c>
      <c r="D326" s="3">
        <v>0</v>
      </c>
      <c r="E326" s="3">
        <v>0</v>
      </c>
      <c r="F326" s="3">
        <v>0</v>
      </c>
      <c r="G326" s="3">
        <v>0</v>
      </c>
      <c r="H326" s="3">
        <v>0</v>
      </c>
      <c r="I326" s="3">
        <v>0</v>
      </c>
      <c r="J326" s="3">
        <v>0</v>
      </c>
      <c r="K326" s="3">
        <v>0</v>
      </c>
      <c r="L326" s="3">
        <v>0</v>
      </c>
      <c r="M326" s="3">
        <v>0</v>
      </c>
      <c r="N326" s="3">
        <v>0</v>
      </c>
      <c r="O326" s="3">
        <v>0</v>
      </c>
      <c r="P326" s="3">
        <v>0</v>
      </c>
      <c r="Q326" s="3">
        <v>0</v>
      </c>
      <c r="R326" s="3">
        <v>0</v>
      </c>
      <c r="S326" s="3">
        <v>0</v>
      </c>
      <c r="T326" s="3">
        <v>0</v>
      </c>
      <c r="U326" s="3">
        <v>0</v>
      </c>
      <c r="V326" s="3">
        <v>0</v>
      </c>
    </row>
  </sheetData>
  <pageMargins left="0.7" right="0.7" top="0.75" bottom="0.75" header="0.3" footer="0.3"/>
  <customProperties>
    <customPr name="_pios_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27"/>
  <sheetViews>
    <sheetView workbookViewId="0">
      <pane xSplit="1" ySplit="2" topLeftCell="P3" activePane="bottomRight" state="frozen"/>
      <selection pane="topRight" activeCell="B1" sqref="B1"/>
      <selection pane="bottomLeft" activeCell="A3" sqref="A3"/>
      <selection pane="bottomRight" activeCell="W1" sqref="W1:Y1048576"/>
    </sheetView>
  </sheetViews>
  <sheetFormatPr defaultColWidth="9.140625" defaultRowHeight="15"/>
  <cols>
    <col min="1" max="1" width="30.7109375" style="13" customWidth="1"/>
    <col min="2" max="22" width="14.7109375" style="3" customWidth="1"/>
    <col min="23" max="23" width="20.140625" style="3" customWidth="1"/>
    <col min="24" max="16384" width="9.140625" style="3"/>
  </cols>
  <sheetData>
    <row r="1" spans="1:22" s="1" customFormat="1">
      <c r="A1" s="8"/>
    </row>
    <row r="2" spans="1:22" s="2" customFormat="1" ht="30">
      <c r="A2" s="9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  <c r="S2" s="2" t="s">
        <v>18</v>
      </c>
      <c r="T2" s="2" t="s">
        <v>19</v>
      </c>
      <c r="U2" s="2" t="s">
        <v>20</v>
      </c>
      <c r="V2" s="2" t="s">
        <v>21</v>
      </c>
    </row>
    <row r="3" spans="1:22" s="1" customFormat="1">
      <c r="A3" s="8"/>
    </row>
    <row r="4" spans="1:22">
      <c r="A4" s="20" t="s">
        <v>22</v>
      </c>
    </row>
    <row r="6" spans="1:22">
      <c r="A6" s="11" t="s">
        <v>23</v>
      </c>
    </row>
    <row r="7" spans="1:22">
      <c r="A7" s="12" t="s">
        <v>24</v>
      </c>
    </row>
    <row r="8" spans="1:22">
      <c r="A8" s="13" t="s">
        <v>25</v>
      </c>
      <c r="B8" s="3">
        <v>0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</row>
    <row r="9" spans="1:22">
      <c r="A9" s="13" t="s">
        <v>26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</row>
    <row r="10" spans="1:22">
      <c r="A10" s="13" t="s">
        <v>27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</row>
    <row r="11" spans="1:22">
      <c r="A11" s="13" t="s">
        <v>28</v>
      </c>
      <c r="B11" s="3">
        <v>42540518.509999998</v>
      </c>
      <c r="C11" s="3">
        <v>56535901.450000003</v>
      </c>
      <c r="D11" s="3">
        <v>103568236.73</v>
      </c>
      <c r="E11" s="3">
        <v>112990222.25</v>
      </c>
      <c r="F11" s="3">
        <v>90127225.010000005</v>
      </c>
      <c r="G11" s="3">
        <v>78763563.430000007</v>
      </c>
      <c r="H11" s="3">
        <v>55944191.75</v>
      </c>
      <c r="I11" s="3">
        <v>38419607.960000001</v>
      </c>
      <c r="J11" s="3">
        <v>25688606.399999999</v>
      </c>
      <c r="K11" s="3">
        <v>21320518.710000001</v>
      </c>
      <c r="L11" s="3">
        <v>20237711.800000001</v>
      </c>
      <c r="M11" s="3">
        <v>24233702.43</v>
      </c>
      <c r="N11" s="3">
        <v>49963831.950000003</v>
      </c>
      <c r="O11" s="3">
        <v>73913234.980000004</v>
      </c>
      <c r="P11" s="3">
        <v>94835834.730000004</v>
      </c>
      <c r="Q11" s="3">
        <v>83965857.209999993</v>
      </c>
      <c r="R11" s="3">
        <v>84993819.939999998</v>
      </c>
      <c r="S11" s="3">
        <v>73733105.530000001</v>
      </c>
      <c r="T11" s="3">
        <v>54831686.189999998</v>
      </c>
      <c r="U11" s="3">
        <v>28779889.190000001</v>
      </c>
      <c r="V11" s="3">
        <v>25557816.170000002</v>
      </c>
    </row>
    <row r="12" spans="1:22">
      <c r="A12" s="13" t="s">
        <v>29</v>
      </c>
      <c r="B12" s="3">
        <v>18361395.309999999</v>
      </c>
      <c r="C12" s="3">
        <v>23049135.969999999</v>
      </c>
      <c r="D12" s="3">
        <v>38050809.5</v>
      </c>
      <c r="E12" s="3">
        <v>42628669.390000001</v>
      </c>
      <c r="F12" s="3">
        <v>35360718.299999997</v>
      </c>
      <c r="G12" s="3">
        <v>32326899.66</v>
      </c>
      <c r="H12" s="3">
        <v>24999497.34</v>
      </c>
      <c r="I12" s="3">
        <v>19809275.6399999</v>
      </c>
      <c r="J12" s="3">
        <v>14841671.060000001</v>
      </c>
      <c r="K12" s="3">
        <v>13726361.65</v>
      </c>
      <c r="L12" s="3">
        <v>12438989.8799999</v>
      </c>
      <c r="M12" s="3">
        <v>13842171.77</v>
      </c>
      <c r="N12" s="3">
        <v>21310222.780000001</v>
      </c>
      <c r="O12" s="3">
        <v>28558773.839999899</v>
      </c>
      <c r="P12" s="3">
        <v>36134963.960000001</v>
      </c>
      <c r="Q12" s="3">
        <v>34492271.789999999</v>
      </c>
      <c r="R12" s="3">
        <v>33018448.539999999</v>
      </c>
      <c r="S12" s="3">
        <v>32305133.550000001</v>
      </c>
      <c r="T12" s="3">
        <v>21972505.2099999</v>
      </c>
      <c r="U12" s="3">
        <v>15270050.02</v>
      </c>
      <c r="V12" s="3">
        <v>14180962.77</v>
      </c>
    </row>
    <row r="13" spans="1:22">
      <c r="A13" s="13" t="s">
        <v>30</v>
      </c>
      <c r="B13" s="3">
        <v>1728940.21</v>
      </c>
      <c r="C13" s="3">
        <v>1699753.3</v>
      </c>
      <c r="D13" s="3">
        <v>1886226.5</v>
      </c>
      <c r="E13" s="3">
        <v>1933441.8399999901</v>
      </c>
      <c r="F13" s="3">
        <v>1762248.19</v>
      </c>
      <c r="G13" s="3">
        <v>1851524</v>
      </c>
      <c r="H13" s="3">
        <v>1747827.05</v>
      </c>
      <c r="I13" s="3">
        <v>1951494.17</v>
      </c>
      <c r="J13" s="3">
        <v>1685253.50999999</v>
      </c>
      <c r="K13" s="3">
        <v>1692208.33</v>
      </c>
      <c r="L13" s="3">
        <v>1841527.88</v>
      </c>
      <c r="M13" s="3">
        <v>1752021.29</v>
      </c>
      <c r="N13" s="3">
        <v>1834590.77</v>
      </c>
      <c r="O13" s="3">
        <v>1774184.5799999901</v>
      </c>
      <c r="P13" s="3">
        <v>1892126.38</v>
      </c>
      <c r="Q13" s="3">
        <v>1929635.49</v>
      </c>
      <c r="R13" s="3">
        <v>2656324.0699999998</v>
      </c>
      <c r="S13" s="3">
        <v>954624.16999999899</v>
      </c>
      <c r="T13" s="3">
        <v>1712831.41</v>
      </c>
      <c r="U13" s="3">
        <v>1628541.32</v>
      </c>
      <c r="V13" s="3">
        <v>1529942.21</v>
      </c>
    </row>
    <row r="14" spans="1:22">
      <c r="A14" s="13" t="s">
        <v>31</v>
      </c>
      <c r="B14" s="3">
        <f>SUM(B8:B13)</f>
        <v>62630854.029999994</v>
      </c>
      <c r="C14" s="3">
        <f t="shared" ref="C14:V14" si="0">SUM(C8:C13)</f>
        <v>81284790.719999999</v>
      </c>
      <c r="D14" s="3">
        <f t="shared" si="0"/>
        <v>143505272.73000002</v>
      </c>
      <c r="E14" s="3">
        <f t="shared" si="0"/>
        <v>157552333.47999999</v>
      </c>
      <c r="F14" s="3">
        <f t="shared" si="0"/>
        <v>127250191.5</v>
      </c>
      <c r="G14" s="3">
        <f t="shared" si="0"/>
        <v>112941987.09</v>
      </c>
      <c r="H14" s="3">
        <f t="shared" si="0"/>
        <v>82691516.140000001</v>
      </c>
      <c r="I14" s="3">
        <f t="shared" si="0"/>
        <v>60180377.769999906</v>
      </c>
      <c r="J14" s="3">
        <f t="shared" si="0"/>
        <v>42215530.969999991</v>
      </c>
      <c r="K14" s="3">
        <f t="shared" si="0"/>
        <v>36739088.689999998</v>
      </c>
      <c r="L14" s="3">
        <f t="shared" si="0"/>
        <v>34518229.559999906</v>
      </c>
      <c r="M14" s="3">
        <f t="shared" si="0"/>
        <v>39827895.490000002</v>
      </c>
      <c r="N14" s="3">
        <f t="shared" si="0"/>
        <v>73108645.5</v>
      </c>
      <c r="O14" s="3">
        <f t="shared" si="0"/>
        <v>104246193.39999989</v>
      </c>
      <c r="P14" s="3">
        <f t="shared" si="0"/>
        <v>132862925.06999999</v>
      </c>
      <c r="Q14" s="3">
        <f t="shared" si="0"/>
        <v>120387764.48999999</v>
      </c>
      <c r="R14" s="3">
        <f t="shared" si="0"/>
        <v>120668592.54999998</v>
      </c>
      <c r="S14" s="3">
        <f t="shared" si="0"/>
        <v>106992863.25</v>
      </c>
      <c r="T14" s="3">
        <f t="shared" si="0"/>
        <v>78517022.809999898</v>
      </c>
      <c r="U14" s="3">
        <f t="shared" si="0"/>
        <v>45678480.530000001</v>
      </c>
      <c r="V14" s="3">
        <f t="shared" si="0"/>
        <v>41268721.149999999</v>
      </c>
    </row>
    <row r="15" spans="1:22">
      <c r="A15" s="12" t="s">
        <v>32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</row>
    <row r="16" spans="1:22">
      <c r="A16" s="13" t="s">
        <v>33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</row>
    <row r="17" spans="1:22">
      <c r="A17" s="13" t="s">
        <v>34</v>
      </c>
      <c r="B17" s="3">
        <v>0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</row>
    <row r="18" spans="1:22">
      <c r="A18" s="12" t="s">
        <v>35</v>
      </c>
      <c r="B18" s="3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</row>
    <row r="19" spans="1:22">
      <c r="A19" s="13" t="s">
        <v>36</v>
      </c>
      <c r="B19" s="3">
        <v>0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</row>
    <row r="20" spans="1:22">
      <c r="A20" s="13" t="s">
        <v>37</v>
      </c>
      <c r="B20" s="3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</row>
    <row r="21" spans="1:22">
      <c r="A21" s="13" t="s">
        <v>38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</row>
    <row r="22" spans="1:22">
      <c r="A22" s="12" t="s">
        <v>39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</row>
    <row r="23" spans="1:22">
      <c r="A23" s="13" t="s">
        <v>40</v>
      </c>
      <c r="B23" s="3">
        <v>0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</row>
    <row r="24" spans="1:22">
      <c r="A24" s="13" t="s">
        <v>41</v>
      </c>
      <c r="B24" s="3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</row>
    <row r="25" spans="1:22">
      <c r="A25" s="13" t="s">
        <v>42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</row>
    <row r="26" spans="1:22">
      <c r="A26" s="13" t="s">
        <v>43</v>
      </c>
      <c r="B26" s="3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</row>
    <row r="27" spans="1:22">
      <c r="A27" s="13" t="s">
        <v>44</v>
      </c>
      <c r="B27" s="3">
        <v>0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</row>
    <row r="28" spans="1:22">
      <c r="A28" s="13" t="s">
        <v>45</v>
      </c>
      <c r="B28" s="3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</row>
    <row r="29" spans="1:22">
      <c r="A29" s="13" t="s">
        <v>46</v>
      </c>
      <c r="B29" s="3">
        <v>0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</row>
    <row r="30" spans="1:22">
      <c r="A30" s="13" t="s">
        <v>47</v>
      </c>
      <c r="B30" s="3">
        <v>45499.96</v>
      </c>
      <c r="C30" s="3">
        <v>38572.160000000003</v>
      </c>
      <c r="D30" s="3">
        <v>56629.11</v>
      </c>
      <c r="E30" s="3">
        <v>135399.22</v>
      </c>
      <c r="F30" s="3">
        <v>104285.85</v>
      </c>
      <c r="G30" s="3">
        <v>145070.68</v>
      </c>
      <c r="H30" s="3">
        <v>131036.71</v>
      </c>
      <c r="I30" s="3">
        <v>134209.21</v>
      </c>
      <c r="J30" s="3">
        <v>109193.95</v>
      </c>
      <c r="K30" s="3">
        <v>-11619.99</v>
      </c>
      <c r="L30" s="3">
        <v>67289.63</v>
      </c>
      <c r="M30" s="3">
        <v>96579.01</v>
      </c>
      <c r="N30" s="3">
        <v>60424.05</v>
      </c>
      <c r="O30" s="3">
        <v>58493.58</v>
      </c>
      <c r="P30" s="3">
        <v>73173.919999999998</v>
      </c>
      <c r="Q30" s="3">
        <v>101712.09</v>
      </c>
      <c r="R30" s="3">
        <v>102068.36</v>
      </c>
      <c r="S30" s="3">
        <v>105513.86</v>
      </c>
      <c r="T30" s="3">
        <v>111186.89</v>
      </c>
      <c r="U30" s="3">
        <v>90042.52</v>
      </c>
      <c r="V30" s="3">
        <v>64070.17</v>
      </c>
    </row>
    <row r="31" spans="1:22">
      <c r="A31" s="13" t="s">
        <v>48</v>
      </c>
      <c r="B31" s="3">
        <v>297203.06</v>
      </c>
      <c r="C31" s="3">
        <v>189938.17</v>
      </c>
      <c r="D31" s="3">
        <v>908160.63</v>
      </c>
      <c r="E31" s="3">
        <v>163636.49</v>
      </c>
      <c r="F31" s="3">
        <v>208383.9</v>
      </c>
      <c r="G31" s="3">
        <v>232244.32</v>
      </c>
      <c r="H31" s="3">
        <v>162518.16999999899</v>
      </c>
      <c r="I31" s="3">
        <v>286833.06</v>
      </c>
      <c r="J31" s="3">
        <v>263225.15000000002</v>
      </c>
      <c r="K31" s="3">
        <v>200029.77999999901</v>
      </c>
      <c r="L31" s="3">
        <v>270864.76999999897</v>
      </c>
      <c r="M31" s="3">
        <v>234221.69</v>
      </c>
      <c r="N31" s="3">
        <v>241147.65</v>
      </c>
      <c r="O31" s="3">
        <v>274353.33</v>
      </c>
      <c r="P31" s="3">
        <v>917828.62</v>
      </c>
      <c r="Q31" s="3">
        <v>227240.25</v>
      </c>
      <c r="R31" s="3">
        <v>225521.5</v>
      </c>
      <c r="S31" s="3">
        <v>214956.82</v>
      </c>
      <c r="T31" s="3">
        <v>202845.4</v>
      </c>
      <c r="U31" s="3">
        <v>250018.75</v>
      </c>
      <c r="V31" s="3">
        <v>235829.14</v>
      </c>
    </row>
    <row r="32" spans="1:22">
      <c r="A32" s="13" t="s">
        <v>49</v>
      </c>
      <c r="B32" s="3">
        <v>81668.75</v>
      </c>
      <c r="C32" s="3">
        <v>81668.75</v>
      </c>
      <c r="D32" s="3">
        <v>81668.75</v>
      </c>
      <c r="E32" s="3">
        <v>81668.75</v>
      </c>
      <c r="F32" s="3">
        <v>81668.75</v>
      </c>
      <c r="G32" s="3">
        <v>81668.75</v>
      </c>
      <c r="H32" s="3">
        <v>81668.75</v>
      </c>
      <c r="I32" s="3">
        <v>81668.75</v>
      </c>
      <c r="J32" s="3">
        <v>81668.75</v>
      </c>
      <c r="K32" s="3">
        <v>81668.75</v>
      </c>
      <c r="L32" s="3">
        <v>81668.75</v>
      </c>
      <c r="M32" s="3">
        <v>81668.75</v>
      </c>
      <c r="N32" s="3">
        <v>81668.75</v>
      </c>
      <c r="O32" s="3">
        <v>81668.75</v>
      </c>
      <c r="P32" s="3">
        <v>81668.75</v>
      </c>
      <c r="Q32" s="3">
        <v>81668.75</v>
      </c>
      <c r="R32" s="3">
        <v>81668.75</v>
      </c>
      <c r="S32" s="3">
        <v>81668.75</v>
      </c>
      <c r="T32" s="3">
        <v>81668.75</v>
      </c>
      <c r="U32" s="3">
        <v>81668.75</v>
      </c>
      <c r="V32" s="3">
        <v>81668.75</v>
      </c>
    </row>
    <row r="33" spans="1:22">
      <c r="A33" s="13" t="s">
        <v>50</v>
      </c>
      <c r="B33" s="3">
        <v>572048.06999999995</v>
      </c>
      <c r="C33" s="3">
        <v>566436.48</v>
      </c>
      <c r="D33" s="3">
        <v>566992.11</v>
      </c>
      <c r="E33" s="3">
        <v>566146.65</v>
      </c>
      <c r="F33" s="3">
        <v>581200.96</v>
      </c>
      <c r="G33" s="3">
        <v>619525.72</v>
      </c>
      <c r="H33" s="3">
        <v>568904.55999999901</v>
      </c>
      <c r="I33" s="3">
        <v>565954.31000000006</v>
      </c>
      <c r="J33" s="3">
        <v>564533.19999999995</v>
      </c>
      <c r="K33" s="3">
        <v>571489.48</v>
      </c>
      <c r="L33" s="3">
        <v>559029.14</v>
      </c>
      <c r="M33" s="3">
        <v>557967.16</v>
      </c>
      <c r="N33" s="3">
        <v>561647.64</v>
      </c>
      <c r="O33" s="3">
        <v>555598.84</v>
      </c>
      <c r="P33" s="3">
        <v>551441.21</v>
      </c>
      <c r="Q33" s="3">
        <v>520534.71</v>
      </c>
      <c r="R33" s="3">
        <v>519498.04</v>
      </c>
      <c r="S33" s="3">
        <v>559474.80000000005</v>
      </c>
      <c r="T33" s="3">
        <v>518731.85</v>
      </c>
      <c r="U33" s="3">
        <v>489011.29</v>
      </c>
      <c r="V33" s="3">
        <v>467745.81</v>
      </c>
    </row>
    <row r="34" spans="1:22">
      <c r="A34" s="13" t="s">
        <v>51</v>
      </c>
      <c r="B34" s="3">
        <v>515560.55</v>
      </c>
      <c r="C34" s="3">
        <v>3211125.3499999898</v>
      </c>
      <c r="D34" s="3">
        <v>-5432561.5199999996</v>
      </c>
      <c r="E34" s="3">
        <v>-12969409.6399999</v>
      </c>
      <c r="F34" s="3">
        <v>-3140207.3299999898</v>
      </c>
      <c r="G34" s="3">
        <v>15428735.33</v>
      </c>
      <c r="H34" s="3">
        <v>-1039900.51999999</v>
      </c>
      <c r="I34" s="3">
        <v>-1432750.6999999899</v>
      </c>
      <c r="J34" s="3">
        <v>-5541576.8499999996</v>
      </c>
      <c r="K34" s="3">
        <v>677875.44</v>
      </c>
      <c r="L34" s="3">
        <v>422156.6</v>
      </c>
      <c r="M34" s="3">
        <v>-3459918.3</v>
      </c>
      <c r="N34" s="3">
        <v>-2316570.79</v>
      </c>
      <c r="O34" s="3">
        <v>-2169084.6299999901</v>
      </c>
      <c r="P34" s="3">
        <v>-3197178.1699999901</v>
      </c>
      <c r="Q34" s="3">
        <v>237511.32</v>
      </c>
      <c r="R34" s="3">
        <v>-8480520.6400000006</v>
      </c>
      <c r="S34" s="3">
        <v>-3868402.64</v>
      </c>
      <c r="T34" s="3">
        <v>-5167082.09</v>
      </c>
      <c r="U34" s="3">
        <v>839345.78</v>
      </c>
      <c r="V34" s="3">
        <v>-1566072.26</v>
      </c>
    </row>
    <row r="35" spans="1:22">
      <c r="A35" s="13" t="s">
        <v>52</v>
      </c>
      <c r="B35" s="3">
        <v>0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-3000000</v>
      </c>
      <c r="R35" s="3">
        <v>-3183076</v>
      </c>
      <c r="S35" s="3">
        <v>-2292091</v>
      </c>
      <c r="T35" s="3">
        <v>-2048764</v>
      </c>
      <c r="U35" s="3">
        <v>0</v>
      </c>
      <c r="V35" s="3">
        <v>0</v>
      </c>
    </row>
    <row r="36" spans="1:22">
      <c r="A36" s="13" t="s">
        <v>53</v>
      </c>
      <c r="B36" s="3">
        <f>SUM(B30:B35)</f>
        <v>1511980.39</v>
      </c>
      <c r="C36" s="3">
        <f t="shared" ref="C36:V36" si="1">SUM(C30:C35)</f>
        <v>4087740.9099999899</v>
      </c>
      <c r="D36" s="3">
        <f t="shared" si="1"/>
        <v>-3819110.9199999995</v>
      </c>
      <c r="E36" s="3">
        <f t="shared" si="1"/>
        <v>-12022558.529999901</v>
      </c>
      <c r="F36" s="3">
        <f t="shared" si="1"/>
        <v>-2164667.8699999899</v>
      </c>
      <c r="G36" s="3">
        <f t="shared" si="1"/>
        <v>16507244.800000001</v>
      </c>
      <c r="H36" s="3">
        <f t="shared" si="1"/>
        <v>-95772.329999991925</v>
      </c>
      <c r="I36" s="3">
        <f t="shared" si="1"/>
        <v>-364085.36999998987</v>
      </c>
      <c r="J36" s="3">
        <f t="shared" si="1"/>
        <v>-4522955.8</v>
      </c>
      <c r="K36" s="3">
        <f t="shared" si="1"/>
        <v>1519443.459999999</v>
      </c>
      <c r="L36" s="3">
        <f t="shared" si="1"/>
        <v>1401008.889999999</v>
      </c>
      <c r="M36" s="3">
        <f t="shared" si="1"/>
        <v>-2489481.6899999995</v>
      </c>
      <c r="N36" s="3">
        <f t="shared" si="1"/>
        <v>-1371682.7</v>
      </c>
      <c r="O36" s="3">
        <f t="shared" si="1"/>
        <v>-1198970.1299999901</v>
      </c>
      <c r="P36" s="3">
        <f t="shared" si="1"/>
        <v>-1573065.6699999901</v>
      </c>
      <c r="Q36" s="3">
        <f t="shared" si="1"/>
        <v>-1831332.88</v>
      </c>
      <c r="R36" s="3">
        <f t="shared" si="1"/>
        <v>-10734839.99</v>
      </c>
      <c r="S36" s="3">
        <f t="shared" si="1"/>
        <v>-5198879.41</v>
      </c>
      <c r="T36" s="3">
        <f t="shared" si="1"/>
        <v>-6301413.2000000002</v>
      </c>
      <c r="U36" s="3">
        <f t="shared" si="1"/>
        <v>1750087.09</v>
      </c>
      <c r="V36" s="3">
        <f t="shared" si="1"/>
        <v>-716758.39</v>
      </c>
    </row>
    <row r="37" spans="1:22">
      <c r="A37" s="11" t="s">
        <v>54</v>
      </c>
      <c r="B37" s="16">
        <f>B14+B17+B21+B36</f>
        <v>64142834.419999994</v>
      </c>
      <c r="C37" s="16">
        <f t="shared" ref="C37:V37" si="2">C14+C17+C21+C36</f>
        <v>85372531.629999995</v>
      </c>
      <c r="D37" s="16">
        <f t="shared" si="2"/>
        <v>139686161.81000003</v>
      </c>
      <c r="E37" s="16">
        <f t="shared" si="2"/>
        <v>145529774.95000008</v>
      </c>
      <c r="F37" s="16">
        <f t="shared" si="2"/>
        <v>125085523.63000001</v>
      </c>
      <c r="G37" s="16">
        <f t="shared" si="2"/>
        <v>129449231.89</v>
      </c>
      <c r="H37" s="16">
        <f t="shared" si="2"/>
        <v>82595743.810000002</v>
      </c>
      <c r="I37" s="16">
        <f t="shared" si="2"/>
        <v>59816292.399999917</v>
      </c>
      <c r="J37" s="16">
        <f t="shared" si="2"/>
        <v>37692575.169999994</v>
      </c>
      <c r="K37" s="16">
        <f t="shared" si="2"/>
        <v>38258532.149999999</v>
      </c>
      <c r="L37" s="16">
        <f t="shared" si="2"/>
        <v>35919238.449999906</v>
      </c>
      <c r="M37" s="16">
        <f t="shared" si="2"/>
        <v>37338413.800000004</v>
      </c>
      <c r="N37" s="16">
        <f t="shared" si="2"/>
        <v>71736962.799999997</v>
      </c>
      <c r="O37" s="16">
        <f t="shared" si="2"/>
        <v>103047223.26999989</v>
      </c>
      <c r="P37" s="16">
        <f t="shared" si="2"/>
        <v>131289859.40000001</v>
      </c>
      <c r="Q37" s="16">
        <f t="shared" si="2"/>
        <v>118556431.61</v>
      </c>
      <c r="R37" s="16">
        <f t="shared" si="2"/>
        <v>109933752.55999999</v>
      </c>
      <c r="S37" s="16">
        <f t="shared" si="2"/>
        <v>101793983.84</v>
      </c>
      <c r="T37" s="16">
        <f t="shared" si="2"/>
        <v>72215609.609999895</v>
      </c>
      <c r="U37" s="16">
        <f t="shared" si="2"/>
        <v>47428567.620000005</v>
      </c>
      <c r="V37" s="16">
        <f t="shared" si="2"/>
        <v>40551962.759999998</v>
      </c>
    </row>
    <row r="38" spans="1:22"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</row>
    <row r="39" spans="1:22">
      <c r="A39" s="11" t="s">
        <v>55</v>
      </c>
      <c r="B39" s="3">
        <v>0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</row>
    <row r="40" spans="1:22">
      <c r="A40" s="12" t="s">
        <v>56</v>
      </c>
      <c r="B40" s="3">
        <v>0</v>
      </c>
      <c r="C40" s="3">
        <v>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</row>
    <row r="41" spans="1:22">
      <c r="A41" s="13" t="s">
        <v>57</v>
      </c>
      <c r="B41" s="3">
        <v>0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</row>
    <row r="42" spans="1:22">
      <c r="A42" s="13" t="s">
        <v>58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  <c r="U42" s="3">
        <v>0</v>
      </c>
      <c r="V42" s="3">
        <v>0</v>
      </c>
    </row>
    <row r="43" spans="1:22">
      <c r="A43" s="13" t="s">
        <v>59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</row>
    <row r="44" spans="1:22">
      <c r="A44" s="12" t="s">
        <v>60</v>
      </c>
      <c r="B44" s="3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</row>
    <row r="45" spans="1:22">
      <c r="A45" s="13" t="s">
        <v>61</v>
      </c>
      <c r="B45" s="3">
        <v>0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</row>
    <row r="46" spans="1:22" s="18" customFormat="1">
      <c r="A46" s="17" t="s">
        <v>62</v>
      </c>
      <c r="B46" s="3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</row>
    <row r="47" spans="1:22">
      <c r="A47" s="13" t="s">
        <v>63</v>
      </c>
      <c r="B47" s="3">
        <v>23727716.149999999</v>
      </c>
      <c r="C47" s="3">
        <v>32828109.679999899</v>
      </c>
      <c r="D47" s="3">
        <v>52783617.589999899</v>
      </c>
      <c r="E47" s="3">
        <v>52793149.679999903</v>
      </c>
      <c r="F47" s="3">
        <v>32932585.4799999</v>
      </c>
      <c r="G47" s="3">
        <v>36601042.759999901</v>
      </c>
      <c r="H47" s="3">
        <v>30349914.579999998</v>
      </c>
      <c r="I47" s="3">
        <v>26490086.629999999</v>
      </c>
      <c r="J47" s="3">
        <v>20492890.989999998</v>
      </c>
      <c r="K47" s="3">
        <v>13173645.92</v>
      </c>
      <c r="L47" s="3">
        <v>13741846.2999999</v>
      </c>
      <c r="M47" s="3">
        <v>17215880.27</v>
      </c>
      <c r="N47" s="3">
        <v>19841093.189999901</v>
      </c>
      <c r="O47" s="3">
        <v>31836323.5</v>
      </c>
      <c r="P47" s="3">
        <v>40273544.119999997</v>
      </c>
      <c r="Q47" s="3">
        <v>30532358.899999902</v>
      </c>
      <c r="R47" s="3">
        <v>33121676.550000001</v>
      </c>
      <c r="S47" s="3">
        <v>30013756.559999999</v>
      </c>
      <c r="T47" s="3">
        <v>24918389.3699999</v>
      </c>
      <c r="U47" s="3">
        <v>20007375.7099999</v>
      </c>
      <c r="V47" s="3">
        <v>19257282.939999901</v>
      </c>
    </row>
    <row r="48" spans="1:22">
      <c r="A48" s="13" t="s">
        <v>64</v>
      </c>
      <c r="B48" s="3">
        <v>0</v>
      </c>
      <c r="C48" s="3">
        <v>0</v>
      </c>
      <c r="D48" s="3">
        <v>0</v>
      </c>
      <c r="E48" s="3">
        <v>42228</v>
      </c>
      <c r="F48" s="3">
        <v>60.17</v>
      </c>
      <c r="G48" s="3">
        <v>0</v>
      </c>
      <c r="H48" s="3">
        <v>0</v>
      </c>
      <c r="I48" s="3">
        <v>2281.9699999999998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40287</v>
      </c>
      <c r="P48" s="3">
        <v>40000</v>
      </c>
      <c r="Q48" s="3">
        <v>-26523.55</v>
      </c>
      <c r="R48" s="3">
        <v>0</v>
      </c>
      <c r="S48" s="3">
        <v>0</v>
      </c>
      <c r="T48" s="3">
        <v>14248</v>
      </c>
      <c r="U48" s="3">
        <v>0</v>
      </c>
      <c r="V48" s="3">
        <v>0</v>
      </c>
    </row>
    <row r="49" spans="1:22">
      <c r="A49" s="13" t="s">
        <v>65</v>
      </c>
      <c r="B49" s="3">
        <v>-1013115.52</v>
      </c>
      <c r="C49" s="3">
        <v>-2725443.21</v>
      </c>
      <c r="D49" s="3">
        <v>-869334.51</v>
      </c>
      <c r="E49" s="3">
        <v>1509301.23</v>
      </c>
      <c r="F49" s="3">
        <v>5905012.7699999996</v>
      </c>
      <c r="G49" s="3">
        <v>5973951.4900000002</v>
      </c>
      <c r="H49" s="3">
        <v>3609289.83</v>
      </c>
      <c r="I49" s="3">
        <v>148588.49</v>
      </c>
      <c r="J49" s="3">
        <v>-3467441.77</v>
      </c>
      <c r="K49" s="3">
        <v>-2278545.36</v>
      </c>
      <c r="L49" s="3">
        <v>-1446909.75999999</v>
      </c>
      <c r="M49" s="3">
        <v>-1417434.24</v>
      </c>
      <c r="N49" s="3">
        <v>4208616.2</v>
      </c>
      <c r="O49" s="3">
        <v>2696866.36</v>
      </c>
      <c r="P49" s="3">
        <v>3300974.82</v>
      </c>
      <c r="Q49" s="3">
        <v>5537686.2599999905</v>
      </c>
      <c r="R49" s="3">
        <v>4826407.1199999899</v>
      </c>
      <c r="S49" s="3">
        <v>7070711.4499999899</v>
      </c>
      <c r="T49" s="3">
        <v>5514406.5899999999</v>
      </c>
      <c r="U49" s="3">
        <v>-608729.59</v>
      </c>
      <c r="V49" s="3">
        <v>-300361.69</v>
      </c>
    </row>
    <row r="50" spans="1:22">
      <c r="A50" s="13" t="s">
        <v>66</v>
      </c>
      <c r="B50" s="3">
        <v>1006639.67999999</v>
      </c>
      <c r="C50" s="3">
        <v>1333946.1000000001</v>
      </c>
      <c r="D50" s="3">
        <v>9132107.0999999996</v>
      </c>
      <c r="E50" s="3">
        <v>11846835.6</v>
      </c>
      <c r="F50" s="3">
        <v>10685403.720000001</v>
      </c>
      <c r="G50" s="3">
        <v>5621376.1200000001</v>
      </c>
      <c r="H50" s="3">
        <v>766631.57</v>
      </c>
      <c r="I50" s="3">
        <v>3063906.92</v>
      </c>
      <c r="J50" s="3">
        <v>161620.59</v>
      </c>
      <c r="K50" s="3">
        <v>590276.53</v>
      </c>
      <c r="L50" s="3">
        <v>179212.03999999899</v>
      </c>
      <c r="M50" s="3">
        <v>123993.33</v>
      </c>
      <c r="N50" s="3">
        <v>2258835.6199999899</v>
      </c>
      <c r="O50" s="3">
        <v>3852309.52</v>
      </c>
      <c r="P50" s="3">
        <v>7920153.23999999</v>
      </c>
      <c r="Q50" s="3">
        <v>8387036.3999999901</v>
      </c>
      <c r="R50" s="3">
        <v>7779114.5699999901</v>
      </c>
      <c r="S50" s="3">
        <v>4556625.51</v>
      </c>
      <c r="T50" s="3">
        <v>1108170.27</v>
      </c>
      <c r="U50" s="3">
        <v>112614.959999999</v>
      </c>
      <c r="V50" s="3">
        <v>1369994.0899999901</v>
      </c>
    </row>
    <row r="51" spans="1:22">
      <c r="A51" s="13" t="s">
        <v>67</v>
      </c>
      <c r="B51" s="3">
        <v>-1444192.96999999</v>
      </c>
      <c r="C51" s="3">
        <v>-1445889.68</v>
      </c>
      <c r="D51" s="3">
        <v>-4777938.3099999996</v>
      </c>
      <c r="E51" s="3">
        <v>-4717347.03</v>
      </c>
      <c r="F51" s="3">
        <v>-1053184.58</v>
      </c>
      <c r="G51" s="3">
        <v>-5339619.74</v>
      </c>
      <c r="H51" s="3">
        <v>-4478766.8899999997</v>
      </c>
      <c r="I51" s="3">
        <v>-9593737.7200000007</v>
      </c>
      <c r="J51" s="3">
        <v>-4361964.7</v>
      </c>
      <c r="K51" s="3">
        <v>-869126.35</v>
      </c>
      <c r="L51" s="3">
        <v>-2920129.5</v>
      </c>
      <c r="M51" s="3">
        <v>-3869154.23</v>
      </c>
      <c r="N51" s="3">
        <v>-812890.66</v>
      </c>
      <c r="O51" s="3">
        <v>-1552357.25</v>
      </c>
      <c r="P51" s="3">
        <v>-2102808.21</v>
      </c>
      <c r="Q51" s="3">
        <v>-649571.67000000004</v>
      </c>
      <c r="R51" s="3">
        <v>-1550063.19</v>
      </c>
      <c r="S51" s="3">
        <v>-1983901.39</v>
      </c>
      <c r="T51" s="3">
        <v>-4432589.4799999902</v>
      </c>
      <c r="U51" s="3">
        <v>-5436613.3200000003</v>
      </c>
      <c r="V51" s="3">
        <v>-7652228.7999999998</v>
      </c>
    </row>
    <row r="52" spans="1:22">
      <c r="A52" s="13" t="s">
        <v>68</v>
      </c>
      <c r="B52" s="3">
        <f>SUM(B45:B51)</f>
        <v>22277047.339999996</v>
      </c>
      <c r="C52" s="3">
        <f t="shared" ref="C52:V52" si="3">SUM(C45:C51)</f>
        <v>29990722.8899999</v>
      </c>
      <c r="D52" s="3">
        <f t="shared" si="3"/>
        <v>56268451.8699999</v>
      </c>
      <c r="E52" s="3">
        <f t="shared" si="3"/>
        <v>61474167.4799999</v>
      </c>
      <c r="F52" s="3">
        <f t="shared" si="3"/>
        <v>48469877.559999898</v>
      </c>
      <c r="G52" s="3">
        <f t="shared" si="3"/>
        <v>42856750.629999898</v>
      </c>
      <c r="H52" s="3">
        <f t="shared" si="3"/>
        <v>30247069.089999996</v>
      </c>
      <c r="I52" s="3">
        <f t="shared" si="3"/>
        <v>20111126.289999999</v>
      </c>
      <c r="J52" s="3">
        <f t="shared" si="3"/>
        <v>12825105.109999999</v>
      </c>
      <c r="K52" s="3">
        <f t="shared" si="3"/>
        <v>10616250.74</v>
      </c>
      <c r="L52" s="3">
        <f t="shared" si="3"/>
        <v>9554019.0799999088</v>
      </c>
      <c r="M52" s="3">
        <f t="shared" si="3"/>
        <v>12053285.129999999</v>
      </c>
      <c r="N52" s="3">
        <f t="shared" si="3"/>
        <v>25495654.34999989</v>
      </c>
      <c r="O52" s="3">
        <f t="shared" si="3"/>
        <v>36873429.130000003</v>
      </c>
      <c r="P52" s="3">
        <f t="shared" si="3"/>
        <v>49431863.969999984</v>
      </c>
      <c r="Q52" s="3">
        <f t="shared" si="3"/>
        <v>43780986.339999884</v>
      </c>
      <c r="R52" s="3">
        <f t="shared" si="3"/>
        <v>44177135.049999982</v>
      </c>
      <c r="S52" s="3">
        <f t="shared" si="3"/>
        <v>39657192.129999988</v>
      </c>
      <c r="T52" s="3">
        <f t="shared" si="3"/>
        <v>27122624.749999911</v>
      </c>
      <c r="U52" s="3">
        <f t="shared" si="3"/>
        <v>14074647.759999897</v>
      </c>
      <c r="V52" s="3">
        <f t="shared" si="3"/>
        <v>12674686.539999887</v>
      </c>
    </row>
    <row r="53" spans="1:22">
      <c r="A53" s="12" t="s">
        <v>69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3">
        <v>0</v>
      </c>
      <c r="T53" s="3">
        <v>0</v>
      </c>
      <c r="U53" s="3">
        <v>0</v>
      </c>
      <c r="V53" s="3">
        <v>0</v>
      </c>
    </row>
    <row r="54" spans="1:22">
      <c r="A54" s="13" t="s">
        <v>70</v>
      </c>
      <c r="B54" s="3">
        <v>0</v>
      </c>
      <c r="C54" s="3">
        <v>0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</row>
    <row r="55" spans="1:22">
      <c r="A55" s="13" t="s">
        <v>71</v>
      </c>
      <c r="B55" s="3">
        <v>0</v>
      </c>
      <c r="C55" s="3">
        <v>0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3">
        <v>0</v>
      </c>
      <c r="R55" s="3">
        <v>0</v>
      </c>
      <c r="S55" s="3">
        <v>0</v>
      </c>
      <c r="T55" s="3">
        <v>0</v>
      </c>
      <c r="U55" s="3">
        <v>0</v>
      </c>
      <c r="V55" s="3">
        <v>0</v>
      </c>
    </row>
    <row r="56" spans="1:22">
      <c r="A56" s="12" t="s">
        <v>72</v>
      </c>
      <c r="B56" s="3">
        <v>0</v>
      </c>
      <c r="C56" s="3">
        <v>0</v>
      </c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  <c r="Q56" s="3">
        <v>0</v>
      </c>
      <c r="R56" s="3">
        <v>0</v>
      </c>
      <c r="S56" s="3">
        <v>0</v>
      </c>
      <c r="T56" s="3">
        <v>0</v>
      </c>
      <c r="U56" s="3">
        <v>0</v>
      </c>
      <c r="V56" s="3">
        <v>0</v>
      </c>
    </row>
    <row r="57" spans="1:22">
      <c r="A57" s="13" t="s">
        <v>73</v>
      </c>
      <c r="B57" s="3">
        <v>0</v>
      </c>
      <c r="C57" s="3">
        <v>0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3">
        <v>0</v>
      </c>
      <c r="Q57" s="3">
        <v>0</v>
      </c>
      <c r="R57" s="3">
        <v>0</v>
      </c>
      <c r="S57" s="3">
        <v>0</v>
      </c>
      <c r="T57" s="3">
        <v>0</v>
      </c>
      <c r="U57" s="3">
        <v>0</v>
      </c>
      <c r="V57" s="3">
        <v>0</v>
      </c>
    </row>
    <row r="58" spans="1:22">
      <c r="A58" s="13" t="s">
        <v>74</v>
      </c>
      <c r="B58" s="3">
        <v>0</v>
      </c>
      <c r="C58" s="3">
        <v>0</v>
      </c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  <c r="Q58" s="3">
        <v>0</v>
      </c>
      <c r="R58" s="3">
        <v>0</v>
      </c>
      <c r="S58" s="3">
        <v>0</v>
      </c>
      <c r="T58" s="3">
        <v>0</v>
      </c>
      <c r="U58" s="3">
        <v>0</v>
      </c>
      <c r="V58" s="3">
        <v>0</v>
      </c>
    </row>
    <row r="59" spans="1:22">
      <c r="A59" s="11" t="s">
        <v>75</v>
      </c>
      <c r="B59" s="3">
        <f>B52</f>
        <v>22277047.339999996</v>
      </c>
      <c r="C59" s="3">
        <f t="shared" ref="C59:V59" si="4">C52</f>
        <v>29990722.8899999</v>
      </c>
      <c r="D59" s="3">
        <f t="shared" si="4"/>
        <v>56268451.8699999</v>
      </c>
      <c r="E59" s="3">
        <f t="shared" si="4"/>
        <v>61474167.4799999</v>
      </c>
      <c r="F59" s="3">
        <f t="shared" si="4"/>
        <v>48469877.559999898</v>
      </c>
      <c r="G59" s="3">
        <f t="shared" si="4"/>
        <v>42856750.629999898</v>
      </c>
      <c r="H59" s="3">
        <f t="shared" si="4"/>
        <v>30247069.089999996</v>
      </c>
      <c r="I59" s="3">
        <f t="shared" si="4"/>
        <v>20111126.289999999</v>
      </c>
      <c r="J59" s="3">
        <f t="shared" si="4"/>
        <v>12825105.109999999</v>
      </c>
      <c r="K59" s="3">
        <f t="shared" si="4"/>
        <v>10616250.74</v>
      </c>
      <c r="L59" s="3">
        <f t="shared" si="4"/>
        <v>9554019.0799999088</v>
      </c>
      <c r="M59" s="3">
        <f t="shared" si="4"/>
        <v>12053285.129999999</v>
      </c>
      <c r="N59" s="3">
        <f t="shared" si="4"/>
        <v>25495654.34999989</v>
      </c>
      <c r="O59" s="3">
        <f t="shared" si="4"/>
        <v>36873429.130000003</v>
      </c>
      <c r="P59" s="3">
        <f t="shared" si="4"/>
        <v>49431863.969999984</v>
      </c>
      <c r="Q59" s="3">
        <f t="shared" si="4"/>
        <v>43780986.339999884</v>
      </c>
      <c r="R59" s="3">
        <f t="shared" si="4"/>
        <v>44177135.049999982</v>
      </c>
      <c r="S59" s="3">
        <f t="shared" si="4"/>
        <v>39657192.129999988</v>
      </c>
      <c r="T59" s="3">
        <f t="shared" si="4"/>
        <v>27122624.749999911</v>
      </c>
      <c r="U59" s="3">
        <f t="shared" si="4"/>
        <v>14074647.759999897</v>
      </c>
      <c r="V59" s="3">
        <f t="shared" si="4"/>
        <v>12674686.539999887</v>
      </c>
    </row>
    <row r="60" spans="1:22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</row>
    <row r="61" spans="1:22">
      <c r="A61" s="11" t="s">
        <v>76</v>
      </c>
      <c r="B61" s="21">
        <f>B37-B59</f>
        <v>41865787.079999998</v>
      </c>
      <c r="C61" s="21">
        <f t="shared" ref="C61:V61" si="5">C37-C59</f>
        <v>55381808.740000099</v>
      </c>
      <c r="D61" s="21">
        <f t="shared" si="5"/>
        <v>83417709.940000132</v>
      </c>
      <c r="E61" s="21">
        <f t="shared" si="5"/>
        <v>84055607.470000178</v>
      </c>
      <c r="F61" s="21">
        <f t="shared" si="5"/>
        <v>76615646.070000112</v>
      </c>
      <c r="G61" s="21">
        <f t="shared" si="5"/>
        <v>86592481.26000011</v>
      </c>
      <c r="H61" s="21">
        <f t="shared" si="5"/>
        <v>52348674.720000006</v>
      </c>
      <c r="I61" s="21">
        <f t="shared" si="5"/>
        <v>39705166.109999917</v>
      </c>
      <c r="J61" s="21">
        <f t="shared" si="5"/>
        <v>24867470.059999995</v>
      </c>
      <c r="K61" s="21">
        <f t="shared" si="5"/>
        <v>27642281.409999996</v>
      </c>
      <c r="L61" s="21">
        <f t="shared" si="5"/>
        <v>26365219.369999997</v>
      </c>
      <c r="M61" s="21">
        <f t="shared" si="5"/>
        <v>25285128.670000006</v>
      </c>
      <c r="N61" s="21">
        <f t="shared" si="5"/>
        <v>46241308.450000107</v>
      </c>
      <c r="O61" s="21">
        <f t="shared" si="5"/>
        <v>66173794.139999889</v>
      </c>
      <c r="P61" s="21">
        <f t="shared" si="5"/>
        <v>81857995.430000022</v>
      </c>
      <c r="Q61" s="21">
        <f t="shared" si="5"/>
        <v>74775445.270000115</v>
      </c>
      <c r="R61" s="21">
        <f t="shared" si="5"/>
        <v>65756617.510000005</v>
      </c>
      <c r="S61" s="21">
        <f t="shared" si="5"/>
        <v>62136791.710000016</v>
      </c>
      <c r="T61" s="21">
        <f t="shared" si="5"/>
        <v>45092984.859999985</v>
      </c>
      <c r="U61" s="21">
        <f t="shared" si="5"/>
        <v>33353919.860000107</v>
      </c>
      <c r="V61" s="21">
        <f t="shared" si="5"/>
        <v>27877276.220000111</v>
      </c>
    </row>
    <row r="62" spans="1:22">
      <c r="B62" s="3">
        <v>0</v>
      </c>
      <c r="C62" s="3">
        <v>0</v>
      </c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  <c r="P62" s="3">
        <v>0</v>
      </c>
      <c r="Q62" s="3">
        <v>0</v>
      </c>
      <c r="R62" s="3">
        <v>0</v>
      </c>
      <c r="S62" s="3">
        <v>0</v>
      </c>
      <c r="T62" s="3">
        <v>0</v>
      </c>
      <c r="U62" s="3">
        <v>0</v>
      </c>
      <c r="V62" s="3">
        <v>0</v>
      </c>
    </row>
    <row r="63" spans="1:22">
      <c r="A63" s="11" t="s">
        <v>77</v>
      </c>
      <c r="B63" s="3">
        <v>0</v>
      </c>
      <c r="C63" s="3">
        <v>0</v>
      </c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  <c r="O63" s="3">
        <v>0</v>
      </c>
      <c r="P63" s="3">
        <v>0</v>
      </c>
      <c r="Q63" s="3">
        <v>0</v>
      </c>
      <c r="R63" s="3">
        <v>0</v>
      </c>
      <c r="S63" s="3">
        <v>0</v>
      </c>
      <c r="T63" s="3">
        <v>0</v>
      </c>
      <c r="U63" s="3">
        <v>0</v>
      </c>
      <c r="V63" s="3">
        <v>0</v>
      </c>
    </row>
    <row r="64" spans="1:22">
      <c r="A64" s="13" t="s">
        <v>78</v>
      </c>
      <c r="B64" s="3">
        <v>0</v>
      </c>
      <c r="C64" s="3">
        <v>0</v>
      </c>
      <c r="D64" s="3">
        <v>0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  <c r="J64" s="3">
        <v>0</v>
      </c>
      <c r="K64" s="3">
        <v>0</v>
      </c>
      <c r="L64" s="3">
        <v>0</v>
      </c>
      <c r="M64" s="3">
        <v>0</v>
      </c>
      <c r="N64" s="3">
        <v>0</v>
      </c>
      <c r="O64" s="3">
        <v>0</v>
      </c>
      <c r="P64" s="3">
        <v>0</v>
      </c>
      <c r="Q64" s="3">
        <v>0</v>
      </c>
      <c r="R64" s="3">
        <v>0</v>
      </c>
      <c r="S64" s="3">
        <v>0</v>
      </c>
      <c r="T64" s="3">
        <v>0</v>
      </c>
      <c r="U64" s="3">
        <v>0</v>
      </c>
      <c r="V64" s="3">
        <v>0</v>
      </c>
    </row>
    <row r="65" spans="1:22">
      <c r="A65" s="12" t="s">
        <v>79</v>
      </c>
      <c r="B65" s="3">
        <v>0</v>
      </c>
      <c r="C65" s="3">
        <v>0</v>
      </c>
      <c r="D65" s="3">
        <v>0</v>
      </c>
      <c r="E65" s="3">
        <v>0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  <c r="O65" s="3">
        <v>0</v>
      </c>
      <c r="P65" s="3">
        <v>0</v>
      </c>
      <c r="Q65" s="3">
        <v>0</v>
      </c>
      <c r="R65" s="3">
        <v>0</v>
      </c>
      <c r="S65" s="3">
        <v>0</v>
      </c>
      <c r="T65" s="3">
        <v>0</v>
      </c>
      <c r="U65" s="3">
        <v>0</v>
      </c>
      <c r="V65" s="3">
        <v>0</v>
      </c>
    </row>
    <row r="66" spans="1:22">
      <c r="A66" s="13" t="s">
        <v>80</v>
      </c>
      <c r="B66" s="3">
        <v>0</v>
      </c>
      <c r="C66" s="3">
        <v>0</v>
      </c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  <c r="N66" s="3">
        <v>0</v>
      </c>
      <c r="O66" s="3">
        <v>0</v>
      </c>
      <c r="P66" s="3">
        <v>0</v>
      </c>
      <c r="Q66" s="3">
        <v>0</v>
      </c>
      <c r="R66" s="3">
        <v>0</v>
      </c>
      <c r="S66" s="3">
        <v>0</v>
      </c>
      <c r="T66" s="3">
        <v>0</v>
      </c>
      <c r="U66" s="3">
        <v>0</v>
      </c>
      <c r="V66" s="3">
        <v>0</v>
      </c>
    </row>
    <row r="67" spans="1:22">
      <c r="A67" s="13" t="s">
        <v>81</v>
      </c>
      <c r="B67" s="3">
        <v>0</v>
      </c>
      <c r="C67" s="3">
        <v>0</v>
      </c>
      <c r="D67" s="3">
        <v>0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  <c r="N67" s="3">
        <v>0</v>
      </c>
      <c r="O67" s="3">
        <v>0</v>
      </c>
      <c r="P67" s="3">
        <v>0</v>
      </c>
      <c r="Q67" s="3">
        <v>0</v>
      </c>
      <c r="R67" s="3">
        <v>0</v>
      </c>
      <c r="S67" s="3">
        <v>0</v>
      </c>
      <c r="T67" s="3">
        <v>0</v>
      </c>
      <c r="U67" s="3">
        <v>0</v>
      </c>
      <c r="V67" s="3">
        <v>0</v>
      </c>
    </row>
    <row r="68" spans="1:22">
      <c r="A68" s="13" t="s">
        <v>82</v>
      </c>
      <c r="B68" s="3">
        <v>0</v>
      </c>
      <c r="C68" s="3">
        <v>0</v>
      </c>
      <c r="D68" s="3">
        <v>0</v>
      </c>
      <c r="E68" s="3">
        <v>0</v>
      </c>
      <c r="F68" s="3">
        <v>0</v>
      </c>
      <c r="G68" s="3">
        <v>0</v>
      </c>
      <c r="H68" s="3">
        <v>0</v>
      </c>
      <c r="I68" s="3">
        <v>0</v>
      </c>
      <c r="J68" s="3">
        <v>0</v>
      </c>
      <c r="K68" s="3">
        <v>0</v>
      </c>
      <c r="L68" s="3">
        <v>0</v>
      </c>
      <c r="M68" s="3">
        <v>0</v>
      </c>
      <c r="N68" s="3">
        <v>0</v>
      </c>
      <c r="O68" s="3">
        <v>0</v>
      </c>
      <c r="P68" s="3">
        <v>0</v>
      </c>
      <c r="Q68" s="3">
        <v>0</v>
      </c>
      <c r="R68" s="3">
        <v>0</v>
      </c>
      <c r="S68" s="3">
        <v>0</v>
      </c>
      <c r="T68" s="3">
        <v>0</v>
      </c>
      <c r="U68" s="3">
        <v>0</v>
      </c>
      <c r="V68" s="3">
        <v>0</v>
      </c>
    </row>
    <row r="69" spans="1:22">
      <c r="A69" s="13" t="s">
        <v>83</v>
      </c>
      <c r="B69" s="3">
        <v>0</v>
      </c>
      <c r="C69" s="3">
        <v>0</v>
      </c>
      <c r="D69" s="3">
        <v>0</v>
      </c>
      <c r="E69" s="3">
        <v>0</v>
      </c>
      <c r="F69" s="3">
        <v>0</v>
      </c>
      <c r="G69" s="3">
        <v>0</v>
      </c>
      <c r="H69" s="3">
        <v>0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  <c r="N69" s="3">
        <v>0</v>
      </c>
      <c r="O69" s="3">
        <v>0</v>
      </c>
      <c r="P69" s="3">
        <v>0</v>
      </c>
      <c r="Q69" s="3">
        <v>0</v>
      </c>
      <c r="R69" s="3">
        <v>0</v>
      </c>
      <c r="S69" s="3">
        <v>0</v>
      </c>
      <c r="T69" s="3">
        <v>0</v>
      </c>
      <c r="U69" s="3">
        <v>0</v>
      </c>
      <c r="V69" s="3">
        <v>0</v>
      </c>
    </row>
    <row r="70" spans="1:22">
      <c r="A70" s="13" t="s">
        <v>84</v>
      </c>
      <c r="B70" s="3">
        <v>0</v>
      </c>
      <c r="C70" s="3">
        <v>0</v>
      </c>
      <c r="D70" s="3">
        <v>0</v>
      </c>
      <c r="E70" s="3">
        <v>0</v>
      </c>
      <c r="F70" s="3">
        <v>0</v>
      </c>
      <c r="G70" s="3">
        <v>0</v>
      </c>
      <c r="H70" s="3">
        <v>0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3">
        <v>0</v>
      </c>
      <c r="O70" s="3">
        <v>0</v>
      </c>
      <c r="P70" s="3">
        <v>0</v>
      </c>
      <c r="Q70" s="3">
        <v>0</v>
      </c>
      <c r="R70" s="3">
        <v>0</v>
      </c>
      <c r="S70" s="3">
        <v>0</v>
      </c>
      <c r="T70" s="3">
        <v>0</v>
      </c>
      <c r="U70" s="3">
        <v>0</v>
      </c>
      <c r="V70" s="3">
        <v>0</v>
      </c>
    </row>
    <row r="71" spans="1:22">
      <c r="A71" s="13" t="s">
        <v>85</v>
      </c>
      <c r="B71" s="3">
        <v>0</v>
      </c>
      <c r="C71" s="3">
        <v>0</v>
      </c>
      <c r="D71" s="3">
        <v>0</v>
      </c>
      <c r="E71" s="3">
        <v>0</v>
      </c>
      <c r="F71" s="3">
        <v>0</v>
      </c>
      <c r="G71" s="3">
        <v>0</v>
      </c>
      <c r="H71" s="3">
        <v>0</v>
      </c>
      <c r="I71" s="3">
        <v>0</v>
      </c>
      <c r="J71" s="3">
        <v>0</v>
      </c>
      <c r="K71" s="3">
        <v>0</v>
      </c>
      <c r="L71" s="3">
        <v>0</v>
      </c>
      <c r="M71" s="3">
        <v>0</v>
      </c>
      <c r="N71" s="3">
        <v>0</v>
      </c>
      <c r="O71" s="3">
        <v>0</v>
      </c>
      <c r="P71" s="3">
        <v>0</v>
      </c>
      <c r="Q71" s="3">
        <v>0</v>
      </c>
      <c r="R71" s="3">
        <v>0</v>
      </c>
      <c r="S71" s="3">
        <v>0</v>
      </c>
      <c r="T71" s="3">
        <v>0</v>
      </c>
      <c r="U71" s="3">
        <v>0</v>
      </c>
      <c r="V71" s="3">
        <v>0</v>
      </c>
    </row>
    <row r="72" spans="1:22">
      <c r="A72" s="13" t="s">
        <v>86</v>
      </c>
      <c r="B72" s="3">
        <v>0</v>
      </c>
      <c r="C72" s="3">
        <v>0</v>
      </c>
      <c r="D72" s="3">
        <v>0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">
        <v>0</v>
      </c>
      <c r="O72" s="3">
        <v>0</v>
      </c>
      <c r="P72" s="3">
        <v>0</v>
      </c>
      <c r="Q72" s="3">
        <v>0</v>
      </c>
      <c r="R72" s="3">
        <v>0</v>
      </c>
      <c r="S72" s="3">
        <v>0</v>
      </c>
      <c r="T72" s="3">
        <v>0</v>
      </c>
      <c r="U72" s="3">
        <v>0</v>
      </c>
      <c r="V72" s="3">
        <v>0</v>
      </c>
    </row>
    <row r="73" spans="1:22">
      <c r="A73" s="13" t="s">
        <v>87</v>
      </c>
      <c r="B73" s="3">
        <v>0</v>
      </c>
      <c r="C73" s="3">
        <v>0</v>
      </c>
      <c r="D73" s="3">
        <v>0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>
        <v>0</v>
      </c>
      <c r="L73" s="3">
        <v>0</v>
      </c>
      <c r="M73" s="3">
        <v>0</v>
      </c>
      <c r="N73" s="3">
        <v>0</v>
      </c>
      <c r="O73" s="3">
        <v>0</v>
      </c>
      <c r="P73" s="3">
        <v>0</v>
      </c>
      <c r="Q73" s="3">
        <v>0</v>
      </c>
      <c r="R73" s="3">
        <v>0</v>
      </c>
      <c r="S73" s="3">
        <v>0</v>
      </c>
      <c r="T73" s="3">
        <v>0</v>
      </c>
      <c r="U73" s="3">
        <v>0</v>
      </c>
      <c r="V73" s="3">
        <v>0</v>
      </c>
    </row>
    <row r="74" spans="1:22">
      <c r="A74" s="13" t="s">
        <v>88</v>
      </c>
      <c r="B74" s="3">
        <v>0</v>
      </c>
      <c r="C74" s="3">
        <v>0</v>
      </c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">
        <v>0</v>
      </c>
      <c r="O74" s="3">
        <v>0</v>
      </c>
      <c r="P74" s="3">
        <v>0</v>
      </c>
      <c r="Q74" s="3">
        <v>0</v>
      </c>
      <c r="R74" s="3">
        <v>0</v>
      </c>
      <c r="S74" s="3">
        <v>0</v>
      </c>
      <c r="T74" s="3">
        <v>0</v>
      </c>
      <c r="U74" s="3">
        <v>0</v>
      </c>
      <c r="V74" s="3">
        <v>0</v>
      </c>
    </row>
    <row r="75" spans="1:22">
      <c r="A75" s="13" t="s">
        <v>89</v>
      </c>
      <c r="B75" s="3">
        <v>0</v>
      </c>
      <c r="C75" s="3">
        <v>0</v>
      </c>
      <c r="D75" s="3">
        <v>0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0</v>
      </c>
      <c r="Q75" s="3">
        <v>0</v>
      </c>
      <c r="R75" s="3">
        <v>0</v>
      </c>
      <c r="S75" s="3">
        <v>0</v>
      </c>
      <c r="T75" s="3">
        <v>0</v>
      </c>
      <c r="U75" s="3">
        <v>0</v>
      </c>
      <c r="V75" s="3">
        <v>0</v>
      </c>
    </row>
    <row r="76" spans="1:22">
      <c r="A76" s="13" t="s">
        <v>90</v>
      </c>
      <c r="B76" s="3">
        <v>0</v>
      </c>
      <c r="C76" s="3">
        <v>0</v>
      </c>
      <c r="D76" s="3">
        <v>0</v>
      </c>
      <c r="E76" s="3">
        <v>0</v>
      </c>
      <c r="F76" s="3">
        <v>0</v>
      </c>
      <c r="G76" s="3">
        <v>0</v>
      </c>
      <c r="H76" s="3">
        <v>0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  <c r="N76" s="3">
        <v>0</v>
      </c>
      <c r="O76" s="3">
        <v>0</v>
      </c>
      <c r="P76" s="3">
        <v>0</v>
      </c>
      <c r="Q76" s="3">
        <v>0</v>
      </c>
      <c r="R76" s="3">
        <v>0</v>
      </c>
      <c r="S76" s="3">
        <v>0</v>
      </c>
      <c r="T76" s="3">
        <v>0</v>
      </c>
      <c r="U76" s="3">
        <v>0</v>
      </c>
      <c r="V76" s="3">
        <v>0</v>
      </c>
    </row>
    <row r="77" spans="1:22">
      <c r="A77" s="13" t="s">
        <v>91</v>
      </c>
      <c r="B77" s="3">
        <v>0</v>
      </c>
      <c r="C77" s="3">
        <v>0</v>
      </c>
      <c r="D77" s="3">
        <v>0</v>
      </c>
      <c r="E77" s="3">
        <v>0</v>
      </c>
      <c r="F77" s="3">
        <v>0</v>
      </c>
      <c r="G77" s="3">
        <v>0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  <c r="N77" s="3">
        <v>0</v>
      </c>
      <c r="O77" s="3">
        <v>0</v>
      </c>
      <c r="P77" s="3">
        <v>0</v>
      </c>
      <c r="Q77" s="3">
        <v>0</v>
      </c>
      <c r="R77" s="3">
        <v>0</v>
      </c>
      <c r="S77" s="3">
        <v>0</v>
      </c>
      <c r="T77" s="3">
        <v>0</v>
      </c>
      <c r="U77" s="3">
        <v>0</v>
      </c>
      <c r="V77" s="3">
        <v>0</v>
      </c>
    </row>
    <row r="78" spans="1:22">
      <c r="A78" s="13" t="s">
        <v>92</v>
      </c>
      <c r="B78" s="3">
        <v>0</v>
      </c>
      <c r="C78" s="3">
        <v>0</v>
      </c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  <c r="N78" s="3">
        <v>0</v>
      </c>
      <c r="O78" s="3">
        <v>0</v>
      </c>
      <c r="P78" s="3">
        <v>0</v>
      </c>
      <c r="Q78" s="3">
        <v>0</v>
      </c>
      <c r="R78" s="3">
        <v>0</v>
      </c>
      <c r="S78" s="3">
        <v>0</v>
      </c>
      <c r="T78" s="3">
        <v>0</v>
      </c>
      <c r="U78" s="3">
        <v>0</v>
      </c>
      <c r="V78" s="3">
        <v>0</v>
      </c>
    </row>
    <row r="79" spans="1:22">
      <c r="A79" s="13" t="s">
        <v>93</v>
      </c>
      <c r="B79" s="3">
        <v>0</v>
      </c>
      <c r="C79" s="3">
        <v>0</v>
      </c>
      <c r="D79" s="3">
        <v>0</v>
      </c>
      <c r="E79" s="3">
        <v>0</v>
      </c>
      <c r="F79" s="3">
        <v>0</v>
      </c>
      <c r="G79" s="3">
        <v>0</v>
      </c>
      <c r="H79" s="3">
        <v>0</v>
      </c>
      <c r="I79" s="3">
        <v>0</v>
      </c>
      <c r="J79" s="3">
        <v>0</v>
      </c>
      <c r="K79" s="3">
        <v>0</v>
      </c>
      <c r="L79" s="3">
        <v>0</v>
      </c>
      <c r="M79" s="3">
        <v>0</v>
      </c>
      <c r="N79" s="3">
        <v>0</v>
      </c>
      <c r="O79" s="3">
        <v>0</v>
      </c>
      <c r="P79" s="3">
        <v>0</v>
      </c>
      <c r="Q79" s="3">
        <v>0</v>
      </c>
      <c r="R79" s="3">
        <v>0</v>
      </c>
      <c r="S79" s="3">
        <v>0</v>
      </c>
      <c r="T79" s="3">
        <v>0</v>
      </c>
      <c r="U79" s="3">
        <v>0</v>
      </c>
      <c r="V79" s="3">
        <v>0</v>
      </c>
    </row>
    <row r="80" spans="1:22">
      <c r="A80" s="13" t="s">
        <v>94</v>
      </c>
      <c r="B80" s="3">
        <v>0</v>
      </c>
      <c r="C80" s="3">
        <v>0</v>
      </c>
      <c r="D80" s="3">
        <v>0</v>
      </c>
      <c r="E80" s="3">
        <v>0</v>
      </c>
      <c r="F80" s="3">
        <v>0</v>
      </c>
      <c r="G80" s="3">
        <v>0</v>
      </c>
      <c r="H80" s="3">
        <v>0</v>
      </c>
      <c r="I80" s="3">
        <v>0</v>
      </c>
      <c r="J80" s="3">
        <v>0</v>
      </c>
      <c r="K80" s="3">
        <v>0</v>
      </c>
      <c r="L80" s="3">
        <v>0</v>
      </c>
      <c r="M80" s="3">
        <v>0</v>
      </c>
      <c r="N80" s="3">
        <v>0</v>
      </c>
      <c r="O80" s="3">
        <v>0</v>
      </c>
      <c r="P80" s="3">
        <v>0</v>
      </c>
      <c r="Q80" s="3">
        <v>0</v>
      </c>
      <c r="R80" s="3">
        <v>0</v>
      </c>
      <c r="S80" s="3">
        <v>0</v>
      </c>
      <c r="T80" s="3">
        <v>0</v>
      </c>
      <c r="U80" s="3">
        <v>0</v>
      </c>
      <c r="V80" s="3">
        <v>0</v>
      </c>
    </row>
    <row r="81" spans="1:22">
      <c r="A81" s="13" t="s">
        <v>95</v>
      </c>
      <c r="B81" s="3">
        <v>0</v>
      </c>
      <c r="C81" s="3">
        <v>0</v>
      </c>
      <c r="D81" s="3">
        <v>0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  <c r="N81" s="3">
        <v>0</v>
      </c>
      <c r="O81" s="3">
        <v>0</v>
      </c>
      <c r="P81" s="3">
        <v>0</v>
      </c>
      <c r="Q81" s="3">
        <v>0</v>
      </c>
      <c r="R81" s="3">
        <v>0</v>
      </c>
      <c r="S81" s="3">
        <v>0</v>
      </c>
      <c r="T81" s="3">
        <v>0</v>
      </c>
      <c r="U81" s="3">
        <v>0</v>
      </c>
      <c r="V81" s="3">
        <v>0</v>
      </c>
    </row>
    <row r="82" spans="1:22">
      <c r="A82" s="13" t="s">
        <v>96</v>
      </c>
      <c r="B82" s="3">
        <v>0</v>
      </c>
      <c r="C82" s="3">
        <v>0</v>
      </c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  <c r="N82" s="3">
        <v>0</v>
      </c>
      <c r="O82" s="3">
        <v>0</v>
      </c>
      <c r="P82" s="3">
        <v>0</v>
      </c>
      <c r="Q82" s="3">
        <v>0</v>
      </c>
      <c r="R82" s="3">
        <v>0</v>
      </c>
      <c r="S82" s="3">
        <v>0</v>
      </c>
      <c r="T82" s="3">
        <v>0</v>
      </c>
      <c r="U82" s="3">
        <v>0</v>
      </c>
      <c r="V82" s="3">
        <v>0</v>
      </c>
    </row>
    <row r="83" spans="1:22">
      <c r="A83" s="13" t="s">
        <v>97</v>
      </c>
      <c r="B83" s="3">
        <v>0</v>
      </c>
      <c r="C83" s="3">
        <v>0</v>
      </c>
      <c r="D83" s="3">
        <v>0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  <c r="J83" s="3">
        <v>0</v>
      </c>
      <c r="K83" s="3">
        <v>0</v>
      </c>
      <c r="L83" s="3">
        <v>0</v>
      </c>
      <c r="M83" s="3">
        <v>0</v>
      </c>
      <c r="N83" s="3">
        <v>0</v>
      </c>
      <c r="O83" s="3">
        <v>0</v>
      </c>
      <c r="P83" s="3">
        <v>0</v>
      </c>
      <c r="Q83" s="3">
        <v>0</v>
      </c>
      <c r="R83" s="3">
        <v>0</v>
      </c>
      <c r="S83" s="3">
        <v>0</v>
      </c>
      <c r="T83" s="3">
        <v>0</v>
      </c>
      <c r="U83" s="3">
        <v>0</v>
      </c>
      <c r="V83" s="3">
        <v>0</v>
      </c>
    </row>
    <row r="84" spans="1:22">
      <c r="A84" s="13" t="s">
        <v>98</v>
      </c>
      <c r="B84" s="3">
        <v>0</v>
      </c>
      <c r="C84" s="3">
        <v>0</v>
      </c>
      <c r="D84" s="3">
        <v>0</v>
      </c>
      <c r="E84" s="3">
        <v>0</v>
      </c>
      <c r="F84" s="3">
        <v>0</v>
      </c>
      <c r="G84" s="3">
        <v>0</v>
      </c>
      <c r="H84" s="3">
        <v>0</v>
      </c>
      <c r="I84" s="3">
        <v>0</v>
      </c>
      <c r="J84" s="3">
        <v>0</v>
      </c>
      <c r="K84" s="3">
        <v>0</v>
      </c>
      <c r="L84" s="3">
        <v>0</v>
      </c>
      <c r="M84" s="3">
        <v>0</v>
      </c>
      <c r="N84" s="3">
        <v>0</v>
      </c>
      <c r="O84" s="3">
        <v>0</v>
      </c>
      <c r="P84" s="3">
        <v>0</v>
      </c>
      <c r="Q84" s="3">
        <v>0</v>
      </c>
      <c r="R84" s="3">
        <v>0</v>
      </c>
      <c r="S84" s="3">
        <v>0</v>
      </c>
      <c r="T84" s="3">
        <v>0</v>
      </c>
      <c r="U84" s="3">
        <v>0</v>
      </c>
      <c r="V84" s="3">
        <v>0</v>
      </c>
    </row>
    <row r="85" spans="1:22">
      <c r="A85" s="13" t="s">
        <v>99</v>
      </c>
      <c r="B85" s="3">
        <v>0</v>
      </c>
      <c r="C85" s="3">
        <v>0</v>
      </c>
      <c r="D85" s="3">
        <v>0</v>
      </c>
      <c r="E85" s="3">
        <v>0</v>
      </c>
      <c r="F85" s="3">
        <v>0</v>
      </c>
      <c r="G85" s="3">
        <v>0</v>
      </c>
      <c r="H85" s="3">
        <v>0</v>
      </c>
      <c r="I85" s="3">
        <v>0</v>
      </c>
      <c r="J85" s="3">
        <v>0</v>
      </c>
      <c r="K85" s="3">
        <v>0</v>
      </c>
      <c r="L85" s="3">
        <v>0</v>
      </c>
      <c r="M85" s="3">
        <v>0</v>
      </c>
      <c r="N85" s="3">
        <v>0</v>
      </c>
      <c r="O85" s="3">
        <v>0</v>
      </c>
      <c r="P85" s="3">
        <v>0</v>
      </c>
      <c r="Q85" s="3">
        <v>0</v>
      </c>
      <c r="R85" s="3">
        <v>0</v>
      </c>
      <c r="S85" s="3">
        <v>0</v>
      </c>
      <c r="T85" s="3">
        <v>0</v>
      </c>
      <c r="U85" s="3">
        <v>0</v>
      </c>
      <c r="V85" s="3">
        <v>0</v>
      </c>
    </row>
    <row r="86" spans="1:22">
      <c r="A86" s="13" t="s">
        <v>100</v>
      </c>
      <c r="B86" s="3">
        <v>0</v>
      </c>
      <c r="C86" s="3">
        <v>0</v>
      </c>
      <c r="D86" s="3">
        <v>0</v>
      </c>
      <c r="E86" s="3">
        <v>0</v>
      </c>
      <c r="F86" s="3">
        <v>0</v>
      </c>
      <c r="G86" s="3">
        <v>0</v>
      </c>
      <c r="H86" s="3">
        <v>0</v>
      </c>
      <c r="I86" s="3">
        <v>0</v>
      </c>
      <c r="J86" s="3">
        <v>0</v>
      </c>
      <c r="K86" s="3">
        <v>0</v>
      </c>
      <c r="L86" s="3">
        <v>0</v>
      </c>
      <c r="M86" s="3">
        <v>0</v>
      </c>
      <c r="N86" s="3">
        <v>0</v>
      </c>
      <c r="O86" s="3">
        <v>0</v>
      </c>
      <c r="P86" s="3">
        <v>0</v>
      </c>
      <c r="Q86" s="3">
        <v>0</v>
      </c>
      <c r="R86" s="3">
        <v>0</v>
      </c>
      <c r="S86" s="3">
        <v>0</v>
      </c>
      <c r="T86" s="3">
        <v>0</v>
      </c>
      <c r="U86" s="3">
        <v>0</v>
      </c>
      <c r="V86" s="3">
        <v>0</v>
      </c>
    </row>
    <row r="87" spans="1:22">
      <c r="A87" s="13" t="s">
        <v>101</v>
      </c>
      <c r="B87" s="3">
        <v>0</v>
      </c>
      <c r="C87" s="3">
        <v>0</v>
      </c>
      <c r="D87" s="3">
        <v>0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  <c r="J87" s="3">
        <v>0</v>
      </c>
      <c r="K87" s="3">
        <v>0</v>
      </c>
      <c r="L87" s="3">
        <v>0</v>
      </c>
      <c r="M87" s="3">
        <v>0</v>
      </c>
      <c r="N87" s="3">
        <v>0</v>
      </c>
      <c r="O87" s="3">
        <v>0</v>
      </c>
      <c r="P87" s="3">
        <v>0</v>
      </c>
      <c r="Q87" s="3">
        <v>0</v>
      </c>
      <c r="R87" s="3">
        <v>0</v>
      </c>
      <c r="S87" s="3">
        <v>0</v>
      </c>
      <c r="T87" s="3">
        <v>0</v>
      </c>
      <c r="U87" s="3">
        <v>0</v>
      </c>
      <c r="V87" s="3">
        <v>0</v>
      </c>
    </row>
    <row r="88" spans="1:22">
      <c r="A88" s="13" t="s">
        <v>102</v>
      </c>
      <c r="B88" s="3">
        <v>0</v>
      </c>
      <c r="C88" s="3">
        <v>0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  <c r="J88" s="3">
        <v>0</v>
      </c>
      <c r="K88" s="3">
        <v>0</v>
      </c>
      <c r="L88" s="3">
        <v>0</v>
      </c>
      <c r="M88" s="3">
        <v>0</v>
      </c>
      <c r="N88" s="3">
        <v>0</v>
      </c>
      <c r="O88" s="3">
        <v>0</v>
      </c>
      <c r="P88" s="3">
        <v>0</v>
      </c>
      <c r="Q88" s="3">
        <v>0</v>
      </c>
      <c r="R88" s="3">
        <v>0</v>
      </c>
      <c r="S88" s="3">
        <v>0</v>
      </c>
      <c r="T88" s="3">
        <v>0</v>
      </c>
      <c r="U88" s="3">
        <v>0</v>
      </c>
      <c r="V88" s="3">
        <v>0</v>
      </c>
    </row>
    <row r="89" spans="1:22">
      <c r="A89" s="13" t="s">
        <v>103</v>
      </c>
      <c r="B89" s="3">
        <v>0</v>
      </c>
      <c r="C89" s="3">
        <v>0</v>
      </c>
      <c r="D89" s="3">
        <v>0</v>
      </c>
      <c r="E89" s="3">
        <v>0</v>
      </c>
      <c r="F89" s="3">
        <v>0</v>
      </c>
      <c r="G89" s="3">
        <v>0</v>
      </c>
      <c r="H89" s="3">
        <v>0</v>
      </c>
      <c r="I89" s="3">
        <v>0</v>
      </c>
      <c r="J89" s="3">
        <v>0</v>
      </c>
      <c r="K89" s="3">
        <v>0</v>
      </c>
      <c r="L89" s="3">
        <v>0</v>
      </c>
      <c r="M89" s="3">
        <v>0</v>
      </c>
      <c r="N89" s="3">
        <v>0</v>
      </c>
      <c r="O89" s="3">
        <v>0</v>
      </c>
      <c r="P89" s="3">
        <v>0</v>
      </c>
      <c r="Q89" s="3">
        <v>0</v>
      </c>
      <c r="R89" s="3">
        <v>0</v>
      </c>
      <c r="S89" s="3">
        <v>0</v>
      </c>
      <c r="T89" s="3">
        <v>0</v>
      </c>
      <c r="U89" s="3">
        <v>0</v>
      </c>
      <c r="V89" s="3">
        <v>0</v>
      </c>
    </row>
    <row r="90" spans="1:22">
      <c r="A90" s="13" t="s">
        <v>104</v>
      </c>
      <c r="B90" s="3">
        <v>0</v>
      </c>
      <c r="C90" s="3">
        <v>0</v>
      </c>
      <c r="D90" s="3">
        <v>0</v>
      </c>
      <c r="E90" s="3">
        <v>0</v>
      </c>
      <c r="F90" s="3">
        <v>0</v>
      </c>
      <c r="G90" s="3">
        <v>0</v>
      </c>
      <c r="H90" s="3">
        <v>0</v>
      </c>
      <c r="I90" s="3">
        <v>0</v>
      </c>
      <c r="J90" s="3">
        <v>0</v>
      </c>
      <c r="K90" s="3">
        <v>0</v>
      </c>
      <c r="L90" s="3">
        <v>0</v>
      </c>
      <c r="M90" s="3">
        <v>0</v>
      </c>
      <c r="N90" s="3">
        <v>0</v>
      </c>
      <c r="O90" s="3">
        <v>0</v>
      </c>
      <c r="P90" s="3">
        <v>0</v>
      </c>
      <c r="Q90" s="3">
        <v>0</v>
      </c>
      <c r="R90" s="3">
        <v>0</v>
      </c>
      <c r="S90" s="3">
        <v>0</v>
      </c>
      <c r="T90" s="3">
        <v>0</v>
      </c>
      <c r="U90" s="3">
        <v>0</v>
      </c>
      <c r="V90" s="3">
        <v>0</v>
      </c>
    </row>
    <row r="91" spans="1:22">
      <c r="A91" s="13" t="s">
        <v>105</v>
      </c>
      <c r="B91" s="3">
        <v>0</v>
      </c>
      <c r="C91" s="3">
        <v>0</v>
      </c>
      <c r="D91" s="3">
        <v>0</v>
      </c>
      <c r="E91" s="3">
        <v>0</v>
      </c>
      <c r="F91" s="3">
        <v>0</v>
      </c>
      <c r="G91" s="3">
        <v>0</v>
      </c>
      <c r="H91" s="3">
        <v>0</v>
      </c>
      <c r="I91" s="3">
        <v>0</v>
      </c>
      <c r="J91" s="3">
        <v>0</v>
      </c>
      <c r="K91" s="3">
        <v>0</v>
      </c>
      <c r="L91" s="3">
        <v>0</v>
      </c>
      <c r="M91" s="3">
        <v>0</v>
      </c>
      <c r="N91" s="3">
        <v>0</v>
      </c>
      <c r="O91" s="3">
        <v>0</v>
      </c>
      <c r="P91" s="3">
        <v>0</v>
      </c>
      <c r="Q91" s="3">
        <v>0</v>
      </c>
      <c r="R91" s="3">
        <v>0</v>
      </c>
      <c r="S91" s="3">
        <v>0</v>
      </c>
      <c r="T91" s="3">
        <v>0</v>
      </c>
      <c r="U91" s="3">
        <v>0</v>
      </c>
      <c r="V91" s="3">
        <v>0</v>
      </c>
    </row>
    <row r="92" spans="1:22">
      <c r="A92" s="13" t="s">
        <v>106</v>
      </c>
      <c r="B92" s="3">
        <v>0</v>
      </c>
      <c r="C92" s="3">
        <v>0</v>
      </c>
      <c r="D92" s="3">
        <v>0</v>
      </c>
      <c r="E92" s="3">
        <v>0</v>
      </c>
      <c r="F92" s="3">
        <v>0</v>
      </c>
      <c r="G92" s="3">
        <v>0</v>
      </c>
      <c r="H92" s="3">
        <v>0</v>
      </c>
      <c r="I92" s="3">
        <v>0</v>
      </c>
      <c r="J92" s="3">
        <v>0</v>
      </c>
      <c r="K92" s="3">
        <v>0</v>
      </c>
      <c r="L92" s="3">
        <v>0</v>
      </c>
      <c r="M92" s="3">
        <v>0</v>
      </c>
      <c r="N92" s="3">
        <v>0</v>
      </c>
      <c r="O92" s="3">
        <v>0</v>
      </c>
      <c r="P92" s="3">
        <v>0</v>
      </c>
      <c r="Q92" s="3">
        <v>0</v>
      </c>
      <c r="R92" s="3">
        <v>0</v>
      </c>
      <c r="S92" s="3">
        <v>0</v>
      </c>
      <c r="T92" s="3">
        <v>0</v>
      </c>
      <c r="U92" s="3">
        <v>0</v>
      </c>
      <c r="V92" s="3">
        <v>0</v>
      </c>
    </row>
    <row r="93" spans="1:22">
      <c r="A93" s="13" t="s">
        <v>107</v>
      </c>
      <c r="B93" s="3">
        <v>0</v>
      </c>
      <c r="C93" s="3">
        <v>0</v>
      </c>
      <c r="D93" s="3">
        <v>0</v>
      </c>
      <c r="E93" s="3">
        <v>0</v>
      </c>
      <c r="F93" s="3">
        <v>0</v>
      </c>
      <c r="G93" s="3">
        <v>0</v>
      </c>
      <c r="H93" s="3">
        <v>0</v>
      </c>
      <c r="I93" s="3">
        <v>0</v>
      </c>
      <c r="J93" s="3">
        <v>0</v>
      </c>
      <c r="K93" s="3">
        <v>0</v>
      </c>
      <c r="L93" s="3">
        <v>0</v>
      </c>
      <c r="M93" s="3">
        <v>0</v>
      </c>
      <c r="N93" s="3">
        <v>0</v>
      </c>
      <c r="O93" s="3">
        <v>0</v>
      </c>
      <c r="P93" s="3">
        <v>0</v>
      </c>
      <c r="Q93" s="3">
        <v>0</v>
      </c>
      <c r="R93" s="3">
        <v>0</v>
      </c>
      <c r="S93" s="3">
        <v>0</v>
      </c>
      <c r="T93" s="3">
        <v>0</v>
      </c>
      <c r="U93" s="3">
        <v>0</v>
      </c>
      <c r="V93" s="3">
        <v>0</v>
      </c>
    </row>
    <row r="94" spans="1:22">
      <c r="A94" s="13" t="s">
        <v>108</v>
      </c>
      <c r="B94" s="3">
        <v>0</v>
      </c>
      <c r="C94" s="3">
        <v>0</v>
      </c>
      <c r="D94" s="3">
        <v>0</v>
      </c>
      <c r="E94" s="3">
        <v>0</v>
      </c>
      <c r="F94" s="3">
        <v>0</v>
      </c>
      <c r="G94" s="3">
        <v>0</v>
      </c>
      <c r="H94" s="3">
        <v>0</v>
      </c>
      <c r="I94" s="3">
        <v>0</v>
      </c>
      <c r="J94" s="3">
        <v>0</v>
      </c>
      <c r="K94" s="3">
        <v>0</v>
      </c>
      <c r="L94" s="3">
        <v>0</v>
      </c>
      <c r="M94" s="3">
        <v>0</v>
      </c>
      <c r="N94" s="3">
        <v>0</v>
      </c>
      <c r="O94" s="3">
        <v>0</v>
      </c>
      <c r="P94" s="3">
        <v>0</v>
      </c>
      <c r="Q94" s="3">
        <v>0</v>
      </c>
      <c r="R94" s="3">
        <v>0</v>
      </c>
      <c r="S94" s="3">
        <v>0</v>
      </c>
      <c r="T94" s="3">
        <v>0</v>
      </c>
      <c r="U94" s="3">
        <v>0</v>
      </c>
      <c r="V94" s="3">
        <v>0</v>
      </c>
    </row>
    <row r="95" spans="1:22">
      <c r="A95" s="13" t="s">
        <v>109</v>
      </c>
      <c r="B95" s="3">
        <v>0</v>
      </c>
      <c r="C95" s="3">
        <v>0</v>
      </c>
      <c r="D95" s="3">
        <v>0</v>
      </c>
      <c r="E95" s="3">
        <v>0</v>
      </c>
      <c r="F95" s="3">
        <v>0</v>
      </c>
      <c r="G95" s="3">
        <v>0</v>
      </c>
      <c r="H95" s="3">
        <v>0</v>
      </c>
      <c r="I95" s="3">
        <v>0</v>
      </c>
      <c r="J95" s="3">
        <v>0</v>
      </c>
      <c r="K95" s="3">
        <v>0</v>
      </c>
      <c r="L95" s="3">
        <v>0</v>
      </c>
      <c r="M95" s="3">
        <v>0</v>
      </c>
      <c r="N95" s="3">
        <v>0</v>
      </c>
      <c r="O95" s="3">
        <v>0</v>
      </c>
      <c r="P95" s="3">
        <v>0</v>
      </c>
      <c r="Q95" s="3">
        <v>0</v>
      </c>
      <c r="R95" s="3">
        <v>0</v>
      </c>
      <c r="S95" s="3">
        <v>0</v>
      </c>
      <c r="T95" s="3">
        <v>0</v>
      </c>
      <c r="U95" s="3">
        <v>0</v>
      </c>
      <c r="V95" s="3">
        <v>0</v>
      </c>
    </row>
    <row r="96" spans="1:22">
      <c r="A96" s="13" t="s">
        <v>110</v>
      </c>
      <c r="B96" s="3">
        <v>0</v>
      </c>
      <c r="C96" s="3">
        <v>0</v>
      </c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  <c r="J96" s="3">
        <v>0</v>
      </c>
      <c r="K96" s="3">
        <v>0</v>
      </c>
      <c r="L96" s="3">
        <v>0</v>
      </c>
      <c r="M96" s="3">
        <v>0</v>
      </c>
      <c r="N96" s="3">
        <v>0</v>
      </c>
      <c r="O96" s="3">
        <v>0</v>
      </c>
      <c r="P96" s="3">
        <v>0</v>
      </c>
      <c r="Q96" s="3">
        <v>0</v>
      </c>
      <c r="R96" s="3">
        <v>0</v>
      </c>
      <c r="S96" s="3">
        <v>0</v>
      </c>
      <c r="T96" s="3">
        <v>0</v>
      </c>
      <c r="U96" s="3">
        <v>0</v>
      </c>
      <c r="V96" s="3">
        <v>0</v>
      </c>
    </row>
    <row r="97" spans="1:22">
      <c r="A97" s="13" t="s">
        <v>111</v>
      </c>
      <c r="B97" s="3">
        <v>10468.08</v>
      </c>
      <c r="C97" s="3">
        <v>13554.34</v>
      </c>
      <c r="D97" s="3">
        <v>13686.72</v>
      </c>
      <c r="E97" s="3">
        <v>14091.289999999901</v>
      </c>
      <c r="F97" s="3">
        <v>8433.78999999999</v>
      </c>
      <c r="G97" s="3">
        <v>7710.4199999999901</v>
      </c>
      <c r="H97" s="3">
        <v>5933.86</v>
      </c>
      <c r="I97" s="3">
        <v>45172.86</v>
      </c>
      <c r="J97" s="3">
        <v>12556.1</v>
      </c>
      <c r="K97" s="3">
        <v>8014.73</v>
      </c>
      <c r="L97" s="3">
        <v>6544.58</v>
      </c>
      <c r="M97" s="3">
        <v>6855.48</v>
      </c>
      <c r="N97" s="3">
        <v>6565.09</v>
      </c>
      <c r="O97" s="3">
        <v>5522.65</v>
      </c>
      <c r="P97" s="3">
        <v>15239.289999999901</v>
      </c>
      <c r="Q97" s="3">
        <v>8253.14</v>
      </c>
      <c r="R97" s="3">
        <v>7943.09</v>
      </c>
      <c r="S97" s="3">
        <v>10884.41</v>
      </c>
      <c r="T97" s="3">
        <v>13500.26</v>
      </c>
      <c r="U97" s="3">
        <v>21118.71</v>
      </c>
      <c r="V97" s="3">
        <v>17196.48</v>
      </c>
    </row>
    <row r="98" spans="1:22">
      <c r="A98" s="13" t="s">
        <v>112</v>
      </c>
      <c r="B98" s="3">
        <v>0</v>
      </c>
      <c r="C98" s="3">
        <v>0</v>
      </c>
      <c r="D98" s="3">
        <v>0</v>
      </c>
      <c r="E98" s="3">
        <v>0</v>
      </c>
      <c r="F98" s="3">
        <v>0</v>
      </c>
      <c r="G98" s="3">
        <v>0</v>
      </c>
      <c r="H98" s="3">
        <v>0</v>
      </c>
      <c r="I98" s="3">
        <v>0</v>
      </c>
      <c r="J98" s="3">
        <v>0</v>
      </c>
      <c r="K98" s="3">
        <v>0</v>
      </c>
      <c r="L98" s="3">
        <v>0</v>
      </c>
      <c r="M98" s="3">
        <v>0</v>
      </c>
      <c r="N98" s="3">
        <v>0</v>
      </c>
      <c r="O98" s="3">
        <v>0</v>
      </c>
      <c r="P98" s="3">
        <v>0</v>
      </c>
      <c r="Q98" s="3">
        <v>0</v>
      </c>
      <c r="R98" s="3">
        <v>0</v>
      </c>
      <c r="S98" s="3">
        <v>0</v>
      </c>
      <c r="T98" s="3">
        <v>0</v>
      </c>
      <c r="U98" s="3">
        <v>0</v>
      </c>
      <c r="V98" s="3">
        <v>0</v>
      </c>
    </row>
    <row r="99" spans="1:22">
      <c r="A99" s="13" t="s">
        <v>113</v>
      </c>
      <c r="B99" s="3">
        <v>0</v>
      </c>
      <c r="C99" s="3">
        <v>0</v>
      </c>
      <c r="D99" s="3">
        <v>0</v>
      </c>
      <c r="E99" s="3">
        <v>0</v>
      </c>
      <c r="F99" s="3">
        <v>0</v>
      </c>
      <c r="G99" s="3">
        <v>0</v>
      </c>
      <c r="H99" s="3">
        <v>0</v>
      </c>
      <c r="I99" s="3">
        <v>0</v>
      </c>
      <c r="J99" s="3">
        <v>0</v>
      </c>
      <c r="K99" s="3">
        <v>0</v>
      </c>
      <c r="L99" s="3">
        <v>0</v>
      </c>
      <c r="M99" s="3">
        <v>0</v>
      </c>
      <c r="N99" s="3">
        <v>0</v>
      </c>
      <c r="O99" s="3">
        <v>0</v>
      </c>
      <c r="P99" s="3">
        <v>0</v>
      </c>
      <c r="Q99" s="3">
        <v>0</v>
      </c>
      <c r="R99" s="3">
        <v>0</v>
      </c>
      <c r="S99" s="3">
        <v>0</v>
      </c>
      <c r="T99" s="3">
        <v>0</v>
      </c>
      <c r="U99" s="3">
        <v>0</v>
      </c>
      <c r="V99" s="3">
        <v>0</v>
      </c>
    </row>
    <row r="100" spans="1:22">
      <c r="A100" s="13" t="s">
        <v>114</v>
      </c>
      <c r="B100" s="3">
        <v>0</v>
      </c>
      <c r="C100" s="3">
        <v>0</v>
      </c>
      <c r="D100" s="3">
        <v>0</v>
      </c>
      <c r="E100" s="3">
        <v>0</v>
      </c>
      <c r="F100" s="3">
        <v>0</v>
      </c>
      <c r="G100" s="3">
        <v>0</v>
      </c>
      <c r="H100" s="3">
        <v>0</v>
      </c>
      <c r="I100" s="3">
        <v>0</v>
      </c>
      <c r="J100" s="3">
        <v>0</v>
      </c>
      <c r="K100" s="3">
        <v>0</v>
      </c>
      <c r="L100" s="3">
        <v>0</v>
      </c>
      <c r="M100" s="3">
        <v>0</v>
      </c>
      <c r="N100" s="3">
        <v>0</v>
      </c>
      <c r="O100" s="3">
        <v>0</v>
      </c>
      <c r="P100" s="3">
        <v>0</v>
      </c>
      <c r="Q100" s="3">
        <v>0</v>
      </c>
      <c r="R100" s="3">
        <v>0</v>
      </c>
      <c r="S100" s="3">
        <v>0</v>
      </c>
      <c r="T100" s="3">
        <v>0</v>
      </c>
      <c r="U100" s="3">
        <v>0</v>
      </c>
      <c r="V100" s="3">
        <v>0</v>
      </c>
    </row>
    <row r="101" spans="1:22">
      <c r="A101" s="13" t="s">
        <v>115</v>
      </c>
      <c r="B101" s="3">
        <v>20758.64</v>
      </c>
      <c r="C101" s="3">
        <v>149223.89000000001</v>
      </c>
      <c r="D101" s="3">
        <v>16762.53</v>
      </c>
      <c r="E101" s="3">
        <v>0</v>
      </c>
      <c r="F101" s="3">
        <v>0</v>
      </c>
      <c r="G101" s="3">
        <v>0</v>
      </c>
      <c r="H101" s="3">
        <v>0</v>
      </c>
      <c r="I101" s="3">
        <v>0</v>
      </c>
      <c r="J101" s="3">
        <v>0</v>
      </c>
      <c r="K101" s="3">
        <v>0</v>
      </c>
      <c r="L101" s="3">
        <v>0</v>
      </c>
      <c r="M101" s="3">
        <v>0</v>
      </c>
      <c r="N101" s="3">
        <v>0</v>
      </c>
      <c r="O101" s="3">
        <v>0</v>
      </c>
      <c r="P101" s="3">
        <v>0</v>
      </c>
      <c r="Q101" s="3">
        <v>0</v>
      </c>
      <c r="R101" s="3">
        <v>0</v>
      </c>
      <c r="S101" s="3">
        <v>0</v>
      </c>
      <c r="T101" s="3">
        <v>0</v>
      </c>
      <c r="U101" s="3">
        <v>0</v>
      </c>
      <c r="V101" s="3">
        <v>0</v>
      </c>
    </row>
    <row r="102" spans="1:22">
      <c r="A102" s="13" t="s">
        <v>116</v>
      </c>
      <c r="B102" s="3">
        <v>15790.11</v>
      </c>
      <c r="C102" s="3">
        <v>14499.49</v>
      </c>
      <c r="D102" s="3">
        <v>15609.84</v>
      </c>
      <c r="E102" s="3">
        <v>0</v>
      </c>
      <c r="F102" s="3">
        <v>0</v>
      </c>
      <c r="G102" s="3">
        <v>0</v>
      </c>
      <c r="H102" s="3">
        <v>0</v>
      </c>
      <c r="I102" s="3">
        <v>0</v>
      </c>
      <c r="J102" s="3">
        <v>0</v>
      </c>
      <c r="K102" s="3">
        <v>0</v>
      </c>
      <c r="L102" s="3">
        <v>0</v>
      </c>
      <c r="M102" s="3">
        <v>0</v>
      </c>
      <c r="N102" s="3">
        <v>0</v>
      </c>
      <c r="O102" s="3">
        <v>0</v>
      </c>
      <c r="P102" s="3">
        <v>0</v>
      </c>
      <c r="Q102" s="3">
        <v>0</v>
      </c>
      <c r="R102" s="3">
        <v>0</v>
      </c>
      <c r="S102" s="3">
        <v>0</v>
      </c>
      <c r="T102" s="3">
        <v>0</v>
      </c>
      <c r="U102" s="3">
        <v>0</v>
      </c>
      <c r="V102" s="3">
        <v>0</v>
      </c>
    </row>
    <row r="103" spans="1:22">
      <c r="A103" s="13" t="s">
        <v>117</v>
      </c>
      <c r="B103" s="3">
        <v>0</v>
      </c>
      <c r="C103" s="3">
        <v>0</v>
      </c>
      <c r="D103" s="3">
        <v>0</v>
      </c>
      <c r="E103" s="3">
        <v>208266.44999999899</v>
      </c>
      <c r="F103" s="3">
        <v>171019.31</v>
      </c>
      <c r="G103" s="3">
        <v>168097.55999999901</v>
      </c>
      <c r="H103" s="3">
        <v>146507.74</v>
      </c>
      <c r="I103" s="3">
        <v>189891.16999999899</v>
      </c>
      <c r="J103" s="3">
        <v>181566.399999999</v>
      </c>
      <c r="K103" s="3">
        <v>164334.9</v>
      </c>
      <c r="L103" s="3">
        <v>158980.889999999</v>
      </c>
      <c r="M103" s="3">
        <v>166040.09999999899</v>
      </c>
      <c r="N103" s="3">
        <v>163614.30999999901</v>
      </c>
      <c r="O103" s="3">
        <v>141173.87999999899</v>
      </c>
      <c r="P103" s="3">
        <v>148888.25</v>
      </c>
      <c r="Q103" s="3">
        <v>173659.459999999</v>
      </c>
      <c r="R103" s="3">
        <v>156290.99999999901</v>
      </c>
      <c r="S103" s="3">
        <v>174015.15</v>
      </c>
      <c r="T103" s="3">
        <v>219401.31999999899</v>
      </c>
      <c r="U103" s="3">
        <v>175499.63</v>
      </c>
      <c r="V103" s="3">
        <v>185992.97999999899</v>
      </c>
    </row>
    <row r="104" spans="1:22">
      <c r="A104" s="13" t="s">
        <v>118</v>
      </c>
      <c r="B104" s="3">
        <v>-4237.49</v>
      </c>
      <c r="C104" s="3">
        <v>-2502.9499999999998</v>
      </c>
      <c r="D104" s="3">
        <v>-10414.14</v>
      </c>
      <c r="E104" s="3">
        <v>-2502.9499999999998</v>
      </c>
      <c r="F104" s="3">
        <v>-12622.7</v>
      </c>
      <c r="G104" s="3">
        <v>-10080.99</v>
      </c>
      <c r="H104" s="3">
        <v>-2502.9499999999998</v>
      </c>
      <c r="I104" s="3">
        <v>-5439.77</v>
      </c>
      <c r="J104" s="3">
        <v>-2370.36</v>
      </c>
      <c r="K104" s="3">
        <v>-2077.6799999999998</v>
      </c>
      <c r="L104" s="3">
        <v>-1641.57</v>
      </c>
      <c r="M104" s="3">
        <v>-1567.06</v>
      </c>
      <c r="N104" s="3">
        <v>-4682.43</v>
      </c>
      <c r="O104" s="3">
        <v>-7153.04</v>
      </c>
      <c r="P104" s="3">
        <v>-9476.32</v>
      </c>
      <c r="Q104" s="3">
        <v>-10572.72</v>
      </c>
      <c r="R104" s="3">
        <v>-11680.53</v>
      </c>
      <c r="S104" s="3">
        <v>-10162.299999999999</v>
      </c>
      <c r="T104" s="3">
        <v>-6766.42</v>
      </c>
      <c r="U104" s="3">
        <v>-3572.24</v>
      </c>
      <c r="V104" s="3">
        <v>-2503.7800000000002</v>
      </c>
    </row>
    <row r="105" spans="1:22">
      <c r="A105" s="13" t="s">
        <v>119</v>
      </c>
      <c r="B105" s="3">
        <v>0</v>
      </c>
      <c r="C105" s="3">
        <v>0</v>
      </c>
      <c r="D105" s="3">
        <v>0</v>
      </c>
      <c r="E105" s="3">
        <v>16049.619999999901</v>
      </c>
      <c r="F105" s="3">
        <v>12282.9199999999</v>
      </c>
      <c r="G105" s="3">
        <v>29025.54</v>
      </c>
      <c r="H105" s="3">
        <v>47877.039999999899</v>
      </c>
      <c r="I105" s="3">
        <v>20386.599999999999</v>
      </c>
      <c r="J105" s="3">
        <v>22741.4899999999</v>
      </c>
      <c r="K105" s="3">
        <v>20775.019999999899</v>
      </c>
      <c r="L105" s="3">
        <v>69667.91</v>
      </c>
      <c r="M105" s="3">
        <v>20788.310000000001</v>
      </c>
      <c r="N105" s="3">
        <v>30979.21</v>
      </c>
      <c r="O105" s="3">
        <v>32704.82</v>
      </c>
      <c r="P105" s="3">
        <v>15752.15</v>
      </c>
      <c r="Q105" s="3">
        <v>28607.16</v>
      </c>
      <c r="R105" s="3">
        <v>60493.54</v>
      </c>
      <c r="S105" s="3">
        <v>24434.799999999999</v>
      </c>
      <c r="T105" s="3">
        <v>27901.98</v>
      </c>
      <c r="U105" s="3">
        <v>49347.0799999999</v>
      </c>
      <c r="V105" s="3">
        <v>49456.639999999999</v>
      </c>
    </row>
    <row r="106" spans="1:22">
      <c r="A106" s="13" t="s">
        <v>120</v>
      </c>
      <c r="B106" s="3">
        <v>12467.98</v>
      </c>
      <c r="C106" s="3">
        <v>12435.99</v>
      </c>
      <c r="D106" s="3">
        <v>16704.53</v>
      </c>
      <c r="E106" s="3">
        <v>14792.92</v>
      </c>
      <c r="F106" s="3">
        <v>13085.66</v>
      </c>
      <c r="G106" s="3">
        <v>15457.39</v>
      </c>
      <c r="H106" s="3">
        <v>12518.2499999999</v>
      </c>
      <c r="I106" s="3">
        <v>15456.17</v>
      </c>
      <c r="J106" s="3">
        <v>15537.49</v>
      </c>
      <c r="K106" s="3">
        <v>6948.18</v>
      </c>
      <c r="L106" s="3">
        <v>15563.55</v>
      </c>
      <c r="M106" s="3">
        <v>12302.7599999999</v>
      </c>
      <c r="N106" s="3">
        <v>13840.08</v>
      </c>
      <c r="O106" s="3">
        <v>14761.41</v>
      </c>
      <c r="P106" s="3">
        <v>12690.08</v>
      </c>
      <c r="Q106" s="3">
        <v>13903.15</v>
      </c>
      <c r="R106" s="3">
        <v>13449.289999999901</v>
      </c>
      <c r="S106" s="3">
        <v>14951.85</v>
      </c>
      <c r="T106" s="3">
        <v>13420.86</v>
      </c>
      <c r="U106" s="3">
        <v>14381.94</v>
      </c>
      <c r="V106" s="3">
        <v>14423.369999999901</v>
      </c>
    </row>
    <row r="107" spans="1:22">
      <c r="A107" s="13" t="s">
        <v>121</v>
      </c>
      <c r="B107" s="3">
        <v>0</v>
      </c>
      <c r="C107" s="3">
        <v>0</v>
      </c>
      <c r="D107" s="3">
        <v>0</v>
      </c>
      <c r="E107" s="3">
        <v>0</v>
      </c>
      <c r="F107" s="3">
        <v>0</v>
      </c>
      <c r="G107" s="3">
        <v>0</v>
      </c>
      <c r="H107" s="3">
        <v>0</v>
      </c>
      <c r="I107" s="3">
        <v>0</v>
      </c>
      <c r="J107" s="3">
        <v>0</v>
      </c>
      <c r="K107" s="3">
        <v>0</v>
      </c>
      <c r="L107" s="3">
        <v>0</v>
      </c>
      <c r="M107" s="3">
        <v>0</v>
      </c>
      <c r="N107" s="3">
        <v>0</v>
      </c>
      <c r="O107" s="3">
        <v>0</v>
      </c>
      <c r="P107" s="3">
        <v>0</v>
      </c>
      <c r="Q107" s="3">
        <v>0</v>
      </c>
      <c r="R107" s="3">
        <v>0</v>
      </c>
      <c r="S107" s="3">
        <v>0</v>
      </c>
      <c r="T107" s="3">
        <v>0</v>
      </c>
      <c r="U107" s="3">
        <v>0</v>
      </c>
      <c r="V107" s="3">
        <v>0</v>
      </c>
    </row>
    <row r="108" spans="1:22">
      <c r="A108" s="13" t="s">
        <v>122</v>
      </c>
      <c r="B108" s="3">
        <v>91.13</v>
      </c>
      <c r="C108" s="3">
        <v>3273.06</v>
      </c>
      <c r="D108" s="3">
        <v>374.99</v>
      </c>
      <c r="E108" s="3">
        <v>311.02999999999997</v>
      </c>
      <c r="F108" s="3">
        <v>127.07</v>
      </c>
      <c r="G108" s="3">
        <v>513.80999999999995</v>
      </c>
      <c r="H108" s="3">
        <v>5607.56</v>
      </c>
      <c r="I108" s="3">
        <v>670.18</v>
      </c>
      <c r="J108" s="3">
        <v>10012.92</v>
      </c>
      <c r="K108" s="3">
        <v>1261.53</v>
      </c>
      <c r="L108" s="3">
        <v>1395.69</v>
      </c>
      <c r="M108" s="3">
        <v>749.93</v>
      </c>
      <c r="N108" s="3">
        <v>1206.3900000000001</v>
      </c>
      <c r="O108" s="3">
        <v>6758.76</v>
      </c>
      <c r="P108" s="3">
        <v>6382.7</v>
      </c>
      <c r="Q108" s="3">
        <v>1274.4100000000001</v>
      </c>
      <c r="R108" s="3">
        <v>1410.43</v>
      </c>
      <c r="S108" s="3">
        <v>1555.41</v>
      </c>
      <c r="T108" s="3">
        <v>1046.8</v>
      </c>
      <c r="U108" s="3">
        <v>1012.92</v>
      </c>
      <c r="V108" s="3">
        <v>2261.75</v>
      </c>
    </row>
    <row r="109" spans="1:22">
      <c r="A109" s="13" t="s">
        <v>123</v>
      </c>
      <c r="B109" s="3">
        <v>1.72</v>
      </c>
      <c r="C109" s="3">
        <v>279.18</v>
      </c>
      <c r="D109" s="3">
        <v>0.43</v>
      </c>
      <c r="E109" s="3">
        <v>0.86</v>
      </c>
      <c r="F109" s="3">
        <v>285.06</v>
      </c>
      <c r="G109" s="3">
        <v>175.97</v>
      </c>
      <c r="H109" s="3">
        <v>2961.88</v>
      </c>
      <c r="I109" s="3">
        <v>278.75</v>
      </c>
      <c r="J109" s="3">
        <v>24960.35</v>
      </c>
      <c r="K109" s="3">
        <v>6.45</v>
      </c>
      <c r="L109" s="3">
        <v>559.71</v>
      </c>
      <c r="M109" s="3">
        <v>965.85</v>
      </c>
      <c r="N109" s="3">
        <v>6268.03</v>
      </c>
      <c r="O109" s="3">
        <v>1.29</v>
      </c>
      <c r="P109" s="3">
        <v>352.659999999999</v>
      </c>
      <c r="Q109" s="3">
        <v>0.86</v>
      </c>
      <c r="R109" s="3">
        <v>367.43999999999897</v>
      </c>
      <c r="S109" s="3">
        <v>3.44</v>
      </c>
      <c r="T109" s="3">
        <v>8.6</v>
      </c>
      <c r="U109" s="3">
        <v>353.52</v>
      </c>
      <c r="V109" s="3">
        <v>5.16</v>
      </c>
    </row>
    <row r="110" spans="1:22">
      <c r="A110" s="13" t="s">
        <v>124</v>
      </c>
      <c r="B110" s="3">
        <v>18058.09</v>
      </c>
      <c r="C110" s="3">
        <v>25297.93</v>
      </c>
      <c r="D110" s="3">
        <v>24766.629999999899</v>
      </c>
      <c r="E110" s="3">
        <v>19620.169999999998</v>
      </c>
      <c r="F110" s="3">
        <v>20099.509999999998</v>
      </c>
      <c r="G110" s="3">
        <v>18376.289999999899</v>
      </c>
      <c r="H110" s="3">
        <v>18925.98</v>
      </c>
      <c r="I110" s="3">
        <v>22107.16</v>
      </c>
      <c r="J110" s="3">
        <v>30460.609999999899</v>
      </c>
      <c r="K110" s="3">
        <v>8619.18</v>
      </c>
      <c r="L110" s="3">
        <v>32594.67</v>
      </c>
      <c r="M110" s="3">
        <v>17511.87</v>
      </c>
      <c r="N110" s="3">
        <v>16119.47</v>
      </c>
      <c r="O110" s="3">
        <v>7399.5199999999904</v>
      </c>
      <c r="P110" s="3">
        <v>31907.8999999999</v>
      </c>
      <c r="Q110" s="3">
        <v>21700.799999999999</v>
      </c>
      <c r="R110" s="3">
        <v>22416.059999999899</v>
      </c>
      <c r="S110" s="3">
        <v>22845.98</v>
      </c>
      <c r="T110" s="3">
        <v>17953.61</v>
      </c>
      <c r="U110" s="3">
        <v>16323.56</v>
      </c>
      <c r="V110" s="3">
        <v>45150.95</v>
      </c>
    </row>
    <row r="111" spans="1:22">
      <c r="A111" s="13" t="s">
        <v>125</v>
      </c>
      <c r="B111" s="3">
        <v>2325.96</v>
      </c>
      <c r="C111" s="3">
        <v>2194.9899999999998</v>
      </c>
      <c r="D111" s="3">
        <v>2367.75</v>
      </c>
      <c r="E111" s="3">
        <v>2771.33</v>
      </c>
      <c r="F111" s="3">
        <v>2625.56</v>
      </c>
      <c r="G111" s="3">
        <v>2323.5500000000002</v>
      </c>
      <c r="H111" s="3">
        <v>2678.85</v>
      </c>
      <c r="I111" s="3">
        <v>2930.9</v>
      </c>
      <c r="J111" s="3">
        <v>2464.67</v>
      </c>
      <c r="K111" s="3">
        <v>2221.02</v>
      </c>
      <c r="L111" s="3">
        <v>3147.41</v>
      </c>
      <c r="M111" s="3">
        <v>2121.66</v>
      </c>
      <c r="N111" s="3">
        <v>2894.04</v>
      </c>
      <c r="O111" s="3">
        <v>2820.97</v>
      </c>
      <c r="P111" s="3">
        <v>2768.39</v>
      </c>
      <c r="Q111" s="3">
        <v>2488.3200000000002</v>
      </c>
      <c r="R111" s="3">
        <v>2945.08</v>
      </c>
      <c r="S111" s="3">
        <v>5145.21</v>
      </c>
      <c r="T111" s="3">
        <v>2554.98</v>
      </c>
      <c r="U111" s="3">
        <v>1890.45</v>
      </c>
      <c r="V111" s="3">
        <v>2043.96</v>
      </c>
    </row>
    <row r="112" spans="1:22">
      <c r="A112" s="13" t="s">
        <v>126</v>
      </c>
      <c r="B112" s="3">
        <v>0</v>
      </c>
      <c r="C112" s="3">
        <v>0</v>
      </c>
      <c r="D112" s="3">
        <v>0</v>
      </c>
      <c r="E112" s="3">
        <v>0</v>
      </c>
      <c r="F112" s="3">
        <v>23415.88</v>
      </c>
      <c r="G112" s="3">
        <v>0</v>
      </c>
      <c r="H112" s="3">
        <v>21882.41</v>
      </c>
      <c r="I112" s="3">
        <v>1706.83</v>
      </c>
      <c r="J112" s="3">
        <v>0</v>
      </c>
      <c r="K112" s="3">
        <v>5519.3</v>
      </c>
      <c r="L112" s="3">
        <v>0</v>
      </c>
      <c r="M112" s="3">
        <v>0</v>
      </c>
      <c r="N112" s="3">
        <v>135.25</v>
      </c>
      <c r="O112" s="3">
        <v>0</v>
      </c>
      <c r="P112" s="3">
        <v>0</v>
      </c>
      <c r="Q112" s="3">
        <v>7462.71</v>
      </c>
      <c r="R112" s="3">
        <v>0</v>
      </c>
      <c r="S112" s="3">
        <v>0</v>
      </c>
      <c r="T112" s="3">
        <v>1330.45</v>
      </c>
      <c r="U112" s="3">
        <v>0</v>
      </c>
      <c r="V112" s="3">
        <v>0</v>
      </c>
    </row>
    <row r="113" spans="1:22">
      <c r="A113" s="13" t="s">
        <v>127</v>
      </c>
      <c r="B113" s="3">
        <v>0</v>
      </c>
      <c r="C113" s="3">
        <v>0</v>
      </c>
      <c r="D113" s="3">
        <v>0</v>
      </c>
      <c r="E113" s="3">
        <v>0</v>
      </c>
      <c r="F113" s="3">
        <v>0</v>
      </c>
      <c r="G113" s="3">
        <v>0</v>
      </c>
      <c r="H113" s="3">
        <v>0</v>
      </c>
      <c r="I113" s="3">
        <v>0</v>
      </c>
      <c r="J113" s="3">
        <v>0</v>
      </c>
      <c r="K113" s="3">
        <v>0</v>
      </c>
      <c r="L113" s="3">
        <v>0</v>
      </c>
      <c r="M113" s="3">
        <v>0</v>
      </c>
      <c r="N113" s="3">
        <v>0</v>
      </c>
      <c r="O113" s="3">
        <v>0</v>
      </c>
      <c r="P113" s="3">
        <v>0</v>
      </c>
      <c r="Q113" s="3">
        <v>0</v>
      </c>
      <c r="R113" s="3">
        <v>0</v>
      </c>
      <c r="S113" s="3">
        <v>0</v>
      </c>
      <c r="T113" s="3">
        <v>0</v>
      </c>
      <c r="U113" s="3">
        <v>0</v>
      </c>
      <c r="V113" s="3">
        <v>0</v>
      </c>
    </row>
    <row r="114" spans="1:22">
      <c r="A114" s="13" t="s">
        <v>128</v>
      </c>
      <c r="B114" s="3">
        <v>0</v>
      </c>
      <c r="C114" s="3">
        <v>0</v>
      </c>
      <c r="D114" s="3">
        <v>0</v>
      </c>
      <c r="E114" s="3">
        <v>0</v>
      </c>
      <c r="F114" s="3">
        <v>0</v>
      </c>
      <c r="G114" s="3">
        <v>0</v>
      </c>
      <c r="H114" s="3">
        <v>0</v>
      </c>
      <c r="I114" s="3">
        <v>0</v>
      </c>
      <c r="J114" s="3">
        <v>0</v>
      </c>
      <c r="K114" s="3">
        <v>0</v>
      </c>
      <c r="L114" s="3">
        <v>0</v>
      </c>
      <c r="M114" s="3">
        <v>0</v>
      </c>
      <c r="N114" s="3">
        <v>0</v>
      </c>
      <c r="O114" s="3">
        <v>0</v>
      </c>
      <c r="P114" s="3">
        <v>0</v>
      </c>
      <c r="Q114" s="3">
        <v>0</v>
      </c>
      <c r="R114" s="3">
        <v>0</v>
      </c>
      <c r="S114" s="3">
        <v>0</v>
      </c>
      <c r="T114" s="3">
        <v>0</v>
      </c>
      <c r="U114" s="3">
        <v>0</v>
      </c>
      <c r="V114" s="3">
        <v>0</v>
      </c>
    </row>
    <row r="115" spans="1:22">
      <c r="A115" s="13" t="s">
        <v>129</v>
      </c>
      <c r="B115" s="3">
        <v>4287.49999999999</v>
      </c>
      <c r="C115" s="3">
        <v>7516.27</v>
      </c>
      <c r="D115" s="3">
        <v>13791.65</v>
      </c>
      <c r="E115" s="3">
        <v>11639.57</v>
      </c>
      <c r="F115" s="3">
        <v>2835.41</v>
      </c>
      <c r="G115" s="3">
        <v>20844.080000000002</v>
      </c>
      <c r="H115" s="3">
        <v>13231.38</v>
      </c>
      <c r="I115" s="3">
        <v>13031.63</v>
      </c>
      <c r="J115" s="3">
        <v>6363.0899999999901</v>
      </c>
      <c r="K115" s="3">
        <v>1814.58</v>
      </c>
      <c r="L115" s="3">
        <v>4042.02</v>
      </c>
      <c r="M115" s="3">
        <v>13176.619999999901</v>
      </c>
      <c r="N115" s="3">
        <v>3802.45</v>
      </c>
      <c r="O115" s="3">
        <v>4482.18</v>
      </c>
      <c r="P115" s="3">
        <v>10814.5799999999</v>
      </c>
      <c r="Q115" s="3">
        <v>5306.5199999999904</v>
      </c>
      <c r="R115" s="3">
        <v>4331.28999999999</v>
      </c>
      <c r="S115" s="3">
        <v>14531.54</v>
      </c>
      <c r="T115" s="3">
        <v>2766.8499999999899</v>
      </c>
      <c r="U115" s="3">
        <v>3572.1399999999899</v>
      </c>
      <c r="V115" s="3">
        <v>43635.299999999901</v>
      </c>
    </row>
    <row r="116" spans="1:22">
      <c r="A116" s="13" t="s">
        <v>130</v>
      </c>
      <c r="B116" s="3">
        <v>0</v>
      </c>
      <c r="C116" s="3">
        <v>0</v>
      </c>
      <c r="D116" s="3">
        <v>20883.04</v>
      </c>
      <c r="E116" s="3">
        <v>0</v>
      </c>
      <c r="F116" s="3">
        <v>0</v>
      </c>
      <c r="G116" s="3">
        <v>0</v>
      </c>
      <c r="H116" s="3">
        <v>0</v>
      </c>
      <c r="I116" s="3">
        <v>0</v>
      </c>
      <c r="J116" s="3">
        <v>0</v>
      </c>
      <c r="K116" s="3">
        <v>0</v>
      </c>
      <c r="L116" s="3">
        <v>0</v>
      </c>
      <c r="M116" s="3">
        <v>-33.340000000000003</v>
      </c>
      <c r="N116" s="3">
        <v>0</v>
      </c>
      <c r="O116" s="3">
        <v>0</v>
      </c>
      <c r="P116" s="3">
        <v>20638.84</v>
      </c>
      <c r="Q116" s="3">
        <v>365.67</v>
      </c>
      <c r="R116" s="3">
        <v>0</v>
      </c>
      <c r="S116" s="3">
        <v>0</v>
      </c>
      <c r="T116" s="3">
        <v>0</v>
      </c>
      <c r="U116" s="3">
        <v>0</v>
      </c>
      <c r="V116" s="3">
        <v>0</v>
      </c>
    </row>
    <row r="117" spans="1:22">
      <c r="A117" s="13" t="s">
        <v>131</v>
      </c>
      <c r="B117" s="3">
        <v>0</v>
      </c>
      <c r="C117" s="3">
        <v>0</v>
      </c>
      <c r="D117" s="3">
        <v>0</v>
      </c>
      <c r="E117" s="3">
        <v>0</v>
      </c>
      <c r="F117" s="3">
        <v>0</v>
      </c>
      <c r="G117" s="3">
        <v>0</v>
      </c>
      <c r="H117" s="3">
        <v>0</v>
      </c>
      <c r="I117" s="3">
        <v>0</v>
      </c>
      <c r="J117" s="3">
        <v>0</v>
      </c>
      <c r="K117" s="3">
        <v>0</v>
      </c>
      <c r="L117" s="3">
        <v>0</v>
      </c>
      <c r="M117" s="3">
        <v>0</v>
      </c>
      <c r="N117" s="3">
        <v>0</v>
      </c>
      <c r="O117" s="3">
        <v>0</v>
      </c>
      <c r="P117" s="3">
        <v>0</v>
      </c>
      <c r="Q117" s="3">
        <v>0</v>
      </c>
      <c r="R117" s="3">
        <v>0</v>
      </c>
      <c r="S117" s="3">
        <v>0</v>
      </c>
      <c r="T117" s="3">
        <v>0</v>
      </c>
      <c r="U117" s="3">
        <v>0</v>
      </c>
      <c r="V117" s="3">
        <v>0</v>
      </c>
    </row>
    <row r="118" spans="1:22">
      <c r="A118" s="13" t="s">
        <v>132</v>
      </c>
      <c r="B118" s="3">
        <v>10413.68</v>
      </c>
      <c r="C118" s="3">
        <v>9804.7099999999991</v>
      </c>
      <c r="D118" s="3">
        <v>10813</v>
      </c>
      <c r="E118" s="3">
        <v>12988.76</v>
      </c>
      <c r="F118" s="3">
        <v>11755.74</v>
      </c>
      <c r="G118" s="3">
        <v>14072.39</v>
      </c>
      <c r="H118" s="3">
        <v>10896.9</v>
      </c>
      <c r="I118" s="3">
        <v>13605.609999999901</v>
      </c>
      <c r="J118" s="3">
        <v>14537.609999999901</v>
      </c>
      <c r="K118" s="3">
        <v>6691.70999999999</v>
      </c>
      <c r="L118" s="3">
        <v>13091.62</v>
      </c>
      <c r="M118" s="3">
        <v>10937.199999999901</v>
      </c>
      <c r="N118" s="3">
        <v>11965.52</v>
      </c>
      <c r="O118" s="3">
        <v>12122.92</v>
      </c>
      <c r="P118" s="3">
        <v>10701.64</v>
      </c>
      <c r="Q118" s="3">
        <v>11997.119999999901</v>
      </c>
      <c r="R118" s="3">
        <v>11329.89</v>
      </c>
      <c r="S118" s="3">
        <v>12932.49</v>
      </c>
      <c r="T118" s="3">
        <v>11333.34</v>
      </c>
      <c r="U118" s="3">
        <v>12781.8</v>
      </c>
      <c r="V118" s="3">
        <v>12838.05</v>
      </c>
    </row>
    <row r="119" spans="1:22">
      <c r="A119" s="13" t="s">
        <v>133</v>
      </c>
      <c r="B119" s="3">
        <v>60.01</v>
      </c>
      <c r="C119" s="3">
        <v>8403.6299999999992</v>
      </c>
      <c r="D119" s="3">
        <v>653.45000000000005</v>
      </c>
      <c r="E119" s="3">
        <v>3298.17</v>
      </c>
      <c r="F119" s="3">
        <v>1874.9</v>
      </c>
      <c r="G119" s="3">
        <v>5175.42</v>
      </c>
      <c r="H119" s="3">
        <v>955.19</v>
      </c>
      <c r="I119" s="3">
        <v>1132.47</v>
      </c>
      <c r="J119" s="3">
        <v>650.41999999999996</v>
      </c>
      <c r="K119" s="3">
        <v>3810.68</v>
      </c>
      <c r="L119" s="3">
        <v>7180.88</v>
      </c>
      <c r="M119" s="3">
        <v>-103.25</v>
      </c>
      <c r="N119" s="3">
        <v>92.42</v>
      </c>
      <c r="O119" s="3">
        <v>8698.14</v>
      </c>
      <c r="P119" s="3">
        <v>1238.26</v>
      </c>
      <c r="Q119" s="3">
        <v>3560.7399999999898</v>
      </c>
      <c r="R119" s="3">
        <v>200.849999999999</v>
      </c>
      <c r="S119" s="3">
        <v>4502.2699999999904</v>
      </c>
      <c r="T119" s="3">
        <v>55.7</v>
      </c>
      <c r="U119" s="3">
        <v>5628.03</v>
      </c>
      <c r="V119" s="3">
        <v>3219.05</v>
      </c>
    </row>
    <row r="120" spans="1:22">
      <c r="A120" s="13" t="s">
        <v>134</v>
      </c>
      <c r="B120" s="3">
        <v>18185.23</v>
      </c>
      <c r="C120" s="3">
        <v>5587.22</v>
      </c>
      <c r="D120" s="3">
        <v>7993.06</v>
      </c>
      <c r="E120" s="3">
        <v>3239.24</v>
      </c>
      <c r="F120" s="3">
        <v>6868.82</v>
      </c>
      <c r="G120" s="3">
        <v>5960.41</v>
      </c>
      <c r="H120" s="3">
        <v>7433.98</v>
      </c>
      <c r="I120" s="3">
        <v>14513.56</v>
      </c>
      <c r="J120" s="3">
        <v>5864.69</v>
      </c>
      <c r="K120" s="3">
        <v>1674.55</v>
      </c>
      <c r="L120" s="3">
        <v>3547.94</v>
      </c>
      <c r="M120" s="3">
        <v>31975.21</v>
      </c>
      <c r="N120" s="3">
        <v>16910.810000000001</v>
      </c>
      <c r="O120" s="3">
        <v>10235.16</v>
      </c>
      <c r="P120" s="3">
        <v>12468.1799999999</v>
      </c>
      <c r="Q120" s="3">
        <v>13323.15</v>
      </c>
      <c r="R120" s="3">
        <v>19468.169999999998</v>
      </c>
      <c r="S120" s="3">
        <v>44888.63</v>
      </c>
      <c r="T120" s="3">
        <v>162173.80999999901</v>
      </c>
      <c r="U120" s="3">
        <v>374815.6</v>
      </c>
      <c r="V120" s="3">
        <v>95420.529999999897</v>
      </c>
    </row>
    <row r="121" spans="1:22">
      <c r="A121" s="13" t="s">
        <v>135</v>
      </c>
      <c r="B121" s="3">
        <v>1260.97</v>
      </c>
      <c r="C121" s="3">
        <v>3931.94</v>
      </c>
      <c r="D121" s="3">
        <v>3718.2</v>
      </c>
      <c r="E121" s="3">
        <v>2475.66</v>
      </c>
      <c r="F121" s="3">
        <v>254.45</v>
      </c>
      <c r="G121" s="3">
        <v>831.099999999999</v>
      </c>
      <c r="H121" s="3">
        <v>213.84</v>
      </c>
      <c r="I121" s="3">
        <v>639.87</v>
      </c>
      <c r="J121" s="3">
        <v>3160.99</v>
      </c>
      <c r="K121" s="3">
        <v>193.41999999999899</v>
      </c>
      <c r="L121" s="3">
        <v>1497.34</v>
      </c>
      <c r="M121" s="3">
        <v>2003.72</v>
      </c>
      <c r="N121" s="3">
        <v>325.23</v>
      </c>
      <c r="O121" s="3">
        <v>887.51</v>
      </c>
      <c r="P121" s="3">
        <v>0</v>
      </c>
      <c r="Q121" s="3">
        <v>6503.66</v>
      </c>
      <c r="R121" s="3">
        <v>131.76999999999899</v>
      </c>
      <c r="S121" s="3">
        <v>1984.91</v>
      </c>
      <c r="T121" s="3">
        <v>52.33</v>
      </c>
      <c r="U121" s="3">
        <v>229.07</v>
      </c>
      <c r="V121" s="3">
        <v>1331.28</v>
      </c>
    </row>
    <row r="122" spans="1:22">
      <c r="A122" s="13" t="s">
        <v>136</v>
      </c>
      <c r="B122" s="3">
        <v>14946.57</v>
      </c>
      <c r="C122" s="3">
        <v>22231.749999999902</v>
      </c>
      <c r="D122" s="3">
        <v>33864.980000000003</v>
      </c>
      <c r="E122" s="3">
        <v>14787.07</v>
      </c>
      <c r="F122" s="3">
        <v>21683.68</v>
      </c>
      <c r="G122" s="3">
        <v>32553</v>
      </c>
      <c r="H122" s="3">
        <v>44081.06</v>
      </c>
      <c r="I122" s="3">
        <v>10872.1</v>
      </c>
      <c r="J122" s="3">
        <v>75555.839999999997</v>
      </c>
      <c r="K122" s="3">
        <v>2893.66</v>
      </c>
      <c r="L122" s="3">
        <v>12054.69</v>
      </c>
      <c r="M122" s="3">
        <v>24839.4899999999</v>
      </c>
      <c r="N122" s="3">
        <v>21364.52</v>
      </c>
      <c r="O122" s="3">
        <v>13481.11</v>
      </c>
      <c r="P122" s="3">
        <v>25546.109999999899</v>
      </c>
      <c r="Q122" s="3">
        <v>16203.52</v>
      </c>
      <c r="R122" s="3">
        <v>25511.769999999899</v>
      </c>
      <c r="S122" s="3">
        <v>26709.31</v>
      </c>
      <c r="T122" s="3">
        <v>18134.93</v>
      </c>
      <c r="U122" s="3">
        <v>22920.059999999899</v>
      </c>
      <c r="V122" s="3">
        <v>35083.1</v>
      </c>
    </row>
    <row r="123" spans="1:22">
      <c r="A123" s="13" t="s">
        <v>137</v>
      </c>
      <c r="B123" s="3">
        <v>0</v>
      </c>
      <c r="C123" s="3">
        <v>0</v>
      </c>
      <c r="D123" s="3">
        <v>0</v>
      </c>
      <c r="E123" s="3">
        <v>0</v>
      </c>
      <c r="F123" s="3">
        <v>0</v>
      </c>
      <c r="G123" s="3">
        <v>0</v>
      </c>
      <c r="H123" s="3">
        <v>0</v>
      </c>
      <c r="I123" s="3">
        <v>0</v>
      </c>
      <c r="J123" s="3">
        <v>0</v>
      </c>
      <c r="K123" s="3">
        <v>0</v>
      </c>
      <c r="L123" s="3">
        <v>0</v>
      </c>
      <c r="M123" s="3">
        <v>0</v>
      </c>
      <c r="N123" s="3">
        <v>0</v>
      </c>
      <c r="O123" s="3">
        <v>0</v>
      </c>
      <c r="P123" s="3">
        <v>0</v>
      </c>
      <c r="Q123" s="3">
        <v>0</v>
      </c>
      <c r="R123" s="3">
        <v>0</v>
      </c>
      <c r="S123" s="3">
        <v>0</v>
      </c>
      <c r="T123" s="3">
        <v>0</v>
      </c>
      <c r="U123" s="3">
        <v>0</v>
      </c>
      <c r="V123" s="3">
        <v>0</v>
      </c>
    </row>
    <row r="124" spans="1:22">
      <c r="A124" s="13" t="s">
        <v>138</v>
      </c>
      <c r="B124" s="3">
        <v>872.95999999999901</v>
      </c>
      <c r="C124" s="3">
        <v>1157.71</v>
      </c>
      <c r="D124" s="3">
        <v>4856.57</v>
      </c>
      <c r="E124" s="3">
        <v>495.99</v>
      </c>
      <c r="F124" s="3">
        <v>3761.96</v>
      </c>
      <c r="G124" s="3">
        <v>836.85999999999899</v>
      </c>
      <c r="H124" s="3">
        <v>1.76</v>
      </c>
      <c r="I124" s="3">
        <v>252.38</v>
      </c>
      <c r="J124" s="3">
        <v>71.27</v>
      </c>
      <c r="K124" s="3">
        <v>-46.79</v>
      </c>
      <c r="L124" s="3">
        <v>478.539999999999</v>
      </c>
      <c r="M124" s="3">
        <v>21432.32</v>
      </c>
      <c r="N124" s="3">
        <v>-660.38</v>
      </c>
      <c r="O124" s="3">
        <v>45717.5099999999</v>
      </c>
      <c r="P124" s="3">
        <v>5562.33</v>
      </c>
      <c r="Q124" s="3">
        <v>611.71</v>
      </c>
      <c r="R124" s="3">
        <v>1838.85</v>
      </c>
      <c r="S124" s="3">
        <v>4509.97</v>
      </c>
      <c r="T124" s="3">
        <v>1471.71</v>
      </c>
      <c r="U124" s="3">
        <v>125.95</v>
      </c>
      <c r="V124" s="3">
        <v>7899.26</v>
      </c>
    </row>
    <row r="125" spans="1:22">
      <c r="A125" s="13" t="s">
        <v>139</v>
      </c>
      <c r="B125" s="3">
        <v>0</v>
      </c>
      <c r="C125" s="3">
        <v>767.92</v>
      </c>
      <c r="D125" s="3">
        <v>791.74</v>
      </c>
      <c r="E125" s="3">
        <v>533.11</v>
      </c>
      <c r="F125" s="3">
        <v>755.54</v>
      </c>
      <c r="G125" s="3">
        <v>1224.27</v>
      </c>
      <c r="H125" s="3">
        <v>400.07</v>
      </c>
      <c r="I125" s="3">
        <v>2227.58</v>
      </c>
      <c r="J125" s="3">
        <v>2778.0699999999902</v>
      </c>
      <c r="K125" s="3">
        <v>825.9</v>
      </c>
      <c r="L125" s="3">
        <v>754.02</v>
      </c>
      <c r="M125" s="3">
        <v>2243.12</v>
      </c>
      <c r="N125" s="3">
        <v>751.23</v>
      </c>
      <c r="O125" s="3">
        <v>1177.54</v>
      </c>
      <c r="P125" s="3">
        <v>3305.8</v>
      </c>
      <c r="Q125" s="3">
        <v>1039.8800000000001</v>
      </c>
      <c r="R125" s="3">
        <v>1311.91</v>
      </c>
      <c r="S125" s="3">
        <v>1217.08</v>
      </c>
      <c r="T125" s="3">
        <v>1267.48</v>
      </c>
      <c r="U125" s="3">
        <v>4428.68</v>
      </c>
      <c r="V125" s="3">
        <v>424.1</v>
      </c>
    </row>
    <row r="126" spans="1:22">
      <c r="A126" s="13" t="s">
        <v>140</v>
      </c>
      <c r="B126" s="3">
        <v>30607.9</v>
      </c>
      <c r="C126" s="3">
        <v>46985.859999999899</v>
      </c>
      <c r="D126" s="3">
        <v>47766.989999999903</v>
      </c>
      <c r="E126" s="3">
        <v>83479.399999999994</v>
      </c>
      <c r="F126" s="3">
        <v>72073.69</v>
      </c>
      <c r="G126" s="3">
        <v>13757.37</v>
      </c>
      <c r="H126" s="3">
        <v>35795.299999999901</v>
      </c>
      <c r="I126" s="3">
        <v>39779.109999999899</v>
      </c>
      <c r="J126" s="3">
        <v>52157.94</v>
      </c>
      <c r="K126" s="3">
        <v>37520.589999999997</v>
      </c>
      <c r="L126" s="3">
        <v>48630.2</v>
      </c>
      <c r="M126" s="3">
        <v>44461.229999999901</v>
      </c>
      <c r="N126" s="3">
        <v>40405.029999999897</v>
      </c>
      <c r="O126" s="3">
        <v>43393.979999999901</v>
      </c>
      <c r="P126" s="3">
        <v>45317.25</v>
      </c>
      <c r="Q126" s="3">
        <v>67453.25</v>
      </c>
      <c r="R126" s="3">
        <v>56146.5799999999</v>
      </c>
      <c r="S126" s="3">
        <v>70038.929999999993</v>
      </c>
      <c r="T126" s="3">
        <v>61484.6499999999</v>
      </c>
      <c r="U126" s="3">
        <v>69625.94</v>
      </c>
      <c r="V126" s="3">
        <v>96737.68</v>
      </c>
    </row>
    <row r="127" spans="1:22">
      <c r="A127" s="13" t="s">
        <v>141</v>
      </c>
      <c r="B127" s="3">
        <v>0</v>
      </c>
      <c r="C127" s="3">
        <v>0</v>
      </c>
      <c r="D127" s="3">
        <v>0</v>
      </c>
      <c r="E127" s="3">
        <v>0</v>
      </c>
      <c r="F127" s="3">
        <v>0</v>
      </c>
      <c r="G127" s="3">
        <v>0</v>
      </c>
      <c r="H127" s="3">
        <v>0</v>
      </c>
      <c r="I127" s="3">
        <v>0</v>
      </c>
      <c r="J127" s="3">
        <v>0</v>
      </c>
      <c r="K127" s="3">
        <v>0</v>
      </c>
      <c r="L127" s="3">
        <v>0</v>
      </c>
      <c r="M127" s="3">
        <v>0</v>
      </c>
      <c r="N127" s="3">
        <v>0</v>
      </c>
      <c r="O127" s="3">
        <v>0</v>
      </c>
      <c r="P127" s="3">
        <v>0</v>
      </c>
      <c r="Q127" s="3">
        <v>0</v>
      </c>
      <c r="R127" s="3">
        <v>0</v>
      </c>
      <c r="S127" s="3">
        <v>0</v>
      </c>
      <c r="T127" s="3">
        <v>0</v>
      </c>
      <c r="U127" s="3">
        <v>0</v>
      </c>
      <c r="V127" s="3">
        <v>0</v>
      </c>
    </row>
    <row r="128" spans="1:22">
      <c r="A128" s="13" t="s">
        <v>142</v>
      </c>
      <c r="B128" s="3">
        <v>0</v>
      </c>
      <c r="C128" s="3">
        <v>0</v>
      </c>
      <c r="D128" s="3">
        <v>0</v>
      </c>
      <c r="E128" s="3">
        <v>0</v>
      </c>
      <c r="F128" s="3">
        <v>0</v>
      </c>
      <c r="G128" s="3">
        <v>0</v>
      </c>
      <c r="H128" s="3">
        <v>0</v>
      </c>
      <c r="I128" s="3">
        <v>0</v>
      </c>
      <c r="J128" s="3">
        <v>0</v>
      </c>
      <c r="K128" s="3">
        <v>0</v>
      </c>
      <c r="L128" s="3">
        <v>0</v>
      </c>
      <c r="M128" s="3">
        <v>0</v>
      </c>
      <c r="N128" s="3">
        <v>0</v>
      </c>
      <c r="O128" s="3">
        <v>0</v>
      </c>
      <c r="P128" s="3">
        <v>0</v>
      </c>
      <c r="Q128" s="3">
        <v>0</v>
      </c>
      <c r="R128" s="3">
        <v>0</v>
      </c>
      <c r="S128" s="3">
        <v>0</v>
      </c>
      <c r="T128" s="3">
        <v>0</v>
      </c>
      <c r="U128" s="3">
        <v>0</v>
      </c>
      <c r="V128" s="3">
        <v>0</v>
      </c>
    </row>
    <row r="129" spans="1:22">
      <c r="A129" s="13" t="s">
        <v>143</v>
      </c>
      <c r="B129" s="3">
        <v>0</v>
      </c>
      <c r="C129" s="3">
        <v>0</v>
      </c>
      <c r="D129" s="3">
        <v>0</v>
      </c>
      <c r="E129" s="3">
        <v>0</v>
      </c>
      <c r="F129" s="3">
        <v>0</v>
      </c>
      <c r="G129" s="3">
        <v>0</v>
      </c>
      <c r="H129" s="3">
        <v>0</v>
      </c>
      <c r="I129" s="3">
        <v>0</v>
      </c>
      <c r="J129" s="3">
        <v>0</v>
      </c>
      <c r="K129" s="3">
        <v>0</v>
      </c>
      <c r="L129" s="3">
        <v>0</v>
      </c>
      <c r="M129" s="3">
        <v>0</v>
      </c>
      <c r="N129" s="3">
        <v>0</v>
      </c>
      <c r="O129" s="3">
        <v>0</v>
      </c>
      <c r="P129" s="3">
        <v>0</v>
      </c>
      <c r="Q129" s="3">
        <v>0</v>
      </c>
      <c r="R129" s="3">
        <v>0</v>
      </c>
      <c r="S129" s="3">
        <v>0</v>
      </c>
      <c r="T129" s="3">
        <v>0</v>
      </c>
      <c r="U129" s="3">
        <v>0</v>
      </c>
      <c r="V129" s="3">
        <v>0</v>
      </c>
    </row>
    <row r="130" spans="1:22">
      <c r="A130" s="13" t="s">
        <v>144</v>
      </c>
      <c r="B130" s="3">
        <v>0</v>
      </c>
      <c r="C130" s="3">
        <v>0</v>
      </c>
      <c r="D130" s="3">
        <v>0</v>
      </c>
      <c r="E130" s="3">
        <v>0</v>
      </c>
      <c r="F130" s="3">
        <v>0</v>
      </c>
      <c r="G130" s="3">
        <v>0</v>
      </c>
      <c r="H130" s="3">
        <v>0</v>
      </c>
      <c r="I130" s="3">
        <v>0</v>
      </c>
      <c r="J130" s="3">
        <v>0</v>
      </c>
      <c r="K130" s="3">
        <v>0</v>
      </c>
      <c r="L130" s="3">
        <v>0</v>
      </c>
      <c r="M130" s="3">
        <v>0</v>
      </c>
      <c r="N130" s="3">
        <v>0</v>
      </c>
      <c r="O130" s="3">
        <v>0</v>
      </c>
      <c r="P130" s="3">
        <v>0</v>
      </c>
      <c r="Q130" s="3">
        <v>0</v>
      </c>
      <c r="R130" s="3">
        <v>0</v>
      </c>
      <c r="S130" s="3">
        <v>0</v>
      </c>
      <c r="T130" s="3">
        <v>0</v>
      </c>
      <c r="U130" s="3">
        <v>0</v>
      </c>
      <c r="V130" s="3">
        <v>0</v>
      </c>
    </row>
    <row r="131" spans="1:22">
      <c r="A131" s="13" t="s">
        <v>145</v>
      </c>
      <c r="B131" s="3">
        <v>0</v>
      </c>
      <c r="C131" s="3">
        <v>0</v>
      </c>
      <c r="D131" s="3">
        <v>0</v>
      </c>
      <c r="E131" s="3">
        <v>0</v>
      </c>
      <c r="F131" s="3">
        <v>0</v>
      </c>
      <c r="G131" s="3">
        <v>0</v>
      </c>
      <c r="H131" s="3">
        <v>0</v>
      </c>
      <c r="I131" s="3">
        <v>0</v>
      </c>
      <c r="J131" s="3">
        <v>0</v>
      </c>
      <c r="K131" s="3">
        <v>0</v>
      </c>
      <c r="L131" s="3">
        <v>0</v>
      </c>
      <c r="M131" s="3">
        <v>0</v>
      </c>
      <c r="N131" s="3">
        <v>0</v>
      </c>
      <c r="O131" s="3">
        <v>0</v>
      </c>
      <c r="P131" s="3">
        <v>0</v>
      </c>
      <c r="Q131" s="3">
        <v>0</v>
      </c>
      <c r="R131" s="3">
        <v>0</v>
      </c>
      <c r="S131" s="3">
        <v>0</v>
      </c>
      <c r="T131" s="3">
        <v>0</v>
      </c>
      <c r="U131" s="3">
        <v>0</v>
      </c>
      <c r="V131" s="3">
        <v>0</v>
      </c>
    </row>
    <row r="132" spans="1:22">
      <c r="A132" s="13" t="s">
        <v>146</v>
      </c>
      <c r="B132" s="3">
        <v>0</v>
      </c>
      <c r="C132" s="3">
        <v>0</v>
      </c>
      <c r="D132" s="3">
        <v>0</v>
      </c>
      <c r="E132" s="3">
        <v>0</v>
      </c>
      <c r="F132" s="3">
        <v>0</v>
      </c>
      <c r="G132" s="3">
        <v>0</v>
      </c>
      <c r="H132" s="3">
        <v>294.02999999999997</v>
      </c>
      <c r="I132" s="3">
        <v>25.19</v>
      </c>
      <c r="J132" s="3">
        <v>379.35</v>
      </c>
      <c r="K132" s="3">
        <v>124.6</v>
      </c>
      <c r="L132" s="3">
        <v>173.41</v>
      </c>
      <c r="M132" s="3">
        <v>33.58</v>
      </c>
      <c r="N132" s="3">
        <v>0</v>
      </c>
      <c r="O132" s="3">
        <v>41.99</v>
      </c>
      <c r="P132" s="3">
        <v>385.99</v>
      </c>
      <c r="Q132" s="3">
        <v>25.82</v>
      </c>
      <c r="R132" s="3">
        <v>121.1</v>
      </c>
      <c r="S132" s="3">
        <v>8.61</v>
      </c>
      <c r="T132" s="3">
        <v>43.05</v>
      </c>
      <c r="U132" s="3">
        <v>20.16</v>
      </c>
      <c r="V132" s="3">
        <v>55.9</v>
      </c>
    </row>
    <row r="133" spans="1:22">
      <c r="A133" s="13" t="s">
        <v>147</v>
      </c>
      <c r="B133" s="7">
        <f>SUM(B96:B132)</f>
        <v>156359.03999999998</v>
      </c>
      <c r="C133" s="7">
        <f t="shared" ref="C133:V133" si="6">SUM(C96:C132)</f>
        <v>324642.9299999997</v>
      </c>
      <c r="D133" s="7">
        <f t="shared" si="6"/>
        <v>224991.95999999982</v>
      </c>
      <c r="E133" s="7">
        <f t="shared" si="6"/>
        <v>406337.68999999878</v>
      </c>
      <c r="F133" s="7">
        <f t="shared" si="6"/>
        <v>360616.24999999988</v>
      </c>
      <c r="G133" s="7">
        <f t="shared" si="6"/>
        <v>326854.43999999884</v>
      </c>
      <c r="H133" s="7">
        <f t="shared" si="6"/>
        <v>375694.12999999977</v>
      </c>
      <c r="I133" s="7">
        <f t="shared" si="6"/>
        <v>389240.34999999875</v>
      </c>
      <c r="J133" s="7">
        <f t="shared" si="6"/>
        <v>459448.93999999866</v>
      </c>
      <c r="K133" s="7">
        <f t="shared" si="6"/>
        <v>271125.5299999998</v>
      </c>
      <c r="L133" s="7">
        <f t="shared" si="6"/>
        <v>378263.49999999895</v>
      </c>
      <c r="M133" s="7">
        <f t="shared" si="6"/>
        <v>376734.79999999847</v>
      </c>
      <c r="N133" s="7">
        <f t="shared" si="6"/>
        <v>331896.26999999891</v>
      </c>
      <c r="O133" s="7">
        <f t="shared" si="6"/>
        <v>344228.29999999882</v>
      </c>
      <c r="P133" s="7">
        <f t="shared" si="6"/>
        <v>360484.07999999949</v>
      </c>
      <c r="Q133" s="7">
        <f t="shared" si="6"/>
        <v>373168.32999999891</v>
      </c>
      <c r="R133" s="7">
        <f t="shared" si="6"/>
        <v>374027.5799999985</v>
      </c>
      <c r="S133" s="7">
        <f t="shared" si="6"/>
        <v>424997.69</v>
      </c>
      <c r="T133" s="7">
        <f t="shared" si="6"/>
        <v>549136.28999999794</v>
      </c>
      <c r="U133" s="7">
        <f t="shared" si="6"/>
        <v>770502.99999999988</v>
      </c>
      <c r="V133" s="7">
        <f t="shared" si="6"/>
        <v>610671.75999999873</v>
      </c>
    </row>
    <row r="134" spans="1:22">
      <c r="A134" s="12" t="s">
        <v>148</v>
      </c>
      <c r="B134" s="3">
        <v>0</v>
      </c>
      <c r="C134" s="3">
        <v>0</v>
      </c>
      <c r="D134" s="3">
        <v>0</v>
      </c>
      <c r="E134" s="3">
        <v>0</v>
      </c>
      <c r="F134" s="3">
        <v>0</v>
      </c>
      <c r="G134" s="3">
        <v>0</v>
      </c>
      <c r="H134" s="3">
        <v>0</v>
      </c>
      <c r="I134" s="3">
        <v>0</v>
      </c>
      <c r="J134" s="3">
        <v>0</v>
      </c>
      <c r="K134" s="3">
        <v>0</v>
      </c>
      <c r="L134" s="3">
        <v>0</v>
      </c>
      <c r="M134" s="3">
        <v>0</v>
      </c>
      <c r="N134" s="3">
        <v>0</v>
      </c>
      <c r="O134" s="3">
        <v>0</v>
      </c>
      <c r="P134" s="3">
        <v>0</v>
      </c>
      <c r="Q134" s="3">
        <v>0</v>
      </c>
      <c r="R134" s="3">
        <v>0</v>
      </c>
      <c r="S134" s="3">
        <v>0</v>
      </c>
      <c r="T134" s="3">
        <v>0</v>
      </c>
      <c r="U134" s="3">
        <v>0</v>
      </c>
      <c r="V134" s="3">
        <v>0</v>
      </c>
    </row>
    <row r="135" spans="1:22">
      <c r="A135" s="13" t="s">
        <v>149</v>
      </c>
      <c r="B135" s="3">
        <v>0</v>
      </c>
      <c r="C135" s="3">
        <v>0</v>
      </c>
      <c r="D135" s="3">
        <v>0</v>
      </c>
      <c r="E135" s="3">
        <v>0</v>
      </c>
      <c r="F135" s="3">
        <v>0</v>
      </c>
      <c r="G135" s="3">
        <v>0</v>
      </c>
      <c r="H135" s="3">
        <v>0</v>
      </c>
      <c r="I135" s="3">
        <v>0</v>
      </c>
      <c r="J135" s="3">
        <v>0</v>
      </c>
      <c r="K135" s="3">
        <v>0</v>
      </c>
      <c r="L135" s="3">
        <v>0</v>
      </c>
      <c r="M135" s="3">
        <v>0</v>
      </c>
      <c r="N135" s="3">
        <v>0</v>
      </c>
      <c r="O135" s="3">
        <v>0</v>
      </c>
      <c r="P135" s="3">
        <v>0</v>
      </c>
      <c r="Q135" s="3">
        <v>0</v>
      </c>
      <c r="R135" s="3">
        <v>0</v>
      </c>
      <c r="S135" s="3">
        <v>0</v>
      </c>
      <c r="T135" s="3">
        <v>0</v>
      </c>
      <c r="U135" s="3">
        <v>0</v>
      </c>
      <c r="V135" s="3">
        <v>0</v>
      </c>
    </row>
    <row r="136" spans="1:22">
      <c r="A136" s="13" t="s">
        <v>150</v>
      </c>
      <c r="B136" s="3">
        <v>0</v>
      </c>
      <c r="C136" s="3">
        <v>0</v>
      </c>
      <c r="D136" s="3">
        <v>0</v>
      </c>
      <c r="E136" s="3">
        <v>0</v>
      </c>
      <c r="F136" s="3">
        <v>0</v>
      </c>
      <c r="G136" s="3">
        <v>0</v>
      </c>
      <c r="H136" s="3">
        <v>0</v>
      </c>
      <c r="I136" s="3">
        <v>0</v>
      </c>
      <c r="J136" s="3">
        <v>0</v>
      </c>
      <c r="K136" s="3">
        <v>0</v>
      </c>
      <c r="L136" s="3">
        <v>0</v>
      </c>
      <c r="M136" s="3">
        <v>0</v>
      </c>
      <c r="N136" s="3">
        <v>0</v>
      </c>
      <c r="O136" s="3">
        <v>0</v>
      </c>
      <c r="P136" s="3">
        <v>0</v>
      </c>
      <c r="Q136" s="3">
        <v>0</v>
      </c>
      <c r="R136" s="3">
        <v>0</v>
      </c>
      <c r="S136" s="3">
        <v>0</v>
      </c>
      <c r="T136" s="3">
        <v>0</v>
      </c>
      <c r="U136" s="3">
        <v>0</v>
      </c>
      <c r="V136" s="3">
        <v>0</v>
      </c>
    </row>
    <row r="137" spans="1:22">
      <c r="A137" s="13" t="s">
        <v>151</v>
      </c>
      <c r="B137" s="3">
        <v>0</v>
      </c>
      <c r="C137" s="3">
        <v>0</v>
      </c>
      <c r="D137" s="3">
        <v>0</v>
      </c>
      <c r="E137" s="3">
        <v>0</v>
      </c>
      <c r="F137" s="3">
        <v>0</v>
      </c>
      <c r="G137" s="3">
        <v>0</v>
      </c>
      <c r="H137" s="3">
        <v>0</v>
      </c>
      <c r="I137" s="3">
        <v>0</v>
      </c>
      <c r="J137" s="3">
        <v>0</v>
      </c>
      <c r="K137" s="3">
        <v>0</v>
      </c>
      <c r="L137" s="3">
        <v>0</v>
      </c>
      <c r="M137" s="3">
        <v>0</v>
      </c>
      <c r="N137" s="3">
        <v>0</v>
      </c>
      <c r="O137" s="3">
        <v>0</v>
      </c>
      <c r="P137" s="3">
        <v>0</v>
      </c>
      <c r="Q137" s="3">
        <v>0</v>
      </c>
      <c r="R137" s="3">
        <v>0</v>
      </c>
      <c r="S137" s="3">
        <v>0</v>
      </c>
      <c r="T137" s="3">
        <v>0</v>
      </c>
      <c r="U137" s="3">
        <v>0</v>
      </c>
      <c r="V137" s="3">
        <v>0</v>
      </c>
    </row>
    <row r="138" spans="1:22">
      <c r="A138" s="13" t="s">
        <v>152</v>
      </c>
      <c r="B138" s="3">
        <v>0</v>
      </c>
      <c r="C138" s="3">
        <v>0</v>
      </c>
      <c r="D138" s="3">
        <v>0</v>
      </c>
      <c r="E138" s="3">
        <v>0</v>
      </c>
      <c r="F138" s="3">
        <v>0</v>
      </c>
      <c r="G138" s="3">
        <v>0</v>
      </c>
      <c r="H138" s="3">
        <v>0</v>
      </c>
      <c r="I138" s="3">
        <v>0</v>
      </c>
      <c r="J138" s="3">
        <v>0</v>
      </c>
      <c r="K138" s="3">
        <v>0</v>
      </c>
      <c r="L138" s="3">
        <v>0</v>
      </c>
      <c r="M138" s="3">
        <v>0</v>
      </c>
      <c r="N138" s="3">
        <v>0</v>
      </c>
      <c r="O138" s="3">
        <v>0</v>
      </c>
      <c r="P138" s="3">
        <v>0</v>
      </c>
      <c r="Q138" s="3">
        <v>0</v>
      </c>
      <c r="R138" s="3">
        <v>0</v>
      </c>
      <c r="S138" s="3">
        <v>0</v>
      </c>
      <c r="T138" s="3">
        <v>0</v>
      </c>
      <c r="U138" s="3">
        <v>0</v>
      </c>
      <c r="V138" s="3">
        <v>0</v>
      </c>
    </row>
    <row r="139" spans="1:22">
      <c r="A139" s="13" t="s">
        <v>153</v>
      </c>
      <c r="B139" s="3">
        <v>0</v>
      </c>
      <c r="C139" s="3">
        <v>0</v>
      </c>
      <c r="D139" s="3">
        <v>0</v>
      </c>
      <c r="E139" s="3">
        <v>0</v>
      </c>
      <c r="F139" s="3">
        <v>0</v>
      </c>
      <c r="G139" s="3">
        <v>0</v>
      </c>
      <c r="H139" s="3">
        <v>0</v>
      </c>
      <c r="I139" s="3">
        <v>0</v>
      </c>
      <c r="J139" s="3">
        <v>0</v>
      </c>
      <c r="K139" s="3">
        <v>0</v>
      </c>
      <c r="L139" s="3">
        <v>0</v>
      </c>
      <c r="M139" s="3">
        <v>0</v>
      </c>
      <c r="N139" s="3">
        <v>0</v>
      </c>
      <c r="O139" s="3">
        <v>0</v>
      </c>
      <c r="P139" s="3">
        <v>0</v>
      </c>
      <c r="Q139" s="3">
        <v>0</v>
      </c>
      <c r="R139" s="3">
        <v>0</v>
      </c>
      <c r="S139" s="3">
        <v>0</v>
      </c>
      <c r="T139" s="3">
        <v>0</v>
      </c>
      <c r="U139" s="3">
        <v>0</v>
      </c>
      <c r="V139" s="3">
        <v>0</v>
      </c>
    </row>
    <row r="140" spans="1:22">
      <c r="A140" s="13" t="s">
        <v>154</v>
      </c>
      <c r="B140" s="3">
        <v>0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  <c r="J140" s="3">
        <v>0</v>
      </c>
      <c r="K140" s="3">
        <v>0</v>
      </c>
      <c r="L140" s="3">
        <v>0</v>
      </c>
      <c r="M140" s="3">
        <v>0</v>
      </c>
      <c r="N140" s="3">
        <v>0</v>
      </c>
      <c r="O140" s="3">
        <v>0</v>
      </c>
      <c r="P140" s="3">
        <v>0</v>
      </c>
      <c r="Q140" s="3">
        <v>0</v>
      </c>
      <c r="R140" s="3">
        <v>0</v>
      </c>
      <c r="S140" s="3">
        <v>0</v>
      </c>
      <c r="T140" s="3">
        <v>0</v>
      </c>
      <c r="U140" s="3">
        <v>0</v>
      </c>
      <c r="V140" s="3">
        <v>0</v>
      </c>
    </row>
    <row r="141" spans="1:22">
      <c r="A141" s="13" t="s">
        <v>155</v>
      </c>
      <c r="B141" s="3">
        <v>0</v>
      </c>
      <c r="C141" s="3">
        <v>0</v>
      </c>
      <c r="D141" s="3">
        <v>0</v>
      </c>
      <c r="E141" s="3">
        <v>0</v>
      </c>
      <c r="F141" s="3">
        <v>0</v>
      </c>
      <c r="G141" s="3">
        <v>0</v>
      </c>
      <c r="H141" s="3">
        <v>0</v>
      </c>
      <c r="I141" s="3">
        <v>0</v>
      </c>
      <c r="J141" s="3">
        <v>0</v>
      </c>
      <c r="K141" s="3">
        <v>0</v>
      </c>
      <c r="L141" s="3">
        <v>0</v>
      </c>
      <c r="M141" s="3">
        <v>0</v>
      </c>
      <c r="N141" s="3">
        <v>0</v>
      </c>
      <c r="O141" s="3">
        <v>0</v>
      </c>
      <c r="P141" s="3">
        <v>0</v>
      </c>
      <c r="Q141" s="3">
        <v>0</v>
      </c>
      <c r="R141" s="3">
        <v>0</v>
      </c>
      <c r="S141" s="3">
        <v>0</v>
      </c>
      <c r="T141" s="3">
        <v>0</v>
      </c>
      <c r="U141" s="3">
        <v>0</v>
      </c>
      <c r="V141" s="3">
        <v>0</v>
      </c>
    </row>
    <row r="142" spans="1:22">
      <c r="A142" s="13" t="s">
        <v>156</v>
      </c>
      <c r="B142" s="3">
        <v>0</v>
      </c>
      <c r="C142" s="3">
        <v>0</v>
      </c>
      <c r="D142" s="3">
        <v>0</v>
      </c>
      <c r="E142" s="3">
        <v>0</v>
      </c>
      <c r="F142" s="3">
        <v>0</v>
      </c>
      <c r="G142" s="3">
        <v>0</v>
      </c>
      <c r="H142" s="3">
        <v>0</v>
      </c>
      <c r="I142" s="3">
        <v>0</v>
      </c>
      <c r="J142" s="3">
        <v>0</v>
      </c>
      <c r="K142" s="3">
        <v>0</v>
      </c>
      <c r="L142" s="3">
        <v>0</v>
      </c>
      <c r="M142" s="3">
        <v>0</v>
      </c>
      <c r="N142" s="3">
        <v>0</v>
      </c>
      <c r="O142" s="3">
        <v>0</v>
      </c>
      <c r="P142" s="3">
        <v>0</v>
      </c>
      <c r="Q142" s="3">
        <v>0</v>
      </c>
      <c r="R142" s="3">
        <v>0</v>
      </c>
      <c r="S142" s="3">
        <v>0</v>
      </c>
      <c r="T142" s="3">
        <v>0</v>
      </c>
      <c r="U142" s="3">
        <v>0</v>
      </c>
      <c r="V142" s="3">
        <v>0</v>
      </c>
    </row>
    <row r="143" spans="1:22">
      <c r="A143" s="13" t="s">
        <v>157</v>
      </c>
      <c r="B143" s="3">
        <v>0</v>
      </c>
      <c r="C143" s="3">
        <v>0</v>
      </c>
      <c r="D143" s="3">
        <v>0</v>
      </c>
      <c r="E143" s="3">
        <v>0</v>
      </c>
      <c r="F143" s="3">
        <v>0</v>
      </c>
      <c r="G143" s="3">
        <v>0</v>
      </c>
      <c r="H143" s="3">
        <v>0</v>
      </c>
      <c r="I143" s="3">
        <v>0</v>
      </c>
      <c r="J143" s="3">
        <v>0</v>
      </c>
      <c r="K143" s="3">
        <v>0</v>
      </c>
      <c r="L143" s="3">
        <v>0</v>
      </c>
      <c r="M143" s="3">
        <v>0</v>
      </c>
      <c r="N143" s="3">
        <v>0</v>
      </c>
      <c r="O143" s="3">
        <v>0</v>
      </c>
      <c r="P143" s="3">
        <v>0</v>
      </c>
      <c r="Q143" s="3">
        <v>0</v>
      </c>
      <c r="R143" s="3">
        <v>0</v>
      </c>
      <c r="S143" s="3">
        <v>0</v>
      </c>
      <c r="T143" s="3">
        <v>0</v>
      </c>
      <c r="U143" s="3">
        <v>0</v>
      </c>
      <c r="V143" s="3">
        <v>0</v>
      </c>
    </row>
    <row r="144" spans="1:22">
      <c r="A144" s="13" t="s">
        <v>158</v>
      </c>
      <c r="B144" s="3">
        <v>0</v>
      </c>
      <c r="C144" s="3">
        <v>0</v>
      </c>
      <c r="D144" s="3">
        <v>0</v>
      </c>
      <c r="E144" s="3">
        <v>0</v>
      </c>
      <c r="F144" s="3">
        <v>0</v>
      </c>
      <c r="G144" s="3">
        <v>0</v>
      </c>
      <c r="H144" s="3">
        <v>0</v>
      </c>
      <c r="I144" s="3">
        <v>0</v>
      </c>
      <c r="J144" s="3">
        <v>0</v>
      </c>
      <c r="K144" s="3">
        <v>0</v>
      </c>
      <c r="L144" s="3">
        <v>0</v>
      </c>
      <c r="M144" s="3">
        <v>0</v>
      </c>
      <c r="N144" s="3">
        <v>0</v>
      </c>
      <c r="O144" s="3">
        <v>0</v>
      </c>
      <c r="P144" s="3">
        <v>0</v>
      </c>
      <c r="Q144" s="3">
        <v>0</v>
      </c>
      <c r="R144" s="3">
        <v>0</v>
      </c>
      <c r="S144" s="3">
        <v>0</v>
      </c>
      <c r="T144" s="3">
        <v>0</v>
      </c>
      <c r="U144" s="3">
        <v>0</v>
      </c>
      <c r="V144" s="3">
        <v>0</v>
      </c>
    </row>
    <row r="145" spans="1:22">
      <c r="A145" s="13" t="s">
        <v>159</v>
      </c>
      <c r="B145" s="3">
        <v>0</v>
      </c>
      <c r="C145" s="3">
        <v>0</v>
      </c>
      <c r="D145" s="3">
        <v>0</v>
      </c>
      <c r="E145" s="3">
        <v>0</v>
      </c>
      <c r="F145" s="3">
        <v>0</v>
      </c>
      <c r="G145" s="3">
        <v>0</v>
      </c>
      <c r="H145" s="3">
        <v>0</v>
      </c>
      <c r="I145" s="3">
        <v>0</v>
      </c>
      <c r="J145" s="3">
        <v>0</v>
      </c>
      <c r="K145" s="3">
        <v>0</v>
      </c>
      <c r="L145" s="3">
        <v>0</v>
      </c>
      <c r="M145" s="3">
        <v>0</v>
      </c>
      <c r="N145" s="3">
        <v>0</v>
      </c>
      <c r="O145" s="3">
        <v>0</v>
      </c>
      <c r="P145" s="3">
        <v>0</v>
      </c>
      <c r="Q145" s="3">
        <v>0</v>
      </c>
      <c r="R145" s="3">
        <v>0</v>
      </c>
      <c r="S145" s="3">
        <v>0</v>
      </c>
      <c r="T145" s="3">
        <v>0</v>
      </c>
      <c r="U145" s="3">
        <v>0</v>
      </c>
      <c r="V145" s="3">
        <v>0</v>
      </c>
    </row>
    <row r="146" spans="1:22">
      <c r="A146" s="13" t="s">
        <v>160</v>
      </c>
      <c r="B146" s="3">
        <v>0</v>
      </c>
      <c r="C146" s="3">
        <v>0</v>
      </c>
      <c r="D146" s="3">
        <v>0</v>
      </c>
      <c r="E146" s="3">
        <v>0</v>
      </c>
      <c r="F146" s="3">
        <v>0</v>
      </c>
      <c r="G146" s="3">
        <v>0</v>
      </c>
      <c r="H146" s="3">
        <v>0</v>
      </c>
      <c r="I146" s="3">
        <v>0</v>
      </c>
      <c r="J146" s="3">
        <v>0</v>
      </c>
      <c r="K146" s="3">
        <v>0</v>
      </c>
      <c r="L146" s="3">
        <v>0</v>
      </c>
      <c r="M146" s="3">
        <v>0</v>
      </c>
      <c r="N146" s="3">
        <v>0</v>
      </c>
      <c r="O146" s="3">
        <v>0</v>
      </c>
      <c r="P146" s="3">
        <v>0</v>
      </c>
      <c r="Q146" s="3">
        <v>0</v>
      </c>
      <c r="R146" s="3">
        <v>0</v>
      </c>
      <c r="S146" s="3">
        <v>0</v>
      </c>
      <c r="T146" s="3">
        <v>0</v>
      </c>
      <c r="U146" s="3">
        <v>0</v>
      </c>
      <c r="V146" s="3">
        <v>0</v>
      </c>
    </row>
    <row r="147" spans="1:22">
      <c r="A147" s="13" t="s">
        <v>161</v>
      </c>
      <c r="B147" s="3">
        <v>0</v>
      </c>
      <c r="C147" s="3">
        <v>0</v>
      </c>
      <c r="D147" s="3">
        <v>0</v>
      </c>
      <c r="E147" s="3">
        <v>0</v>
      </c>
      <c r="F147" s="3">
        <v>0</v>
      </c>
      <c r="G147" s="3">
        <v>0</v>
      </c>
      <c r="H147" s="3">
        <v>0</v>
      </c>
      <c r="I147" s="3">
        <v>0</v>
      </c>
      <c r="J147" s="3">
        <v>0</v>
      </c>
      <c r="K147" s="3">
        <v>0</v>
      </c>
      <c r="L147" s="3">
        <v>0</v>
      </c>
      <c r="M147" s="3">
        <v>0</v>
      </c>
      <c r="N147" s="3">
        <v>0</v>
      </c>
      <c r="O147" s="3">
        <v>0</v>
      </c>
      <c r="P147" s="3">
        <v>0</v>
      </c>
      <c r="Q147" s="3">
        <v>0</v>
      </c>
      <c r="R147" s="3">
        <v>0</v>
      </c>
      <c r="S147" s="3">
        <v>0</v>
      </c>
      <c r="T147" s="3">
        <v>0</v>
      </c>
      <c r="U147" s="3">
        <v>0</v>
      </c>
      <c r="V147" s="3">
        <v>0</v>
      </c>
    </row>
    <row r="148" spans="1:22">
      <c r="A148" s="13" t="s">
        <v>162</v>
      </c>
      <c r="B148" s="3">
        <v>0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  <c r="J148" s="3">
        <v>0</v>
      </c>
      <c r="K148" s="3">
        <v>0</v>
      </c>
      <c r="L148" s="3">
        <v>0</v>
      </c>
      <c r="M148" s="3">
        <v>0</v>
      </c>
      <c r="N148" s="3">
        <v>0</v>
      </c>
      <c r="O148" s="3">
        <v>0</v>
      </c>
      <c r="P148" s="3">
        <v>0</v>
      </c>
      <c r="Q148" s="3">
        <v>0</v>
      </c>
      <c r="R148" s="3">
        <v>0</v>
      </c>
      <c r="S148" s="3">
        <v>0</v>
      </c>
      <c r="T148" s="3">
        <v>0</v>
      </c>
      <c r="U148" s="3">
        <v>0</v>
      </c>
      <c r="V148" s="3">
        <v>0</v>
      </c>
    </row>
    <row r="149" spans="1:22">
      <c r="A149" s="13" t="s">
        <v>163</v>
      </c>
      <c r="B149" s="3">
        <v>0</v>
      </c>
      <c r="C149" s="3">
        <v>0</v>
      </c>
      <c r="D149" s="3">
        <v>0</v>
      </c>
      <c r="E149" s="3">
        <v>0</v>
      </c>
      <c r="F149" s="3">
        <v>0</v>
      </c>
      <c r="G149" s="3">
        <v>0</v>
      </c>
      <c r="H149" s="3">
        <v>0</v>
      </c>
      <c r="I149" s="3">
        <v>0</v>
      </c>
      <c r="J149" s="3">
        <v>0</v>
      </c>
      <c r="K149" s="3">
        <v>0</v>
      </c>
      <c r="L149" s="3">
        <v>0</v>
      </c>
      <c r="M149" s="3">
        <v>0</v>
      </c>
      <c r="N149" s="3">
        <v>0</v>
      </c>
      <c r="O149" s="3">
        <v>0</v>
      </c>
      <c r="P149" s="3">
        <v>0</v>
      </c>
      <c r="Q149" s="3">
        <v>0</v>
      </c>
      <c r="R149" s="3">
        <v>0</v>
      </c>
      <c r="S149" s="3">
        <v>0</v>
      </c>
      <c r="T149" s="3">
        <v>0</v>
      </c>
      <c r="U149" s="3">
        <v>0</v>
      </c>
      <c r="V149" s="3">
        <v>0</v>
      </c>
    </row>
    <row r="150" spans="1:22">
      <c r="A150" s="13" t="s">
        <v>164</v>
      </c>
      <c r="B150" s="3">
        <v>0</v>
      </c>
      <c r="C150" s="3">
        <v>0</v>
      </c>
      <c r="D150" s="3">
        <v>0</v>
      </c>
      <c r="E150" s="3">
        <v>0</v>
      </c>
      <c r="F150" s="3">
        <v>0</v>
      </c>
      <c r="G150" s="3">
        <v>0</v>
      </c>
      <c r="H150" s="3">
        <v>0</v>
      </c>
      <c r="I150" s="3">
        <v>0</v>
      </c>
      <c r="J150" s="3">
        <v>0</v>
      </c>
      <c r="K150" s="3">
        <v>0</v>
      </c>
      <c r="L150" s="3">
        <v>0</v>
      </c>
      <c r="M150" s="3">
        <v>0</v>
      </c>
      <c r="N150" s="3">
        <v>0</v>
      </c>
      <c r="O150" s="3">
        <v>0</v>
      </c>
      <c r="P150" s="3">
        <v>0</v>
      </c>
      <c r="Q150" s="3">
        <v>0</v>
      </c>
      <c r="R150" s="3">
        <v>0</v>
      </c>
      <c r="S150" s="3">
        <v>0</v>
      </c>
      <c r="T150" s="3">
        <v>0</v>
      </c>
      <c r="U150" s="3">
        <v>0</v>
      </c>
      <c r="V150" s="3">
        <v>0</v>
      </c>
    </row>
    <row r="151" spans="1:22">
      <c r="A151" s="13" t="s">
        <v>165</v>
      </c>
      <c r="B151" s="3">
        <v>0</v>
      </c>
      <c r="C151" s="3">
        <v>0</v>
      </c>
      <c r="D151" s="3">
        <v>0</v>
      </c>
      <c r="E151" s="3">
        <v>0</v>
      </c>
      <c r="F151" s="3">
        <v>0</v>
      </c>
      <c r="G151" s="3">
        <v>0</v>
      </c>
      <c r="H151" s="3">
        <v>0</v>
      </c>
      <c r="I151" s="3">
        <v>0</v>
      </c>
      <c r="J151" s="3">
        <v>0</v>
      </c>
      <c r="K151" s="3">
        <v>0</v>
      </c>
      <c r="L151" s="3">
        <v>0</v>
      </c>
      <c r="M151" s="3">
        <v>0</v>
      </c>
      <c r="N151" s="3">
        <v>0</v>
      </c>
      <c r="O151" s="3">
        <v>0</v>
      </c>
      <c r="P151" s="3">
        <v>0</v>
      </c>
      <c r="Q151" s="3">
        <v>0</v>
      </c>
      <c r="R151" s="3">
        <v>0</v>
      </c>
      <c r="S151" s="3">
        <v>0</v>
      </c>
      <c r="T151" s="3">
        <v>0</v>
      </c>
      <c r="U151" s="3">
        <v>0</v>
      </c>
      <c r="V151" s="3">
        <v>0</v>
      </c>
    </row>
    <row r="152" spans="1:22">
      <c r="A152" s="13" t="s">
        <v>166</v>
      </c>
      <c r="B152" s="3">
        <v>0</v>
      </c>
      <c r="C152" s="3">
        <v>0</v>
      </c>
      <c r="D152" s="3">
        <v>0</v>
      </c>
      <c r="E152" s="3">
        <v>0</v>
      </c>
      <c r="F152" s="3">
        <v>0</v>
      </c>
      <c r="G152" s="3">
        <v>0</v>
      </c>
      <c r="H152" s="3">
        <v>0</v>
      </c>
      <c r="I152" s="3">
        <v>0</v>
      </c>
      <c r="J152" s="3">
        <v>0</v>
      </c>
      <c r="K152" s="3">
        <v>0</v>
      </c>
      <c r="L152" s="3">
        <v>0</v>
      </c>
      <c r="M152" s="3">
        <v>0</v>
      </c>
      <c r="N152" s="3">
        <v>0</v>
      </c>
      <c r="O152" s="3">
        <v>0</v>
      </c>
      <c r="P152" s="3">
        <v>0</v>
      </c>
      <c r="Q152" s="3">
        <v>0</v>
      </c>
      <c r="R152" s="3">
        <v>0</v>
      </c>
      <c r="S152" s="3">
        <v>0</v>
      </c>
      <c r="T152" s="3">
        <v>0</v>
      </c>
      <c r="U152" s="3">
        <v>0</v>
      </c>
      <c r="V152" s="3">
        <v>0</v>
      </c>
    </row>
    <row r="153" spans="1:22">
      <c r="A153" s="13" t="s">
        <v>167</v>
      </c>
      <c r="B153" s="3">
        <v>0</v>
      </c>
      <c r="C153" s="3">
        <v>0</v>
      </c>
      <c r="D153" s="3">
        <v>0</v>
      </c>
      <c r="E153" s="3">
        <v>0</v>
      </c>
      <c r="F153" s="3">
        <v>0</v>
      </c>
      <c r="G153" s="3">
        <v>0</v>
      </c>
      <c r="H153" s="3">
        <v>0</v>
      </c>
      <c r="I153" s="3">
        <v>0</v>
      </c>
      <c r="J153" s="3">
        <v>0</v>
      </c>
      <c r="K153" s="3">
        <v>0</v>
      </c>
      <c r="L153" s="3">
        <v>0</v>
      </c>
      <c r="M153" s="3">
        <v>0</v>
      </c>
      <c r="N153" s="3">
        <v>0</v>
      </c>
      <c r="O153" s="3">
        <v>0</v>
      </c>
      <c r="P153" s="3">
        <v>0</v>
      </c>
      <c r="Q153" s="3">
        <v>0</v>
      </c>
      <c r="R153" s="3">
        <v>0</v>
      </c>
      <c r="S153" s="3">
        <v>0</v>
      </c>
      <c r="T153" s="3">
        <v>0</v>
      </c>
      <c r="U153" s="3">
        <v>0</v>
      </c>
      <c r="V153" s="3">
        <v>0</v>
      </c>
    </row>
    <row r="154" spans="1:22">
      <c r="A154" s="13" t="s">
        <v>168</v>
      </c>
      <c r="B154" s="3">
        <v>0</v>
      </c>
      <c r="C154" s="3">
        <v>0</v>
      </c>
      <c r="D154" s="3">
        <v>0</v>
      </c>
      <c r="E154" s="3">
        <v>0</v>
      </c>
      <c r="F154" s="3">
        <v>0</v>
      </c>
      <c r="G154" s="3">
        <v>0</v>
      </c>
      <c r="H154" s="3">
        <v>0</v>
      </c>
      <c r="I154" s="3">
        <v>0</v>
      </c>
      <c r="J154" s="3">
        <v>0</v>
      </c>
      <c r="K154" s="3">
        <v>0</v>
      </c>
      <c r="L154" s="3">
        <v>0</v>
      </c>
      <c r="M154" s="3">
        <v>0</v>
      </c>
      <c r="N154" s="3">
        <v>0</v>
      </c>
      <c r="O154" s="3">
        <v>0</v>
      </c>
      <c r="P154" s="3">
        <v>0</v>
      </c>
      <c r="Q154" s="3">
        <v>0</v>
      </c>
      <c r="R154" s="3">
        <v>0</v>
      </c>
      <c r="S154" s="3">
        <v>0</v>
      </c>
      <c r="T154" s="3">
        <v>0</v>
      </c>
      <c r="U154" s="3">
        <v>0</v>
      </c>
      <c r="V154" s="3">
        <v>0</v>
      </c>
    </row>
    <row r="155" spans="1:22">
      <c r="A155" s="13" t="s">
        <v>169</v>
      </c>
      <c r="B155" s="3">
        <v>0</v>
      </c>
      <c r="C155" s="3">
        <v>0</v>
      </c>
      <c r="D155" s="3">
        <v>0</v>
      </c>
      <c r="E155" s="3">
        <v>0</v>
      </c>
      <c r="F155" s="3">
        <v>0</v>
      </c>
      <c r="G155" s="3">
        <v>0</v>
      </c>
      <c r="H155" s="3">
        <v>0</v>
      </c>
      <c r="I155" s="3">
        <v>0</v>
      </c>
      <c r="J155" s="3">
        <v>0</v>
      </c>
      <c r="K155" s="3">
        <v>0</v>
      </c>
      <c r="L155" s="3">
        <v>0</v>
      </c>
      <c r="M155" s="3">
        <v>0</v>
      </c>
      <c r="N155" s="3">
        <v>0</v>
      </c>
      <c r="O155" s="3">
        <v>0</v>
      </c>
      <c r="P155" s="3">
        <v>0</v>
      </c>
      <c r="Q155" s="3">
        <v>0</v>
      </c>
      <c r="R155" s="3">
        <v>0</v>
      </c>
      <c r="S155" s="3">
        <v>0</v>
      </c>
      <c r="T155" s="3">
        <v>0</v>
      </c>
      <c r="U155" s="3">
        <v>0</v>
      </c>
      <c r="V155" s="3">
        <v>0</v>
      </c>
    </row>
    <row r="156" spans="1:22">
      <c r="A156" s="13" t="s">
        <v>170</v>
      </c>
      <c r="B156" s="3">
        <v>0</v>
      </c>
      <c r="C156" s="3">
        <v>0</v>
      </c>
      <c r="D156" s="3">
        <v>0</v>
      </c>
      <c r="E156" s="3">
        <v>0</v>
      </c>
      <c r="F156" s="3">
        <v>0</v>
      </c>
      <c r="G156" s="3">
        <v>0</v>
      </c>
      <c r="H156" s="3">
        <v>0</v>
      </c>
      <c r="I156" s="3">
        <v>0</v>
      </c>
      <c r="J156" s="3">
        <v>0</v>
      </c>
      <c r="K156" s="3">
        <v>0</v>
      </c>
      <c r="L156" s="3">
        <v>0</v>
      </c>
      <c r="M156" s="3">
        <v>0</v>
      </c>
      <c r="N156" s="3">
        <v>0</v>
      </c>
      <c r="O156" s="3">
        <v>0</v>
      </c>
      <c r="P156" s="3">
        <v>0</v>
      </c>
      <c r="Q156" s="3">
        <v>0</v>
      </c>
      <c r="R156" s="3">
        <v>0</v>
      </c>
      <c r="S156" s="3">
        <v>0</v>
      </c>
      <c r="T156" s="3">
        <v>0</v>
      </c>
      <c r="U156" s="3">
        <v>0</v>
      </c>
      <c r="V156" s="3">
        <v>0</v>
      </c>
    </row>
    <row r="157" spans="1:22">
      <c r="A157" s="13" t="s">
        <v>171</v>
      </c>
      <c r="B157" s="3">
        <v>0</v>
      </c>
      <c r="C157" s="3">
        <v>0</v>
      </c>
      <c r="D157" s="3">
        <v>0</v>
      </c>
      <c r="E157" s="3">
        <v>0</v>
      </c>
      <c r="F157" s="3">
        <v>0</v>
      </c>
      <c r="G157" s="3">
        <v>0</v>
      </c>
      <c r="H157" s="3">
        <v>0</v>
      </c>
      <c r="I157" s="3">
        <v>0</v>
      </c>
      <c r="J157" s="3">
        <v>0</v>
      </c>
      <c r="K157" s="3">
        <v>0</v>
      </c>
      <c r="L157" s="3">
        <v>0</v>
      </c>
      <c r="M157" s="3">
        <v>0</v>
      </c>
      <c r="N157" s="3">
        <v>0</v>
      </c>
      <c r="O157" s="3">
        <v>0</v>
      </c>
      <c r="P157" s="3">
        <v>0</v>
      </c>
      <c r="Q157" s="3">
        <v>0</v>
      </c>
      <c r="R157" s="3">
        <v>0</v>
      </c>
      <c r="S157" s="3">
        <v>0</v>
      </c>
      <c r="T157" s="3">
        <v>0</v>
      </c>
      <c r="U157" s="3">
        <v>0</v>
      </c>
      <c r="V157" s="3">
        <v>0</v>
      </c>
    </row>
    <row r="158" spans="1:22">
      <c r="A158" s="13" t="s">
        <v>172</v>
      </c>
      <c r="B158" s="3">
        <v>0</v>
      </c>
      <c r="C158" s="3">
        <v>0</v>
      </c>
      <c r="D158" s="3">
        <v>0</v>
      </c>
      <c r="E158" s="3">
        <v>0</v>
      </c>
      <c r="F158" s="3">
        <v>0</v>
      </c>
      <c r="G158" s="3">
        <v>0</v>
      </c>
      <c r="H158" s="3">
        <v>0</v>
      </c>
      <c r="I158" s="3">
        <v>0</v>
      </c>
      <c r="J158" s="3">
        <v>0</v>
      </c>
      <c r="K158" s="3">
        <v>0</v>
      </c>
      <c r="L158" s="3">
        <v>0</v>
      </c>
      <c r="M158" s="3">
        <v>0</v>
      </c>
      <c r="N158" s="3">
        <v>0</v>
      </c>
      <c r="O158" s="3">
        <v>0</v>
      </c>
      <c r="P158" s="3">
        <v>0</v>
      </c>
      <c r="Q158" s="3">
        <v>0</v>
      </c>
      <c r="R158" s="3">
        <v>0</v>
      </c>
      <c r="S158" s="3">
        <v>0</v>
      </c>
      <c r="T158" s="3">
        <v>0</v>
      </c>
      <c r="U158" s="3">
        <v>0</v>
      </c>
      <c r="V158" s="3">
        <v>0</v>
      </c>
    </row>
    <row r="159" spans="1:22">
      <c r="A159" s="13" t="s">
        <v>173</v>
      </c>
      <c r="B159" s="3">
        <v>0</v>
      </c>
      <c r="C159" s="3">
        <v>0</v>
      </c>
      <c r="D159" s="3">
        <v>0</v>
      </c>
      <c r="E159" s="3">
        <v>0</v>
      </c>
      <c r="F159" s="3">
        <v>0</v>
      </c>
      <c r="G159" s="3">
        <v>0</v>
      </c>
      <c r="H159" s="3">
        <v>0</v>
      </c>
      <c r="I159" s="3">
        <v>0</v>
      </c>
      <c r="J159" s="3">
        <v>0</v>
      </c>
      <c r="K159" s="3">
        <v>0</v>
      </c>
      <c r="L159" s="3">
        <v>0</v>
      </c>
      <c r="M159" s="3">
        <v>0</v>
      </c>
      <c r="N159" s="3">
        <v>0</v>
      </c>
      <c r="O159" s="3">
        <v>0</v>
      </c>
      <c r="P159" s="3">
        <v>0</v>
      </c>
      <c r="Q159" s="3">
        <v>0</v>
      </c>
      <c r="R159" s="3">
        <v>0</v>
      </c>
      <c r="S159" s="3">
        <v>0</v>
      </c>
      <c r="T159" s="3">
        <v>0</v>
      </c>
      <c r="U159" s="3">
        <v>0</v>
      </c>
      <c r="V159" s="3">
        <v>0</v>
      </c>
    </row>
    <row r="160" spans="1:22">
      <c r="A160" s="13" t="s">
        <v>174</v>
      </c>
      <c r="B160" s="3">
        <v>0</v>
      </c>
      <c r="C160" s="3">
        <v>0</v>
      </c>
      <c r="D160" s="3">
        <v>0</v>
      </c>
      <c r="E160" s="3">
        <v>0</v>
      </c>
      <c r="F160" s="3">
        <v>0</v>
      </c>
      <c r="G160" s="3">
        <v>0</v>
      </c>
      <c r="H160" s="3">
        <v>0</v>
      </c>
      <c r="I160" s="3">
        <v>0</v>
      </c>
      <c r="J160" s="3">
        <v>0</v>
      </c>
      <c r="K160" s="3">
        <v>0</v>
      </c>
      <c r="L160" s="3">
        <v>0</v>
      </c>
      <c r="M160" s="3">
        <v>0</v>
      </c>
      <c r="N160" s="3">
        <v>0</v>
      </c>
      <c r="O160" s="3">
        <v>0</v>
      </c>
      <c r="P160" s="3">
        <v>0</v>
      </c>
      <c r="Q160" s="3">
        <v>0</v>
      </c>
      <c r="R160" s="3">
        <v>0</v>
      </c>
      <c r="S160" s="3">
        <v>0</v>
      </c>
      <c r="T160" s="3">
        <v>0</v>
      </c>
      <c r="U160" s="3">
        <v>0</v>
      </c>
      <c r="V160" s="3">
        <v>0</v>
      </c>
    </row>
    <row r="161" spans="1:22">
      <c r="A161" s="13" t="s">
        <v>175</v>
      </c>
      <c r="B161" s="3">
        <v>0</v>
      </c>
      <c r="C161" s="3">
        <v>0</v>
      </c>
      <c r="D161" s="3">
        <v>0</v>
      </c>
      <c r="E161" s="3">
        <v>0</v>
      </c>
      <c r="F161" s="3">
        <v>0</v>
      </c>
      <c r="G161" s="3">
        <v>0</v>
      </c>
      <c r="H161" s="3">
        <v>0</v>
      </c>
      <c r="I161" s="3">
        <v>0</v>
      </c>
      <c r="J161" s="3">
        <v>0</v>
      </c>
      <c r="K161" s="3">
        <v>0</v>
      </c>
      <c r="L161" s="3">
        <v>0</v>
      </c>
      <c r="M161" s="3">
        <v>0</v>
      </c>
      <c r="N161" s="3">
        <v>0</v>
      </c>
      <c r="O161" s="3">
        <v>0</v>
      </c>
      <c r="P161" s="3">
        <v>0</v>
      </c>
      <c r="Q161" s="3">
        <v>0</v>
      </c>
      <c r="R161" s="3">
        <v>0</v>
      </c>
      <c r="S161" s="3">
        <v>0</v>
      </c>
      <c r="T161" s="3">
        <v>0</v>
      </c>
      <c r="U161" s="3">
        <v>0</v>
      </c>
      <c r="V161" s="3">
        <v>0</v>
      </c>
    </row>
    <row r="162" spans="1:22">
      <c r="A162" s="13" t="s">
        <v>176</v>
      </c>
      <c r="B162" s="3">
        <v>0</v>
      </c>
      <c r="C162" s="3">
        <v>0</v>
      </c>
      <c r="D162" s="3">
        <v>0</v>
      </c>
      <c r="E162" s="3">
        <v>0</v>
      </c>
      <c r="F162" s="3">
        <v>0</v>
      </c>
      <c r="G162" s="3">
        <v>0</v>
      </c>
      <c r="H162" s="3">
        <v>0</v>
      </c>
      <c r="I162" s="3">
        <v>0</v>
      </c>
      <c r="J162" s="3">
        <v>0</v>
      </c>
      <c r="K162" s="3">
        <v>0</v>
      </c>
      <c r="L162" s="3">
        <v>0</v>
      </c>
      <c r="M162" s="3">
        <v>0</v>
      </c>
      <c r="N162" s="3">
        <v>0</v>
      </c>
      <c r="O162" s="3">
        <v>0</v>
      </c>
      <c r="P162" s="3">
        <v>0</v>
      </c>
      <c r="Q162" s="3">
        <v>0</v>
      </c>
      <c r="R162" s="3">
        <v>0</v>
      </c>
      <c r="S162" s="3">
        <v>0</v>
      </c>
      <c r="T162" s="3">
        <v>0</v>
      </c>
      <c r="U162" s="3">
        <v>0</v>
      </c>
      <c r="V162" s="3">
        <v>0</v>
      </c>
    </row>
    <row r="163" spans="1:22">
      <c r="A163" s="13" t="s">
        <v>177</v>
      </c>
      <c r="B163" s="7">
        <f>SUM(B156:B162)</f>
        <v>0</v>
      </c>
      <c r="C163" s="7">
        <f t="shared" ref="C163:V163" si="7">SUM(C156:C162)</f>
        <v>0</v>
      </c>
      <c r="D163" s="7">
        <f t="shared" si="7"/>
        <v>0</v>
      </c>
      <c r="E163" s="7">
        <f t="shared" si="7"/>
        <v>0</v>
      </c>
      <c r="F163" s="7">
        <f t="shared" si="7"/>
        <v>0</v>
      </c>
      <c r="G163" s="7">
        <f t="shared" si="7"/>
        <v>0</v>
      </c>
      <c r="H163" s="7">
        <f t="shared" si="7"/>
        <v>0</v>
      </c>
      <c r="I163" s="7">
        <f t="shared" si="7"/>
        <v>0</v>
      </c>
      <c r="J163" s="7">
        <f t="shared" si="7"/>
        <v>0</v>
      </c>
      <c r="K163" s="7">
        <f t="shared" si="7"/>
        <v>0</v>
      </c>
      <c r="L163" s="7">
        <f t="shared" si="7"/>
        <v>0</v>
      </c>
      <c r="M163" s="7">
        <f t="shared" si="7"/>
        <v>0</v>
      </c>
      <c r="N163" s="7">
        <f t="shared" si="7"/>
        <v>0</v>
      </c>
      <c r="O163" s="7">
        <f t="shared" si="7"/>
        <v>0</v>
      </c>
      <c r="P163" s="7">
        <f t="shared" si="7"/>
        <v>0</v>
      </c>
      <c r="Q163" s="7">
        <f t="shared" si="7"/>
        <v>0</v>
      </c>
      <c r="R163" s="7">
        <f t="shared" si="7"/>
        <v>0</v>
      </c>
      <c r="S163" s="7">
        <f t="shared" si="7"/>
        <v>0</v>
      </c>
      <c r="T163" s="7">
        <f t="shared" si="7"/>
        <v>0</v>
      </c>
      <c r="U163" s="7">
        <f t="shared" si="7"/>
        <v>0</v>
      </c>
      <c r="V163" s="7">
        <f t="shared" si="7"/>
        <v>0</v>
      </c>
    </row>
    <row r="164" spans="1:22">
      <c r="A164" s="12" t="s">
        <v>178</v>
      </c>
      <c r="B164" s="3">
        <v>0</v>
      </c>
      <c r="C164" s="3">
        <v>0</v>
      </c>
      <c r="D164" s="3">
        <v>0</v>
      </c>
      <c r="E164" s="3">
        <v>0</v>
      </c>
      <c r="F164" s="3">
        <v>0</v>
      </c>
      <c r="G164" s="3">
        <v>0</v>
      </c>
      <c r="H164" s="3">
        <v>0</v>
      </c>
      <c r="I164" s="3">
        <v>0</v>
      </c>
      <c r="J164" s="3">
        <v>0</v>
      </c>
      <c r="K164" s="3">
        <v>0</v>
      </c>
      <c r="L164" s="3">
        <v>0</v>
      </c>
      <c r="M164" s="3">
        <v>0</v>
      </c>
      <c r="N164" s="3">
        <v>0</v>
      </c>
      <c r="O164" s="3">
        <v>0</v>
      </c>
      <c r="P164" s="3">
        <v>0</v>
      </c>
      <c r="Q164" s="3">
        <v>0</v>
      </c>
      <c r="R164" s="3">
        <v>0</v>
      </c>
      <c r="S164" s="3">
        <v>0</v>
      </c>
      <c r="T164" s="3">
        <v>0</v>
      </c>
      <c r="U164" s="3">
        <v>0</v>
      </c>
      <c r="V164" s="3">
        <v>0</v>
      </c>
    </row>
    <row r="165" spans="1:22">
      <c r="A165" s="13" t="s">
        <v>179</v>
      </c>
      <c r="B165" s="3">
        <v>0</v>
      </c>
      <c r="C165" s="3">
        <v>0</v>
      </c>
      <c r="D165" s="3">
        <v>0</v>
      </c>
      <c r="E165" s="3">
        <v>0</v>
      </c>
      <c r="F165" s="3">
        <v>0</v>
      </c>
      <c r="G165" s="3">
        <v>0</v>
      </c>
      <c r="H165" s="3">
        <v>0</v>
      </c>
      <c r="I165" s="3">
        <v>0</v>
      </c>
      <c r="J165" s="3">
        <v>0</v>
      </c>
      <c r="K165" s="3">
        <v>0</v>
      </c>
      <c r="L165" s="3">
        <v>0</v>
      </c>
      <c r="M165" s="3">
        <v>0</v>
      </c>
      <c r="N165" s="3">
        <v>0</v>
      </c>
      <c r="O165" s="3">
        <v>0</v>
      </c>
      <c r="P165" s="3">
        <v>0</v>
      </c>
      <c r="Q165" s="3">
        <v>0</v>
      </c>
      <c r="R165" s="3">
        <v>0</v>
      </c>
      <c r="S165" s="3">
        <v>0</v>
      </c>
      <c r="T165" s="3">
        <v>0</v>
      </c>
      <c r="U165" s="3">
        <v>0</v>
      </c>
      <c r="V165" s="3">
        <v>0</v>
      </c>
    </row>
    <row r="166" spans="1:22">
      <c r="A166" s="13" t="s">
        <v>180</v>
      </c>
      <c r="B166" s="3">
        <v>0</v>
      </c>
      <c r="C166" s="3">
        <v>0</v>
      </c>
      <c r="D166" s="3">
        <v>0</v>
      </c>
      <c r="E166" s="3">
        <v>0</v>
      </c>
      <c r="F166" s="3">
        <v>0</v>
      </c>
      <c r="G166" s="3">
        <v>0</v>
      </c>
      <c r="H166" s="3">
        <v>0</v>
      </c>
      <c r="I166" s="3">
        <v>0</v>
      </c>
      <c r="J166" s="3">
        <v>0</v>
      </c>
      <c r="K166" s="3">
        <v>0</v>
      </c>
      <c r="L166" s="3">
        <v>0</v>
      </c>
      <c r="M166" s="3">
        <v>0</v>
      </c>
      <c r="N166" s="3">
        <v>0</v>
      </c>
      <c r="O166" s="3">
        <v>0</v>
      </c>
      <c r="P166" s="3">
        <v>0</v>
      </c>
      <c r="Q166" s="3">
        <v>0</v>
      </c>
      <c r="R166" s="3">
        <v>0</v>
      </c>
      <c r="S166" s="3">
        <v>0</v>
      </c>
      <c r="T166" s="3">
        <v>0</v>
      </c>
      <c r="U166" s="3">
        <v>0</v>
      </c>
      <c r="V166" s="3">
        <v>0</v>
      </c>
    </row>
    <row r="167" spans="1:22">
      <c r="A167" s="13" t="s">
        <v>181</v>
      </c>
      <c r="B167" s="3">
        <v>0</v>
      </c>
      <c r="C167" s="3">
        <v>0</v>
      </c>
      <c r="D167" s="3">
        <v>0</v>
      </c>
      <c r="E167" s="3">
        <v>0</v>
      </c>
      <c r="F167" s="3">
        <v>0</v>
      </c>
      <c r="G167" s="3">
        <v>0</v>
      </c>
      <c r="H167" s="3">
        <v>0</v>
      </c>
      <c r="I167" s="3">
        <v>0</v>
      </c>
      <c r="J167" s="3">
        <v>0</v>
      </c>
      <c r="K167" s="3">
        <v>0</v>
      </c>
      <c r="L167" s="3">
        <v>0</v>
      </c>
      <c r="M167" s="3">
        <v>0</v>
      </c>
      <c r="N167" s="3">
        <v>0</v>
      </c>
      <c r="O167" s="3">
        <v>0</v>
      </c>
      <c r="P167" s="3">
        <v>0</v>
      </c>
      <c r="Q167" s="3">
        <v>0</v>
      </c>
      <c r="R167" s="3">
        <v>0</v>
      </c>
      <c r="S167" s="3">
        <v>0</v>
      </c>
      <c r="T167" s="3">
        <v>0</v>
      </c>
      <c r="U167" s="3">
        <v>0</v>
      </c>
      <c r="V167" s="3">
        <v>0</v>
      </c>
    </row>
    <row r="168" spans="1:22">
      <c r="A168" s="13" t="s">
        <v>182</v>
      </c>
      <c r="B168" s="3">
        <v>0</v>
      </c>
      <c r="C168" s="3">
        <v>0</v>
      </c>
      <c r="D168" s="3">
        <v>0</v>
      </c>
      <c r="E168" s="3">
        <v>0</v>
      </c>
      <c r="F168" s="3">
        <v>0</v>
      </c>
      <c r="G168" s="3">
        <v>0</v>
      </c>
      <c r="H168" s="3">
        <v>0</v>
      </c>
      <c r="I168" s="3">
        <v>0</v>
      </c>
      <c r="J168" s="3">
        <v>0</v>
      </c>
      <c r="K168" s="3">
        <v>0</v>
      </c>
      <c r="L168" s="3">
        <v>0</v>
      </c>
      <c r="M168" s="3">
        <v>0</v>
      </c>
      <c r="N168" s="3">
        <v>0</v>
      </c>
      <c r="O168" s="3">
        <v>0</v>
      </c>
      <c r="P168" s="3">
        <v>0</v>
      </c>
      <c r="Q168" s="3">
        <v>0</v>
      </c>
      <c r="R168" s="3">
        <v>0</v>
      </c>
      <c r="S168" s="3">
        <v>0</v>
      </c>
      <c r="T168" s="3">
        <v>0</v>
      </c>
      <c r="U168" s="3">
        <v>0</v>
      </c>
      <c r="V168" s="3">
        <v>0</v>
      </c>
    </row>
    <row r="169" spans="1:22">
      <c r="A169" s="13" t="s">
        <v>183</v>
      </c>
      <c r="B169" s="3">
        <v>0</v>
      </c>
      <c r="C169" s="3">
        <v>0</v>
      </c>
      <c r="D169" s="3">
        <v>0</v>
      </c>
      <c r="E169" s="3">
        <v>0</v>
      </c>
      <c r="F169" s="3">
        <v>0</v>
      </c>
      <c r="G169" s="3">
        <v>0</v>
      </c>
      <c r="H169" s="3">
        <v>0</v>
      </c>
      <c r="I169" s="3">
        <v>0</v>
      </c>
      <c r="J169" s="3">
        <v>0</v>
      </c>
      <c r="K169" s="3">
        <v>0</v>
      </c>
      <c r="L169" s="3">
        <v>0</v>
      </c>
      <c r="M169" s="3">
        <v>0</v>
      </c>
      <c r="N169" s="3">
        <v>0</v>
      </c>
      <c r="O169" s="3">
        <v>0</v>
      </c>
      <c r="P169" s="3">
        <v>0</v>
      </c>
      <c r="Q169" s="3">
        <v>0</v>
      </c>
      <c r="R169" s="3">
        <v>0</v>
      </c>
      <c r="S169" s="3">
        <v>0</v>
      </c>
      <c r="T169" s="3">
        <v>0</v>
      </c>
      <c r="U169" s="3">
        <v>0</v>
      </c>
      <c r="V169" s="3">
        <v>0</v>
      </c>
    </row>
    <row r="170" spans="1:22">
      <c r="A170" s="13" t="s">
        <v>184</v>
      </c>
      <c r="B170" s="3">
        <v>0</v>
      </c>
      <c r="C170" s="3">
        <v>0</v>
      </c>
      <c r="D170" s="3">
        <v>0</v>
      </c>
      <c r="E170" s="3">
        <v>0</v>
      </c>
      <c r="F170" s="3">
        <v>0</v>
      </c>
      <c r="G170" s="3">
        <v>0</v>
      </c>
      <c r="H170" s="3">
        <v>0</v>
      </c>
      <c r="I170" s="3">
        <v>0</v>
      </c>
      <c r="J170" s="3">
        <v>0</v>
      </c>
      <c r="K170" s="3">
        <v>0</v>
      </c>
      <c r="L170" s="3">
        <v>0</v>
      </c>
      <c r="M170" s="3">
        <v>0</v>
      </c>
      <c r="N170" s="3">
        <v>0</v>
      </c>
      <c r="O170" s="3">
        <v>0</v>
      </c>
      <c r="P170" s="3">
        <v>0</v>
      </c>
      <c r="Q170" s="3">
        <v>0</v>
      </c>
      <c r="R170" s="3">
        <v>0</v>
      </c>
      <c r="S170" s="3">
        <v>0</v>
      </c>
      <c r="T170" s="3">
        <v>0</v>
      </c>
      <c r="U170" s="3">
        <v>0</v>
      </c>
      <c r="V170" s="3">
        <v>0</v>
      </c>
    </row>
    <row r="171" spans="1:22">
      <c r="A171" s="13" t="s">
        <v>185</v>
      </c>
      <c r="B171" s="3">
        <v>0</v>
      </c>
      <c r="C171" s="3">
        <v>0</v>
      </c>
      <c r="D171" s="3">
        <v>0</v>
      </c>
      <c r="E171" s="3">
        <v>0</v>
      </c>
      <c r="F171" s="3">
        <v>0</v>
      </c>
      <c r="G171" s="3">
        <v>0</v>
      </c>
      <c r="H171" s="3">
        <v>0</v>
      </c>
      <c r="I171" s="3">
        <v>0</v>
      </c>
      <c r="J171" s="3">
        <v>0</v>
      </c>
      <c r="K171" s="3">
        <v>0</v>
      </c>
      <c r="L171" s="3">
        <v>0</v>
      </c>
      <c r="M171" s="3">
        <v>0</v>
      </c>
      <c r="N171" s="3">
        <v>0</v>
      </c>
      <c r="O171" s="3">
        <v>0</v>
      </c>
      <c r="P171" s="3">
        <v>0</v>
      </c>
      <c r="Q171" s="3">
        <v>0</v>
      </c>
      <c r="R171" s="3">
        <v>0</v>
      </c>
      <c r="S171" s="3">
        <v>0</v>
      </c>
      <c r="T171" s="3">
        <v>0</v>
      </c>
      <c r="U171" s="3">
        <v>0</v>
      </c>
      <c r="V171" s="3">
        <v>0</v>
      </c>
    </row>
    <row r="172" spans="1:22">
      <c r="A172" s="13" t="s">
        <v>186</v>
      </c>
      <c r="B172" s="3">
        <v>0</v>
      </c>
      <c r="C172" s="3">
        <v>0</v>
      </c>
      <c r="D172" s="3">
        <v>0</v>
      </c>
      <c r="E172" s="3">
        <v>0</v>
      </c>
      <c r="F172" s="3">
        <v>0</v>
      </c>
      <c r="G172" s="3">
        <v>0</v>
      </c>
      <c r="H172" s="3">
        <v>0</v>
      </c>
      <c r="I172" s="3">
        <v>0</v>
      </c>
      <c r="J172" s="3">
        <v>0</v>
      </c>
      <c r="K172" s="3">
        <v>0</v>
      </c>
      <c r="L172" s="3">
        <v>0</v>
      </c>
      <c r="M172" s="3">
        <v>0</v>
      </c>
      <c r="N172" s="3">
        <v>0</v>
      </c>
      <c r="O172" s="3">
        <v>0</v>
      </c>
      <c r="P172" s="3">
        <v>0</v>
      </c>
      <c r="Q172" s="3">
        <v>0</v>
      </c>
      <c r="R172" s="3">
        <v>0</v>
      </c>
      <c r="S172" s="3">
        <v>0</v>
      </c>
      <c r="T172" s="3">
        <v>0</v>
      </c>
      <c r="U172" s="3">
        <v>0</v>
      </c>
      <c r="V172" s="3">
        <v>0</v>
      </c>
    </row>
    <row r="173" spans="1:22">
      <c r="A173" s="13" t="s">
        <v>187</v>
      </c>
      <c r="B173" s="3">
        <v>0</v>
      </c>
      <c r="C173" s="3">
        <v>0</v>
      </c>
      <c r="D173" s="3">
        <v>0</v>
      </c>
      <c r="E173" s="3">
        <v>0</v>
      </c>
      <c r="F173" s="3">
        <v>0</v>
      </c>
      <c r="G173" s="3">
        <v>0</v>
      </c>
      <c r="H173" s="3">
        <v>0</v>
      </c>
      <c r="I173" s="3">
        <v>0</v>
      </c>
      <c r="J173" s="3">
        <v>0</v>
      </c>
      <c r="K173" s="3">
        <v>0</v>
      </c>
      <c r="L173" s="3">
        <v>0</v>
      </c>
      <c r="M173" s="3">
        <v>0</v>
      </c>
      <c r="N173" s="3">
        <v>0</v>
      </c>
      <c r="O173" s="3">
        <v>0</v>
      </c>
      <c r="P173" s="3">
        <v>0</v>
      </c>
      <c r="Q173" s="3">
        <v>0</v>
      </c>
      <c r="R173" s="3">
        <v>0</v>
      </c>
      <c r="S173" s="3">
        <v>0</v>
      </c>
      <c r="T173" s="3">
        <v>0</v>
      </c>
      <c r="U173" s="3">
        <v>0</v>
      </c>
      <c r="V173" s="3">
        <v>0</v>
      </c>
    </row>
    <row r="174" spans="1:22">
      <c r="A174" s="13" t="s">
        <v>188</v>
      </c>
      <c r="B174" s="3">
        <v>0</v>
      </c>
      <c r="C174" s="3">
        <v>0</v>
      </c>
      <c r="D174" s="3">
        <v>0</v>
      </c>
      <c r="E174" s="3">
        <v>0</v>
      </c>
      <c r="F174" s="3">
        <v>0</v>
      </c>
      <c r="G174" s="3">
        <v>0</v>
      </c>
      <c r="H174" s="3">
        <v>0</v>
      </c>
      <c r="I174" s="3">
        <v>0</v>
      </c>
      <c r="J174" s="3">
        <v>0</v>
      </c>
      <c r="K174" s="3">
        <v>0</v>
      </c>
      <c r="L174" s="3">
        <v>0</v>
      </c>
      <c r="M174" s="3">
        <v>0</v>
      </c>
      <c r="N174" s="3">
        <v>0</v>
      </c>
      <c r="O174" s="3">
        <v>0</v>
      </c>
      <c r="P174" s="3">
        <v>0</v>
      </c>
      <c r="Q174" s="3">
        <v>0</v>
      </c>
      <c r="R174" s="3">
        <v>0</v>
      </c>
      <c r="S174" s="3">
        <v>0</v>
      </c>
      <c r="T174" s="3">
        <v>0</v>
      </c>
      <c r="U174" s="3">
        <v>0</v>
      </c>
      <c r="V174" s="3">
        <v>0</v>
      </c>
    </row>
    <row r="175" spans="1:22">
      <c r="A175" s="13" t="s">
        <v>189</v>
      </c>
      <c r="B175" s="3">
        <v>0</v>
      </c>
      <c r="C175" s="3">
        <v>0</v>
      </c>
      <c r="D175" s="3">
        <v>0</v>
      </c>
      <c r="E175" s="3">
        <v>0</v>
      </c>
      <c r="F175" s="3">
        <v>0</v>
      </c>
      <c r="G175" s="3">
        <v>0</v>
      </c>
      <c r="H175" s="3">
        <v>0</v>
      </c>
      <c r="I175" s="3">
        <v>0</v>
      </c>
      <c r="J175" s="3">
        <v>0</v>
      </c>
      <c r="K175" s="3">
        <v>0</v>
      </c>
      <c r="L175" s="3">
        <v>0</v>
      </c>
      <c r="M175" s="3">
        <v>0</v>
      </c>
      <c r="N175" s="3">
        <v>0</v>
      </c>
      <c r="O175" s="3">
        <v>0</v>
      </c>
      <c r="P175" s="3">
        <v>0</v>
      </c>
      <c r="Q175" s="3">
        <v>0</v>
      </c>
      <c r="R175" s="3">
        <v>0</v>
      </c>
      <c r="S175" s="3">
        <v>0</v>
      </c>
      <c r="T175" s="3">
        <v>0</v>
      </c>
      <c r="U175" s="3">
        <v>0</v>
      </c>
      <c r="V175" s="3">
        <v>0</v>
      </c>
    </row>
    <row r="176" spans="1:22">
      <c r="A176" s="13" t="s">
        <v>190</v>
      </c>
      <c r="B176" s="3">
        <v>0</v>
      </c>
      <c r="C176" s="3">
        <v>0</v>
      </c>
      <c r="D176" s="3">
        <v>0</v>
      </c>
      <c r="E176" s="3">
        <v>0</v>
      </c>
      <c r="F176" s="3">
        <v>0</v>
      </c>
      <c r="G176" s="3">
        <v>0</v>
      </c>
      <c r="H176" s="3">
        <v>0</v>
      </c>
      <c r="I176" s="3">
        <v>0</v>
      </c>
      <c r="J176" s="3">
        <v>0</v>
      </c>
      <c r="K176" s="3">
        <v>0</v>
      </c>
      <c r="L176" s="3">
        <v>0</v>
      </c>
      <c r="M176" s="3">
        <v>0</v>
      </c>
      <c r="N176" s="3">
        <v>0</v>
      </c>
      <c r="O176" s="3">
        <v>0</v>
      </c>
      <c r="P176" s="3">
        <v>0</v>
      </c>
      <c r="Q176" s="3">
        <v>0</v>
      </c>
      <c r="R176" s="3">
        <v>0</v>
      </c>
      <c r="S176" s="3">
        <v>0</v>
      </c>
      <c r="T176" s="3">
        <v>0</v>
      </c>
      <c r="U176" s="3">
        <v>0</v>
      </c>
      <c r="V176" s="3">
        <v>0</v>
      </c>
    </row>
    <row r="177" spans="1:22">
      <c r="A177" s="13" t="s">
        <v>191</v>
      </c>
      <c r="B177" s="3">
        <v>0</v>
      </c>
      <c r="C177" s="3">
        <v>0</v>
      </c>
      <c r="D177" s="3">
        <v>0</v>
      </c>
      <c r="E177" s="3">
        <v>0</v>
      </c>
      <c r="F177" s="3">
        <v>0</v>
      </c>
      <c r="G177" s="3">
        <v>0</v>
      </c>
      <c r="H177" s="3">
        <v>0</v>
      </c>
      <c r="I177" s="3">
        <v>0</v>
      </c>
      <c r="J177" s="3">
        <v>0</v>
      </c>
      <c r="K177" s="3">
        <v>0</v>
      </c>
      <c r="L177" s="3">
        <v>0</v>
      </c>
      <c r="M177" s="3">
        <v>0</v>
      </c>
      <c r="N177" s="3">
        <v>0</v>
      </c>
      <c r="O177" s="3">
        <v>0</v>
      </c>
      <c r="P177" s="3">
        <v>0</v>
      </c>
      <c r="Q177" s="3">
        <v>0</v>
      </c>
      <c r="R177" s="3">
        <v>0</v>
      </c>
      <c r="S177" s="3">
        <v>0</v>
      </c>
      <c r="T177" s="3">
        <v>0</v>
      </c>
      <c r="U177" s="3">
        <v>0</v>
      </c>
      <c r="V177" s="3">
        <v>0</v>
      </c>
    </row>
    <row r="178" spans="1:22">
      <c r="A178" s="13" t="s">
        <v>192</v>
      </c>
      <c r="B178" s="3">
        <v>0</v>
      </c>
      <c r="C178" s="3">
        <v>0</v>
      </c>
      <c r="D178" s="3">
        <v>0</v>
      </c>
      <c r="E178" s="3">
        <v>0</v>
      </c>
      <c r="F178" s="3">
        <v>0</v>
      </c>
      <c r="G178" s="3">
        <v>0</v>
      </c>
      <c r="H178" s="3">
        <v>0</v>
      </c>
      <c r="I178" s="3">
        <v>0</v>
      </c>
      <c r="J178" s="3">
        <v>0</v>
      </c>
      <c r="K178" s="3">
        <v>0</v>
      </c>
      <c r="L178" s="3">
        <v>0</v>
      </c>
      <c r="M178" s="3">
        <v>0</v>
      </c>
      <c r="N178" s="3">
        <v>0</v>
      </c>
      <c r="O178" s="3">
        <v>0</v>
      </c>
      <c r="P178" s="3">
        <v>0</v>
      </c>
      <c r="Q178" s="3">
        <v>0</v>
      </c>
      <c r="R178" s="3">
        <v>0</v>
      </c>
      <c r="S178" s="3">
        <v>0</v>
      </c>
      <c r="T178" s="3">
        <v>0</v>
      </c>
      <c r="U178" s="3">
        <v>0</v>
      </c>
      <c r="V178" s="3">
        <v>0</v>
      </c>
    </row>
    <row r="179" spans="1:22">
      <c r="A179" s="13" t="s">
        <v>193</v>
      </c>
      <c r="B179" s="3">
        <v>0</v>
      </c>
      <c r="C179" s="3">
        <v>0</v>
      </c>
      <c r="D179" s="3">
        <v>0</v>
      </c>
      <c r="E179" s="3">
        <v>0</v>
      </c>
      <c r="F179" s="3">
        <v>0</v>
      </c>
      <c r="G179" s="3">
        <v>0</v>
      </c>
      <c r="H179" s="3">
        <v>0</v>
      </c>
      <c r="I179" s="3">
        <v>0</v>
      </c>
      <c r="J179" s="3">
        <v>0</v>
      </c>
      <c r="K179" s="3">
        <v>0</v>
      </c>
      <c r="L179" s="3">
        <v>0</v>
      </c>
      <c r="M179" s="3">
        <v>0</v>
      </c>
      <c r="N179" s="3">
        <v>0</v>
      </c>
      <c r="O179" s="3">
        <v>0</v>
      </c>
      <c r="P179" s="3">
        <v>0</v>
      </c>
      <c r="Q179" s="3">
        <v>0</v>
      </c>
      <c r="R179" s="3">
        <v>0</v>
      </c>
      <c r="S179" s="3">
        <v>0</v>
      </c>
      <c r="T179" s="3">
        <v>0</v>
      </c>
      <c r="U179" s="3">
        <v>0</v>
      </c>
      <c r="V179" s="3">
        <v>0</v>
      </c>
    </row>
    <row r="180" spans="1:22">
      <c r="A180" s="13" t="s">
        <v>194</v>
      </c>
      <c r="B180" s="3">
        <v>0</v>
      </c>
      <c r="C180" s="3">
        <v>0</v>
      </c>
      <c r="D180" s="3">
        <v>0</v>
      </c>
      <c r="E180" s="3">
        <v>0</v>
      </c>
      <c r="F180" s="3">
        <v>0</v>
      </c>
      <c r="G180" s="3">
        <v>0</v>
      </c>
      <c r="H180" s="3">
        <v>0</v>
      </c>
      <c r="I180" s="3">
        <v>0</v>
      </c>
      <c r="J180" s="3">
        <v>0</v>
      </c>
      <c r="K180" s="3">
        <v>0</v>
      </c>
      <c r="L180" s="3">
        <v>0</v>
      </c>
      <c r="M180" s="3">
        <v>0</v>
      </c>
      <c r="N180" s="3">
        <v>0</v>
      </c>
      <c r="O180" s="3">
        <v>0</v>
      </c>
      <c r="P180" s="3">
        <v>0</v>
      </c>
      <c r="Q180" s="3">
        <v>0</v>
      </c>
      <c r="R180" s="3">
        <v>0</v>
      </c>
      <c r="S180" s="3">
        <v>0</v>
      </c>
      <c r="T180" s="3">
        <v>0</v>
      </c>
      <c r="U180" s="3">
        <v>0</v>
      </c>
      <c r="V180" s="3">
        <v>0</v>
      </c>
    </row>
    <row r="181" spans="1:22">
      <c r="A181" s="13" t="s">
        <v>195</v>
      </c>
      <c r="B181" s="3">
        <v>0</v>
      </c>
      <c r="C181" s="3">
        <v>0</v>
      </c>
      <c r="D181" s="3">
        <v>0</v>
      </c>
      <c r="E181" s="3">
        <v>0</v>
      </c>
      <c r="F181" s="3">
        <v>0</v>
      </c>
      <c r="G181" s="3">
        <v>0</v>
      </c>
      <c r="H181" s="3">
        <v>0</v>
      </c>
      <c r="I181" s="3">
        <v>0</v>
      </c>
      <c r="J181" s="3">
        <v>0</v>
      </c>
      <c r="K181" s="3">
        <v>0</v>
      </c>
      <c r="L181" s="3">
        <v>0</v>
      </c>
      <c r="M181" s="3">
        <v>0</v>
      </c>
      <c r="N181" s="3">
        <v>0</v>
      </c>
      <c r="O181" s="3">
        <v>0</v>
      </c>
      <c r="P181" s="3">
        <v>0</v>
      </c>
      <c r="Q181" s="3">
        <v>0</v>
      </c>
      <c r="R181" s="3">
        <v>0</v>
      </c>
      <c r="S181" s="3">
        <v>0</v>
      </c>
      <c r="T181" s="3">
        <v>0</v>
      </c>
      <c r="U181" s="3">
        <v>0</v>
      </c>
      <c r="V181" s="3">
        <v>0</v>
      </c>
    </row>
    <row r="182" spans="1:22">
      <c r="A182" s="13" t="s">
        <v>196</v>
      </c>
      <c r="B182" s="3">
        <v>0</v>
      </c>
      <c r="C182" s="3">
        <v>0</v>
      </c>
      <c r="D182" s="3">
        <v>0</v>
      </c>
      <c r="E182" s="3">
        <v>0</v>
      </c>
      <c r="F182" s="3">
        <v>0</v>
      </c>
      <c r="G182" s="3">
        <v>0</v>
      </c>
      <c r="H182" s="3">
        <v>0</v>
      </c>
      <c r="I182" s="3">
        <v>0</v>
      </c>
      <c r="J182" s="3">
        <v>0</v>
      </c>
      <c r="K182" s="3">
        <v>0</v>
      </c>
      <c r="L182" s="3">
        <v>0</v>
      </c>
      <c r="M182" s="3">
        <v>0</v>
      </c>
      <c r="N182" s="3">
        <v>0</v>
      </c>
      <c r="O182" s="3">
        <v>0</v>
      </c>
      <c r="P182" s="3">
        <v>0</v>
      </c>
      <c r="Q182" s="3">
        <v>0</v>
      </c>
      <c r="R182" s="3">
        <v>0</v>
      </c>
      <c r="S182" s="3">
        <v>0</v>
      </c>
      <c r="T182" s="3">
        <v>0</v>
      </c>
      <c r="U182" s="3">
        <v>0</v>
      </c>
      <c r="V182" s="3">
        <v>0</v>
      </c>
    </row>
    <row r="183" spans="1:22">
      <c r="A183" s="13" t="s">
        <v>197</v>
      </c>
      <c r="B183" s="3">
        <v>0</v>
      </c>
      <c r="C183" s="3">
        <v>0</v>
      </c>
      <c r="D183" s="3">
        <v>0</v>
      </c>
      <c r="E183" s="3">
        <v>0</v>
      </c>
      <c r="F183" s="3">
        <v>0</v>
      </c>
      <c r="G183" s="3">
        <v>0</v>
      </c>
      <c r="H183" s="3">
        <v>0</v>
      </c>
      <c r="I183" s="3">
        <v>0</v>
      </c>
      <c r="J183" s="3">
        <v>0</v>
      </c>
      <c r="K183" s="3">
        <v>0</v>
      </c>
      <c r="L183" s="3">
        <v>0</v>
      </c>
      <c r="M183" s="3">
        <v>0</v>
      </c>
      <c r="N183" s="3">
        <v>0</v>
      </c>
      <c r="O183" s="3">
        <v>0</v>
      </c>
      <c r="P183" s="3">
        <v>0</v>
      </c>
      <c r="Q183" s="3">
        <v>0</v>
      </c>
      <c r="R183" s="3">
        <v>0</v>
      </c>
      <c r="S183" s="3">
        <v>0</v>
      </c>
      <c r="T183" s="3">
        <v>0</v>
      </c>
      <c r="U183" s="3">
        <v>0</v>
      </c>
      <c r="V183" s="3">
        <v>0</v>
      </c>
    </row>
    <row r="184" spans="1:22">
      <c r="A184" s="13" t="s">
        <v>198</v>
      </c>
      <c r="B184" s="3">
        <v>132943.34999999899</v>
      </c>
      <c r="C184" s="3">
        <v>126047.219999999</v>
      </c>
      <c r="D184" s="3">
        <v>132866.73000000001</v>
      </c>
      <c r="E184" s="3">
        <v>494093.13</v>
      </c>
      <c r="F184" s="3">
        <v>423547.58999999898</v>
      </c>
      <c r="G184" s="3">
        <v>-278013.63</v>
      </c>
      <c r="H184" s="3">
        <v>169608.29</v>
      </c>
      <c r="I184" s="3">
        <v>211559.519999999</v>
      </c>
      <c r="J184" s="3">
        <v>206909.88</v>
      </c>
      <c r="K184" s="3">
        <v>140628.48000000001</v>
      </c>
      <c r="L184" s="3">
        <v>167268.07</v>
      </c>
      <c r="M184" s="3">
        <v>105886.599999999</v>
      </c>
      <c r="N184" s="3">
        <v>181793.55999999901</v>
      </c>
      <c r="O184" s="3">
        <v>237908.55999999901</v>
      </c>
      <c r="P184" s="3">
        <v>180943.84999999899</v>
      </c>
      <c r="Q184" s="3">
        <v>223604.18</v>
      </c>
      <c r="R184" s="3">
        <v>210884.389999999</v>
      </c>
      <c r="S184" s="3">
        <v>234724.21</v>
      </c>
      <c r="T184" s="3">
        <v>191270.65</v>
      </c>
      <c r="U184" s="3">
        <v>183278.85</v>
      </c>
      <c r="V184" s="3">
        <v>241711.41</v>
      </c>
    </row>
    <row r="185" spans="1:22">
      <c r="A185" s="13" t="s">
        <v>199</v>
      </c>
      <c r="B185" s="3">
        <v>111461.11</v>
      </c>
      <c r="C185" s="3">
        <v>103906.549999999</v>
      </c>
      <c r="D185" s="3">
        <v>112184.08</v>
      </c>
      <c r="E185" s="3">
        <v>25992.36</v>
      </c>
      <c r="F185" s="3">
        <v>16006.49</v>
      </c>
      <c r="G185" s="3">
        <v>13783.53</v>
      </c>
      <c r="H185" s="3">
        <v>14107.73</v>
      </c>
      <c r="I185" s="3">
        <v>16309.75</v>
      </c>
      <c r="J185" s="3">
        <v>16449.04</v>
      </c>
      <c r="K185" s="3">
        <v>14664.98</v>
      </c>
      <c r="L185" s="3">
        <v>15850.49</v>
      </c>
      <c r="M185" s="3">
        <v>13810.99</v>
      </c>
      <c r="N185" s="3">
        <v>27788.309999999899</v>
      </c>
      <c r="O185" s="3">
        <v>27785.0799999999</v>
      </c>
      <c r="P185" s="3">
        <v>27925.179999999898</v>
      </c>
      <c r="Q185" s="3">
        <v>31945.11</v>
      </c>
      <c r="R185" s="3">
        <v>29829.1</v>
      </c>
      <c r="S185" s="3">
        <v>17771.34</v>
      </c>
      <c r="T185" s="3">
        <v>18877.55</v>
      </c>
      <c r="U185" s="3">
        <v>18566.77</v>
      </c>
      <c r="V185" s="3">
        <v>14808.119999999901</v>
      </c>
    </row>
    <row r="186" spans="1:22">
      <c r="A186" s="13" t="s">
        <v>200</v>
      </c>
      <c r="B186" s="3">
        <v>1845900.00999999</v>
      </c>
      <c r="C186" s="3">
        <v>-156936.429999999</v>
      </c>
      <c r="D186" s="3">
        <v>4153114.32</v>
      </c>
      <c r="E186" s="3">
        <v>466246.19999999698</v>
      </c>
      <c r="F186" s="3">
        <v>928391.27</v>
      </c>
      <c r="G186" s="3">
        <v>-85984.92</v>
      </c>
      <c r="H186" s="3">
        <v>1140798.5699999901</v>
      </c>
      <c r="I186" s="3">
        <v>986360.49</v>
      </c>
      <c r="J186" s="3">
        <v>1388823.1899999899</v>
      </c>
      <c r="K186" s="3">
        <v>2200163.11</v>
      </c>
      <c r="L186" s="3">
        <v>2311719.6799999899</v>
      </c>
      <c r="M186" s="3">
        <v>1912868.1999999899</v>
      </c>
      <c r="N186" s="3">
        <v>1751961.8</v>
      </c>
      <c r="O186" s="3">
        <v>1531793.5699999901</v>
      </c>
      <c r="P186" s="3">
        <v>1341621.96</v>
      </c>
      <c r="Q186" s="3">
        <v>1248081.67</v>
      </c>
      <c r="R186" s="3">
        <v>1538416.17</v>
      </c>
      <c r="S186" s="3">
        <v>1464832.1099999901</v>
      </c>
      <c r="T186" s="3">
        <v>1623878.3899999899</v>
      </c>
      <c r="U186" s="3">
        <v>1862231.05999999</v>
      </c>
      <c r="V186" s="3">
        <v>1173916.1200000001</v>
      </c>
    </row>
    <row r="187" spans="1:22">
      <c r="A187" s="13" t="s">
        <v>201</v>
      </c>
      <c r="B187" s="3">
        <v>197442.399999999</v>
      </c>
      <c r="C187" s="3">
        <v>170544.12</v>
      </c>
      <c r="D187" s="3">
        <v>340924.64</v>
      </c>
      <c r="E187" s="3">
        <v>270493.56999999902</v>
      </c>
      <c r="F187" s="3">
        <v>126192.12</v>
      </c>
      <c r="G187" s="3">
        <v>45425.83</v>
      </c>
      <c r="H187" s="3">
        <v>54867.67</v>
      </c>
      <c r="I187" s="3">
        <v>68702.31</v>
      </c>
      <c r="J187" s="3">
        <v>71809.899999999994</v>
      </c>
      <c r="K187" s="3">
        <v>51724.17</v>
      </c>
      <c r="L187" s="3">
        <v>69516.42</v>
      </c>
      <c r="M187" s="3">
        <v>53523.7</v>
      </c>
      <c r="N187" s="3">
        <v>148966.71</v>
      </c>
      <c r="O187" s="3">
        <v>252670.649999999</v>
      </c>
      <c r="P187" s="3">
        <v>124391.709999999</v>
      </c>
      <c r="Q187" s="3">
        <v>111291.04</v>
      </c>
      <c r="R187" s="3">
        <v>124712.9</v>
      </c>
      <c r="S187" s="3">
        <v>143667.87</v>
      </c>
      <c r="T187" s="3">
        <v>76547.69</v>
      </c>
      <c r="U187" s="3">
        <v>104128.409999999</v>
      </c>
      <c r="V187" s="3">
        <v>126316.719999999</v>
      </c>
    </row>
    <row r="188" spans="1:22">
      <c r="A188" s="13" t="s">
        <v>202</v>
      </c>
      <c r="B188" s="3">
        <v>26837.08</v>
      </c>
      <c r="C188" s="3">
        <v>17297.759999999998</v>
      </c>
      <c r="D188" s="3">
        <v>12512.779999999901</v>
      </c>
      <c r="E188" s="3">
        <v>69739.839999999997</v>
      </c>
      <c r="F188" s="3">
        <v>38254.32</v>
      </c>
      <c r="G188" s="3">
        <v>11031.1</v>
      </c>
      <c r="H188" s="3">
        <v>-31689.18</v>
      </c>
      <c r="I188" s="3">
        <v>28289.7</v>
      </c>
      <c r="J188" s="3">
        <v>27395.439999999999</v>
      </c>
      <c r="K188" s="3">
        <v>24546.809999999899</v>
      </c>
      <c r="L188" s="3">
        <v>32134.4199999999</v>
      </c>
      <c r="M188" s="3">
        <v>25762.959999999901</v>
      </c>
      <c r="N188" s="3">
        <v>29275</v>
      </c>
      <c r="O188" s="3">
        <v>26163.699999999899</v>
      </c>
      <c r="P188" s="3">
        <v>23016.37</v>
      </c>
      <c r="Q188" s="3">
        <v>46746.02</v>
      </c>
      <c r="R188" s="3">
        <v>38804.379999999997</v>
      </c>
      <c r="S188" s="3">
        <v>44284.94</v>
      </c>
      <c r="T188" s="3">
        <v>37077.949999999997</v>
      </c>
      <c r="U188" s="3">
        <v>36503.379999999997</v>
      </c>
      <c r="V188" s="3">
        <v>31480.26</v>
      </c>
    </row>
    <row r="189" spans="1:22">
      <c r="A189" s="13" t="s">
        <v>203</v>
      </c>
      <c r="B189" s="3">
        <v>500569</v>
      </c>
      <c r="C189" s="3">
        <v>518765.25999999902</v>
      </c>
      <c r="D189" s="3">
        <v>201908.11</v>
      </c>
      <c r="E189" s="3">
        <v>469307.50999999902</v>
      </c>
      <c r="F189" s="3">
        <v>280014.78999999998</v>
      </c>
      <c r="G189" s="3">
        <v>-74999.78</v>
      </c>
      <c r="H189" s="3">
        <v>254682.299999999</v>
      </c>
      <c r="I189" s="3">
        <v>294130.14999999898</v>
      </c>
      <c r="J189" s="3">
        <v>124245.06</v>
      </c>
      <c r="K189" s="3">
        <v>178942.43</v>
      </c>
      <c r="L189" s="3">
        <v>349333.14999999898</v>
      </c>
      <c r="M189" s="3">
        <v>62344.339999999902</v>
      </c>
      <c r="N189" s="3">
        <v>228826.11</v>
      </c>
      <c r="O189" s="3">
        <v>195909.19999999899</v>
      </c>
      <c r="P189" s="3">
        <v>171700.429999999</v>
      </c>
      <c r="Q189" s="3">
        <v>294835.01</v>
      </c>
      <c r="R189" s="3">
        <v>283282.67</v>
      </c>
      <c r="S189" s="3">
        <v>350596.19</v>
      </c>
      <c r="T189" s="3">
        <v>361085.89</v>
      </c>
      <c r="U189" s="3">
        <v>322924.19</v>
      </c>
      <c r="V189" s="3">
        <v>195417.43999999901</v>
      </c>
    </row>
    <row r="190" spans="1:22">
      <c r="A190" s="13" t="s">
        <v>204</v>
      </c>
      <c r="B190" s="3">
        <v>610857.78999999899</v>
      </c>
      <c r="C190" s="3">
        <v>582734.4</v>
      </c>
      <c r="D190" s="3">
        <v>673998.31</v>
      </c>
      <c r="E190" s="3">
        <v>606031.12</v>
      </c>
      <c r="F190" s="3">
        <v>271063.46999999997</v>
      </c>
      <c r="G190" s="3">
        <v>265138.27</v>
      </c>
      <c r="H190" s="3">
        <v>225930.78</v>
      </c>
      <c r="I190" s="3">
        <v>208466.82</v>
      </c>
      <c r="J190" s="3">
        <v>204177.65</v>
      </c>
      <c r="K190" s="3">
        <v>189968.09</v>
      </c>
      <c r="L190" s="3">
        <v>256576.94999999899</v>
      </c>
      <c r="M190" s="3">
        <v>337119.1</v>
      </c>
      <c r="N190" s="3">
        <v>400738.13999999902</v>
      </c>
      <c r="O190" s="3">
        <v>356140.14</v>
      </c>
      <c r="P190" s="3">
        <v>438735.109999999</v>
      </c>
      <c r="Q190" s="3">
        <v>302342.76999999897</v>
      </c>
      <c r="R190" s="3">
        <v>268443.68999999901</v>
      </c>
      <c r="S190" s="3">
        <v>314659.65999999997</v>
      </c>
      <c r="T190" s="3">
        <v>259388.75</v>
      </c>
      <c r="U190" s="3">
        <v>201333.179999999</v>
      </c>
      <c r="V190" s="3">
        <v>255503.90999999901</v>
      </c>
    </row>
    <row r="191" spans="1:22">
      <c r="A191" s="13" t="s">
        <v>205</v>
      </c>
      <c r="B191" s="3">
        <v>433823.61</v>
      </c>
      <c r="C191" s="3">
        <v>864477.83</v>
      </c>
      <c r="D191" s="3">
        <v>516035.69</v>
      </c>
      <c r="E191" s="3">
        <v>22349.369999999799</v>
      </c>
      <c r="F191" s="3">
        <v>1740552.35</v>
      </c>
      <c r="G191" s="3">
        <v>2318238.0699999998</v>
      </c>
      <c r="H191" s="3">
        <v>908927.14999999898</v>
      </c>
      <c r="I191" s="3">
        <v>1556296.6499999899</v>
      </c>
      <c r="J191" s="3">
        <v>1287946.73</v>
      </c>
      <c r="K191" s="3">
        <v>1258843.79999999</v>
      </c>
      <c r="L191" s="3">
        <v>1381445.75999999</v>
      </c>
      <c r="M191" s="3">
        <v>1469283.1399999899</v>
      </c>
      <c r="N191" s="3">
        <v>200013.889999999</v>
      </c>
      <c r="O191" s="3">
        <v>1747082.75</v>
      </c>
      <c r="P191" s="3">
        <v>1258754.97</v>
      </c>
      <c r="Q191" s="3">
        <v>1399499.25</v>
      </c>
      <c r="R191" s="3">
        <v>1410060.00999999</v>
      </c>
      <c r="S191" s="3">
        <v>1727629.74</v>
      </c>
      <c r="T191" s="3">
        <v>1487652.5799999901</v>
      </c>
      <c r="U191" s="3">
        <v>1613341.02</v>
      </c>
      <c r="V191" s="3">
        <v>-19636.7499999998</v>
      </c>
    </row>
    <row r="192" spans="1:22">
      <c r="A192" s="13" t="s">
        <v>206</v>
      </c>
      <c r="B192" s="3">
        <v>12261.56</v>
      </c>
      <c r="C192" s="3">
        <v>12928.31</v>
      </c>
      <c r="D192" s="3">
        <v>1340.42</v>
      </c>
      <c r="E192" s="3">
        <v>17213.009999999998</v>
      </c>
      <c r="F192" s="3">
        <v>4145.3899999999903</v>
      </c>
      <c r="G192" s="3">
        <v>7138.54</v>
      </c>
      <c r="H192" s="3">
        <v>12766.119999999901</v>
      </c>
      <c r="I192" s="3">
        <v>1782.54</v>
      </c>
      <c r="J192" s="3">
        <v>15977.47</v>
      </c>
      <c r="K192" s="3">
        <v>19345.27</v>
      </c>
      <c r="L192" s="3">
        <v>34444.949999999997</v>
      </c>
      <c r="M192" s="3">
        <v>23292.35</v>
      </c>
      <c r="N192" s="3">
        <v>26736.3</v>
      </c>
      <c r="O192" s="3">
        <v>17486.689999999999</v>
      </c>
      <c r="P192" s="3">
        <v>76520.55</v>
      </c>
      <c r="Q192" s="3">
        <v>18389.79</v>
      </c>
      <c r="R192" s="3">
        <v>13132.63</v>
      </c>
      <c r="S192" s="3">
        <v>14662.05</v>
      </c>
      <c r="T192" s="3">
        <v>11683.44</v>
      </c>
      <c r="U192" s="3">
        <v>11989.12</v>
      </c>
      <c r="V192" s="3">
        <v>22868.07</v>
      </c>
    </row>
    <row r="193" spans="1:22">
      <c r="A193" s="13" t="s">
        <v>207</v>
      </c>
      <c r="B193" s="3">
        <v>0</v>
      </c>
      <c r="C193" s="3">
        <v>0</v>
      </c>
      <c r="D193" s="3">
        <v>0</v>
      </c>
      <c r="E193" s="3">
        <v>61340.31</v>
      </c>
      <c r="F193" s="3">
        <v>56577.16</v>
      </c>
      <c r="G193" s="3">
        <v>-8815.5400000000009</v>
      </c>
      <c r="H193" s="3">
        <v>46144.679999999898</v>
      </c>
      <c r="I193" s="3">
        <v>65456.859999999899</v>
      </c>
      <c r="J193" s="3">
        <v>47358.129999999903</v>
      </c>
      <c r="K193" s="3">
        <v>28516.869999999901</v>
      </c>
      <c r="L193" s="3">
        <v>52642.46</v>
      </c>
      <c r="M193" s="3">
        <v>36257.43</v>
      </c>
      <c r="N193" s="3">
        <v>41554.01</v>
      </c>
      <c r="O193" s="3">
        <v>33175.97</v>
      </c>
      <c r="P193" s="3">
        <v>49440.979999999901</v>
      </c>
      <c r="Q193" s="3">
        <v>13245.779999999901</v>
      </c>
      <c r="R193" s="3">
        <v>6707.32</v>
      </c>
      <c r="S193" s="3">
        <v>21660.63</v>
      </c>
      <c r="T193" s="3">
        <v>11811.4799999999</v>
      </c>
      <c r="U193" s="3">
        <v>-7167.4199999999901</v>
      </c>
      <c r="V193" s="3">
        <v>-15804.3299999999</v>
      </c>
    </row>
    <row r="194" spans="1:22">
      <c r="A194" s="13" t="s">
        <v>208</v>
      </c>
      <c r="B194" s="3">
        <v>21286.28</v>
      </c>
      <c r="C194" s="3">
        <v>37686.909999999902</v>
      </c>
      <c r="D194" s="3">
        <v>18148.11</v>
      </c>
      <c r="E194" s="3">
        <v>48506.89</v>
      </c>
      <c r="F194" s="3">
        <v>-5737.1399999999903</v>
      </c>
      <c r="G194" s="3">
        <v>22231.17</v>
      </c>
      <c r="H194" s="3">
        <v>8693.0499999999993</v>
      </c>
      <c r="I194" s="3">
        <v>5235.37</v>
      </c>
      <c r="J194" s="3">
        <v>34976.519999999997</v>
      </c>
      <c r="K194" s="3">
        <v>14177.99</v>
      </c>
      <c r="L194" s="3">
        <v>13231.15</v>
      </c>
      <c r="M194" s="3">
        <v>16954.63</v>
      </c>
      <c r="N194" s="3">
        <v>4847.33</v>
      </c>
      <c r="O194" s="3">
        <v>5473.0999999999904</v>
      </c>
      <c r="P194" s="3">
        <v>7115.86</v>
      </c>
      <c r="Q194" s="3">
        <v>12736.74</v>
      </c>
      <c r="R194" s="3">
        <v>9801.27</v>
      </c>
      <c r="S194" s="3">
        <v>5420.4299999999903</v>
      </c>
      <c r="T194" s="3">
        <v>11899.1</v>
      </c>
      <c r="U194" s="3">
        <v>23232.65</v>
      </c>
      <c r="V194" s="3">
        <v>31623.39</v>
      </c>
    </row>
    <row r="195" spans="1:22">
      <c r="A195" s="13" t="s">
        <v>209</v>
      </c>
      <c r="B195" s="3">
        <v>619978.31999999995</v>
      </c>
      <c r="C195" s="3">
        <v>596141.44999999902</v>
      </c>
      <c r="D195" s="3">
        <v>629506.549999999</v>
      </c>
      <c r="E195" s="3">
        <v>1350657.49999999</v>
      </c>
      <c r="F195" s="3">
        <v>457895.33999999898</v>
      </c>
      <c r="G195" s="3">
        <v>274627.37999999902</v>
      </c>
      <c r="H195" s="3">
        <v>888993.929999999</v>
      </c>
      <c r="I195" s="3">
        <v>782464.86</v>
      </c>
      <c r="J195" s="3">
        <v>800045.98</v>
      </c>
      <c r="K195" s="3">
        <v>658817.43000000005</v>
      </c>
      <c r="L195" s="3">
        <v>814564.42</v>
      </c>
      <c r="M195" s="3">
        <v>822173.67</v>
      </c>
      <c r="N195" s="3">
        <v>531107.62</v>
      </c>
      <c r="O195" s="3">
        <v>783159.94</v>
      </c>
      <c r="P195" s="3">
        <v>915469</v>
      </c>
      <c r="Q195" s="3">
        <v>569855.31999999995</v>
      </c>
      <c r="R195" s="3">
        <v>865559.49999999895</v>
      </c>
      <c r="S195" s="3">
        <v>650792.88999999897</v>
      </c>
      <c r="T195" s="3">
        <v>694106.37999999896</v>
      </c>
      <c r="U195" s="3">
        <v>722236.39999999898</v>
      </c>
      <c r="V195" s="3">
        <v>664253.84</v>
      </c>
    </row>
    <row r="196" spans="1:22">
      <c r="A196" s="13" t="s">
        <v>210</v>
      </c>
      <c r="B196" s="3">
        <v>56814.52</v>
      </c>
      <c r="C196" s="3">
        <v>-41783.029999999897</v>
      </c>
      <c r="D196" s="3">
        <v>137456.66</v>
      </c>
      <c r="E196" s="3">
        <v>23013.85</v>
      </c>
      <c r="F196" s="3">
        <v>47009.760000000002</v>
      </c>
      <c r="G196" s="3">
        <v>31198.4199999999</v>
      </c>
      <c r="H196" s="3">
        <v>64392.3999999999</v>
      </c>
      <c r="I196" s="3">
        <v>60905.74</v>
      </c>
      <c r="J196" s="3">
        <v>60163.08</v>
      </c>
      <c r="K196" s="3">
        <v>48162.27</v>
      </c>
      <c r="L196" s="3">
        <v>65326.06</v>
      </c>
      <c r="M196" s="3">
        <v>186252.65</v>
      </c>
      <c r="N196" s="3">
        <v>77271.66</v>
      </c>
      <c r="O196" s="3">
        <v>124765.82</v>
      </c>
      <c r="P196" s="3">
        <v>60530.319999999898</v>
      </c>
      <c r="Q196" s="3">
        <v>10061.7499999999</v>
      </c>
      <c r="R196" s="3">
        <v>40859.42</v>
      </c>
      <c r="S196" s="3">
        <v>61496.46</v>
      </c>
      <c r="T196" s="3">
        <v>52214.51</v>
      </c>
      <c r="U196" s="3">
        <v>108589.84</v>
      </c>
      <c r="V196" s="3">
        <v>90091.4</v>
      </c>
    </row>
    <row r="197" spans="1:22">
      <c r="A197" s="13" t="s">
        <v>211</v>
      </c>
      <c r="B197" s="3">
        <v>46317.7599999999</v>
      </c>
      <c r="C197" s="3">
        <v>55060.959999999999</v>
      </c>
      <c r="D197" s="3">
        <v>60594.12</v>
      </c>
      <c r="E197" s="3">
        <v>30835.86</v>
      </c>
      <c r="F197" s="3">
        <v>33064.39</v>
      </c>
      <c r="G197" s="3">
        <v>44070.35</v>
      </c>
      <c r="H197" s="3">
        <v>28266.48</v>
      </c>
      <c r="I197" s="3">
        <v>19688.929999999898</v>
      </c>
      <c r="J197" s="3">
        <v>27940.02</v>
      </c>
      <c r="K197" s="3">
        <v>20969.219999999899</v>
      </c>
      <c r="L197" s="3">
        <v>22536.6499999999</v>
      </c>
      <c r="M197" s="3">
        <v>23104.42</v>
      </c>
      <c r="N197" s="3">
        <v>30572.53</v>
      </c>
      <c r="O197" s="3">
        <v>22091.639999999901</v>
      </c>
      <c r="P197" s="3">
        <v>30110.3999999999</v>
      </c>
      <c r="Q197" s="3">
        <v>35565.93</v>
      </c>
      <c r="R197" s="3">
        <v>32071.69</v>
      </c>
      <c r="S197" s="3">
        <v>33042.44</v>
      </c>
      <c r="T197" s="3">
        <v>114126.81</v>
      </c>
      <c r="U197" s="3">
        <v>26236.35</v>
      </c>
      <c r="V197" s="3">
        <v>-59921.99</v>
      </c>
    </row>
    <row r="198" spans="1:22">
      <c r="A198" s="13" t="s">
        <v>212</v>
      </c>
      <c r="B198" s="3">
        <v>528972.70999999903</v>
      </c>
      <c r="C198" s="3">
        <v>458778.96</v>
      </c>
      <c r="D198" s="3">
        <v>549115.18999999901</v>
      </c>
      <c r="E198" s="3">
        <v>400298.54</v>
      </c>
      <c r="F198" s="3">
        <v>483666.609999999</v>
      </c>
      <c r="G198" s="3">
        <v>241205.53</v>
      </c>
      <c r="H198" s="3">
        <v>396906.19</v>
      </c>
      <c r="I198" s="3">
        <v>534525.68999999994</v>
      </c>
      <c r="J198" s="3">
        <v>493649.11</v>
      </c>
      <c r="K198" s="3">
        <v>462444.72999999899</v>
      </c>
      <c r="L198" s="3">
        <v>550028.80000000005</v>
      </c>
      <c r="M198" s="3">
        <v>497871.27999999898</v>
      </c>
      <c r="N198" s="3">
        <v>410341.1</v>
      </c>
      <c r="O198" s="3">
        <v>554507.44999999995</v>
      </c>
      <c r="P198" s="3">
        <v>493626.41</v>
      </c>
      <c r="Q198" s="3">
        <v>667950.08999999904</v>
      </c>
      <c r="R198" s="3">
        <v>440138.52</v>
      </c>
      <c r="S198" s="3">
        <v>421418.02999999898</v>
      </c>
      <c r="T198" s="3">
        <v>420225.12999999902</v>
      </c>
      <c r="U198" s="3">
        <v>327785.70999999897</v>
      </c>
      <c r="V198" s="3">
        <v>422781.739999999</v>
      </c>
    </row>
    <row r="199" spans="1:22">
      <c r="A199" s="13" t="s">
        <v>213</v>
      </c>
      <c r="B199" s="3">
        <v>-17320.499999999902</v>
      </c>
      <c r="C199" s="3">
        <v>216450.06999999899</v>
      </c>
      <c r="D199" s="3">
        <v>-66153.679999999993</v>
      </c>
      <c r="E199" s="3">
        <v>170834.18</v>
      </c>
      <c r="F199" s="3">
        <v>136061.87</v>
      </c>
      <c r="G199" s="3">
        <v>-296121.34999999998</v>
      </c>
      <c r="H199" s="3">
        <v>43940.27</v>
      </c>
      <c r="I199" s="3">
        <v>153938.29</v>
      </c>
      <c r="J199" s="3">
        <v>54615.289999999899</v>
      </c>
      <c r="K199" s="3">
        <v>12488.44</v>
      </c>
      <c r="L199" s="3">
        <v>39874.4399999999</v>
      </c>
      <c r="M199" s="3">
        <v>-4573.2599999999902</v>
      </c>
      <c r="N199" s="3">
        <v>24810.27</v>
      </c>
      <c r="O199" s="3">
        <v>2528.1999999999898</v>
      </c>
      <c r="P199" s="3">
        <v>-9454.5099999999893</v>
      </c>
      <c r="Q199" s="3">
        <v>102539.73</v>
      </c>
      <c r="R199" s="3">
        <v>93487.05</v>
      </c>
      <c r="S199" s="3">
        <v>80001.159999999902</v>
      </c>
      <c r="T199" s="3">
        <v>104075.54</v>
      </c>
      <c r="U199" s="3">
        <v>102309.37</v>
      </c>
      <c r="V199" s="3">
        <v>72537.599999999904</v>
      </c>
    </row>
    <row r="200" spans="1:22">
      <c r="A200" s="13" t="s">
        <v>214</v>
      </c>
      <c r="B200" s="3">
        <v>97375.5</v>
      </c>
      <c r="C200" s="3">
        <v>95447.15</v>
      </c>
      <c r="D200" s="3">
        <v>104150.55999999899</v>
      </c>
      <c r="E200" s="3">
        <v>75582.589999999895</v>
      </c>
      <c r="F200" s="3">
        <v>52509.119999999901</v>
      </c>
      <c r="G200" s="3">
        <v>63944.41</v>
      </c>
      <c r="H200" s="3">
        <v>42531.95</v>
      </c>
      <c r="I200" s="3">
        <v>60545.57</v>
      </c>
      <c r="J200" s="3">
        <v>44407.02</v>
      </c>
      <c r="K200" s="3">
        <v>37922.400000000001</v>
      </c>
      <c r="L200" s="3">
        <v>45505.319999999898</v>
      </c>
      <c r="M200" s="3">
        <v>35564.3299999999</v>
      </c>
      <c r="N200" s="3">
        <v>39860.800000000003</v>
      </c>
      <c r="O200" s="3">
        <v>56848.639999999999</v>
      </c>
      <c r="P200" s="3">
        <v>43009.5</v>
      </c>
      <c r="Q200" s="3">
        <v>56907.7599999999</v>
      </c>
      <c r="R200" s="3">
        <v>47916.81</v>
      </c>
      <c r="S200" s="3">
        <v>62098.69</v>
      </c>
      <c r="T200" s="3">
        <v>46922.42</v>
      </c>
      <c r="U200" s="3">
        <v>40815.159999999902</v>
      </c>
      <c r="V200" s="3">
        <v>43064.49</v>
      </c>
    </row>
    <row r="201" spans="1:22">
      <c r="A201" s="13" t="s">
        <v>215</v>
      </c>
      <c r="B201" s="7">
        <f>SUM(B184:B200)</f>
        <v>5225520.4999999851</v>
      </c>
      <c r="C201" s="7">
        <f t="shared" ref="C201:K201" si="8">SUM(C184:C200)</f>
        <v>3657547.489999996</v>
      </c>
      <c r="D201" s="7">
        <f t="shared" si="8"/>
        <v>7577702.589999998</v>
      </c>
      <c r="E201" s="7">
        <f t="shared" si="8"/>
        <v>4602535.8299999842</v>
      </c>
      <c r="F201" s="7">
        <f t="shared" si="8"/>
        <v>5089214.8999999976</v>
      </c>
      <c r="G201" s="7">
        <f t="shared" si="8"/>
        <v>2594097.3799999985</v>
      </c>
      <c r="H201" s="7">
        <f t="shared" si="8"/>
        <v>4269868.3799999868</v>
      </c>
      <c r="I201" s="7">
        <f t="shared" si="8"/>
        <v>5054659.2399999881</v>
      </c>
      <c r="J201" s="7">
        <f t="shared" si="8"/>
        <v>4906889.5099999886</v>
      </c>
      <c r="K201" s="7">
        <f t="shared" si="8"/>
        <v>5362326.489999989</v>
      </c>
      <c r="L201" s="7">
        <f>SUM(L184:L200)</f>
        <v>6221999.1899999762</v>
      </c>
      <c r="M201" s="7">
        <f t="shared" ref="M201:V201" si="9">SUM(M184:M200)</f>
        <v>5617496.5299999788</v>
      </c>
      <c r="N201" s="7">
        <f t="shared" si="9"/>
        <v>4156465.1399999969</v>
      </c>
      <c r="O201" s="7">
        <f t="shared" si="9"/>
        <v>5975491.0999999866</v>
      </c>
      <c r="P201" s="7">
        <f t="shared" si="9"/>
        <v>5233458.0899999961</v>
      </c>
      <c r="Q201" s="7">
        <f t="shared" si="9"/>
        <v>5145597.9399999976</v>
      </c>
      <c r="R201" s="7">
        <f t="shared" si="9"/>
        <v>5454107.5199999865</v>
      </c>
      <c r="S201" s="7">
        <f t="shared" si="9"/>
        <v>5648758.8399999887</v>
      </c>
      <c r="T201" s="7">
        <f t="shared" si="9"/>
        <v>5522844.2599999774</v>
      </c>
      <c r="U201" s="7">
        <f t="shared" si="9"/>
        <v>5698334.039999987</v>
      </c>
      <c r="V201" s="7">
        <f t="shared" si="9"/>
        <v>3291011.4399999962</v>
      </c>
    </row>
    <row r="202" spans="1:22">
      <c r="A202" s="12" t="s">
        <v>216</v>
      </c>
      <c r="B202" s="3">
        <v>0</v>
      </c>
      <c r="C202" s="3">
        <v>0</v>
      </c>
      <c r="D202" s="3">
        <v>0</v>
      </c>
      <c r="E202" s="3">
        <v>0</v>
      </c>
      <c r="F202" s="3">
        <v>0</v>
      </c>
      <c r="G202" s="3">
        <v>0</v>
      </c>
      <c r="H202" s="3">
        <v>0</v>
      </c>
      <c r="I202" s="3">
        <v>0</v>
      </c>
      <c r="J202" s="3">
        <v>0</v>
      </c>
      <c r="K202" s="3">
        <v>0</v>
      </c>
      <c r="L202" s="3">
        <v>0</v>
      </c>
      <c r="M202" s="3">
        <v>0</v>
      </c>
      <c r="N202" s="3">
        <v>0</v>
      </c>
      <c r="O202" s="3">
        <v>0</v>
      </c>
      <c r="P202" s="3">
        <v>0</v>
      </c>
      <c r="Q202" s="3">
        <v>0</v>
      </c>
      <c r="R202" s="3">
        <v>0</v>
      </c>
      <c r="S202" s="3">
        <v>0</v>
      </c>
      <c r="T202" s="3">
        <v>0</v>
      </c>
      <c r="U202" s="3">
        <v>0</v>
      </c>
      <c r="V202" s="3">
        <v>0</v>
      </c>
    </row>
    <row r="203" spans="1:22">
      <c r="A203" s="13" t="s">
        <v>217</v>
      </c>
      <c r="B203" s="3">
        <v>7528.1925039999896</v>
      </c>
      <c r="C203" s="3">
        <v>8780.8675380000004</v>
      </c>
      <c r="D203" s="3">
        <v>7895.9409009999899</v>
      </c>
      <c r="E203" s="3">
        <v>7701.93649</v>
      </c>
      <c r="F203" s="3">
        <v>8092.8970099999997</v>
      </c>
      <c r="G203" s="3">
        <v>9011.4916599999997</v>
      </c>
      <c r="H203" s="3">
        <v>6684.9313099999999</v>
      </c>
      <c r="I203" s="3">
        <v>8347.7369999999992</v>
      </c>
      <c r="J203" s="3">
        <v>6627.8509400000003</v>
      </c>
      <c r="K203" s="3">
        <v>6588.5978519999999</v>
      </c>
      <c r="L203" s="3">
        <v>7891.7239799999998</v>
      </c>
      <c r="M203" s="3">
        <v>7654.7629800000004</v>
      </c>
      <c r="N203" s="3">
        <v>8652.2303879999909</v>
      </c>
      <c r="O203" s="3">
        <v>8616.0277800000003</v>
      </c>
      <c r="P203" s="3">
        <v>6796.3182839999899</v>
      </c>
      <c r="Q203" s="3">
        <v>8080.5839939999996</v>
      </c>
      <c r="R203" s="3">
        <v>7962.7284</v>
      </c>
      <c r="S203" s="3">
        <v>8906.2190279999995</v>
      </c>
      <c r="T203" s="3">
        <v>9344.2445819999994</v>
      </c>
      <c r="U203" s="3">
        <v>8560.5285779999995</v>
      </c>
      <c r="V203" s="3">
        <v>7830.7599959999998</v>
      </c>
    </row>
    <row r="204" spans="1:22">
      <c r="A204" s="13" t="s">
        <v>218</v>
      </c>
      <c r="B204" s="3">
        <v>710168.43275599997</v>
      </c>
      <c r="C204" s="3">
        <v>627944.06882399996</v>
      </c>
      <c r="D204" s="3">
        <v>790178.54223200004</v>
      </c>
      <c r="E204" s="3">
        <v>579144.79183899995</v>
      </c>
      <c r="F204" s="3">
        <v>710712.32929799997</v>
      </c>
      <c r="G204" s="3">
        <v>614857.922487</v>
      </c>
      <c r="H204" s="3">
        <v>695319.36243099999</v>
      </c>
      <c r="I204" s="3">
        <v>939907.31029199995</v>
      </c>
      <c r="J204" s="3">
        <v>338653.898323</v>
      </c>
      <c r="K204" s="3">
        <v>686872.89325599896</v>
      </c>
      <c r="L204" s="3">
        <v>653158.94582099898</v>
      </c>
      <c r="M204" s="3">
        <v>662593.98907899996</v>
      </c>
      <c r="N204" s="3">
        <v>654180.08233100001</v>
      </c>
      <c r="O204" s="3">
        <v>657187.16084599996</v>
      </c>
      <c r="P204" s="3">
        <v>647507.31899099995</v>
      </c>
      <c r="Q204" s="3">
        <v>672882.38028799999</v>
      </c>
      <c r="R204" s="3">
        <v>663638.47157000005</v>
      </c>
      <c r="S204" s="3">
        <v>738041.27143299999</v>
      </c>
      <c r="T204" s="3">
        <v>652043.76413300005</v>
      </c>
      <c r="U204" s="3">
        <v>659496.781388</v>
      </c>
      <c r="V204" s="3">
        <v>665755.39607100002</v>
      </c>
    </row>
    <row r="205" spans="1:22">
      <c r="A205" s="13" t="s">
        <v>219</v>
      </c>
      <c r="B205" s="3">
        <v>1141864.0237509999</v>
      </c>
      <c r="C205" s="3">
        <v>1161775.6103010001</v>
      </c>
      <c r="D205" s="3">
        <v>1205949.5643169901</v>
      </c>
      <c r="E205" s="3">
        <v>1280645.9003699999</v>
      </c>
      <c r="F205" s="3">
        <v>1341707.81534</v>
      </c>
      <c r="G205" s="3">
        <v>1372641.5553699899</v>
      </c>
      <c r="H205" s="3">
        <v>1274483.1405199999</v>
      </c>
      <c r="I205" s="3">
        <v>1484398.9522500001</v>
      </c>
      <c r="J205" s="3">
        <v>1406979.87637999</v>
      </c>
      <c r="K205" s="3">
        <v>1429876.5792100001</v>
      </c>
      <c r="L205" s="3">
        <v>1347770.4621619999</v>
      </c>
      <c r="M205" s="3">
        <v>1363705.7260779999</v>
      </c>
      <c r="N205" s="3">
        <v>1419412.7989660001</v>
      </c>
      <c r="O205" s="3">
        <v>1138069.56424399</v>
      </c>
      <c r="P205" s="3">
        <v>1251416.837628</v>
      </c>
      <c r="Q205" s="3">
        <v>1531000.815154</v>
      </c>
      <c r="R205" s="3">
        <v>1396662.7269939899</v>
      </c>
      <c r="S205" s="3">
        <v>1524879.669948</v>
      </c>
      <c r="T205" s="3">
        <v>1456688.53889799</v>
      </c>
      <c r="U205" s="3">
        <v>1538038.5347499901</v>
      </c>
      <c r="V205" s="3">
        <v>1383504.46868799</v>
      </c>
    </row>
    <row r="206" spans="1:22">
      <c r="A206" s="13" t="s">
        <v>220</v>
      </c>
      <c r="B206" s="3">
        <v>194076.93</v>
      </c>
      <c r="C206" s="3">
        <v>259161.39</v>
      </c>
      <c r="D206" s="3">
        <v>435190.51</v>
      </c>
      <c r="E206" s="3">
        <v>322494.45</v>
      </c>
      <c r="F206" s="3">
        <v>714353.27</v>
      </c>
      <c r="G206" s="3">
        <v>465043.83</v>
      </c>
      <c r="H206" s="3">
        <v>272754.96999999997</v>
      </c>
      <c r="I206" s="3">
        <v>395852.37</v>
      </c>
      <c r="J206" s="3">
        <v>236230.68</v>
      </c>
      <c r="K206" s="3">
        <v>-218163.13</v>
      </c>
      <c r="L206" s="3">
        <v>399088.83</v>
      </c>
      <c r="M206" s="3">
        <v>261041.5</v>
      </c>
      <c r="N206" s="3">
        <v>260449.33</v>
      </c>
      <c r="O206" s="3">
        <v>317854.46000000002</v>
      </c>
      <c r="P206" s="3">
        <v>858876</v>
      </c>
      <c r="Q206" s="3">
        <v>382611.15</v>
      </c>
      <c r="R206" s="3">
        <v>321039.19</v>
      </c>
      <c r="S206" s="3">
        <v>329167.71000000002</v>
      </c>
      <c r="T206" s="3">
        <v>313030.38</v>
      </c>
      <c r="U206" s="3">
        <v>311003.87</v>
      </c>
      <c r="V206" s="3">
        <v>354261.68</v>
      </c>
    </row>
    <row r="207" spans="1:22">
      <c r="A207" s="13" t="s">
        <v>221</v>
      </c>
      <c r="B207" s="3">
        <v>0</v>
      </c>
      <c r="C207" s="3">
        <v>0</v>
      </c>
      <c r="D207" s="3">
        <v>0</v>
      </c>
      <c r="E207" s="3">
        <v>0</v>
      </c>
      <c r="F207" s="3">
        <v>0</v>
      </c>
      <c r="G207" s="3">
        <v>0</v>
      </c>
      <c r="H207" s="3">
        <v>0</v>
      </c>
      <c r="I207" s="3">
        <v>0</v>
      </c>
      <c r="J207" s="3">
        <v>0</v>
      </c>
      <c r="K207" s="3">
        <v>0</v>
      </c>
      <c r="L207" s="3">
        <v>0</v>
      </c>
      <c r="M207" s="3">
        <v>0</v>
      </c>
      <c r="N207" s="3">
        <v>0</v>
      </c>
      <c r="O207" s="3">
        <v>0</v>
      </c>
      <c r="P207" s="3">
        <v>0</v>
      </c>
      <c r="Q207" s="3">
        <v>0</v>
      </c>
      <c r="R207" s="3">
        <v>0</v>
      </c>
      <c r="S207" s="3">
        <v>0</v>
      </c>
      <c r="T207" s="3">
        <v>0</v>
      </c>
      <c r="U207" s="3">
        <v>0</v>
      </c>
      <c r="V207" s="3">
        <v>0</v>
      </c>
    </row>
    <row r="208" spans="1:22">
      <c r="A208" s="13" t="s">
        <v>222</v>
      </c>
      <c r="B208" s="3">
        <f>SUM(B203:B207)</f>
        <v>2053637.579011</v>
      </c>
      <c r="C208" s="3">
        <f t="shared" ref="C208:E208" si="10">SUM(C203:C207)</f>
        <v>2057661.9366629999</v>
      </c>
      <c r="D208" s="3">
        <f t="shared" si="10"/>
        <v>2439214.55744999</v>
      </c>
      <c r="E208" s="3">
        <f t="shared" si="10"/>
        <v>2189987.0786990002</v>
      </c>
      <c r="F208" s="3">
        <f t="shared" ref="F208" si="11">SUM(F203:F207)</f>
        <v>2774866.311648</v>
      </c>
      <c r="G208" s="3">
        <f t="shared" ref="G208:H208" si="12">SUM(G203:G207)</f>
        <v>2461554.7995169898</v>
      </c>
      <c r="H208" s="3">
        <f t="shared" si="12"/>
        <v>2249242.4042609995</v>
      </c>
      <c r="I208" s="3">
        <f t="shared" ref="I208" si="13">SUM(I203:I207)</f>
        <v>2828506.3695419999</v>
      </c>
      <c r="J208" s="3">
        <f t="shared" ref="J208:K208" si="14">SUM(J203:J207)</f>
        <v>1988492.3056429899</v>
      </c>
      <c r="K208" s="3">
        <f t="shared" si="14"/>
        <v>1905174.9403179991</v>
      </c>
      <c r="L208" s="3">
        <f t="shared" ref="L208" si="15">SUM(L203:L207)</f>
        <v>2407909.9619629988</v>
      </c>
      <c r="M208" s="3">
        <f t="shared" ref="M208:N208" si="16">SUM(M203:M207)</f>
        <v>2294995.978137</v>
      </c>
      <c r="N208" s="3">
        <f t="shared" si="16"/>
        <v>2342694.441685</v>
      </c>
      <c r="O208" s="3">
        <f t="shared" ref="O208" si="17">SUM(O203:O207)</f>
        <v>2121727.2128699902</v>
      </c>
      <c r="P208" s="3">
        <f t="shared" ref="P208:Q208" si="18">SUM(P203:P207)</f>
        <v>2764596.4749030001</v>
      </c>
      <c r="Q208" s="3">
        <f t="shared" si="18"/>
        <v>2594574.9294359996</v>
      </c>
      <c r="R208" s="3">
        <f t="shared" ref="R208" si="19">SUM(R203:R207)</f>
        <v>2389303.11696399</v>
      </c>
      <c r="S208" s="3">
        <f t="shared" ref="S208:T208" si="20">SUM(S203:S207)</f>
        <v>2600994.8704089997</v>
      </c>
      <c r="T208" s="3">
        <f t="shared" si="20"/>
        <v>2431106.9276129901</v>
      </c>
      <c r="U208" s="3">
        <f t="shared" ref="U208" si="21">SUM(U203:U207)</f>
        <v>2517099.7147159902</v>
      </c>
      <c r="V208" s="3">
        <f t="shared" ref="V208" si="22">SUM(V203:V207)</f>
        <v>2411352.3047549902</v>
      </c>
    </row>
    <row r="209" spans="1:22">
      <c r="A209" s="12" t="s">
        <v>223</v>
      </c>
      <c r="B209" s="3">
        <v>0</v>
      </c>
      <c r="C209" s="3">
        <v>0</v>
      </c>
      <c r="D209" s="3">
        <v>0</v>
      </c>
      <c r="E209" s="3">
        <v>0</v>
      </c>
      <c r="F209" s="3">
        <v>0</v>
      </c>
      <c r="G209" s="3">
        <v>0</v>
      </c>
      <c r="H209" s="3">
        <v>0</v>
      </c>
      <c r="I209" s="3">
        <v>0</v>
      </c>
      <c r="J209" s="3">
        <v>0</v>
      </c>
      <c r="K209" s="3">
        <v>0</v>
      </c>
      <c r="L209" s="3">
        <v>0</v>
      </c>
      <c r="M209" s="3">
        <v>0</v>
      </c>
      <c r="N209" s="3">
        <v>0</v>
      </c>
      <c r="O209" s="3">
        <v>0</v>
      </c>
      <c r="P209" s="3">
        <v>0</v>
      </c>
      <c r="Q209" s="3">
        <v>0</v>
      </c>
      <c r="R209" s="3">
        <v>0</v>
      </c>
      <c r="S209" s="3">
        <v>0</v>
      </c>
      <c r="T209" s="3">
        <v>0</v>
      </c>
      <c r="U209" s="3">
        <v>0</v>
      </c>
      <c r="V209" s="3">
        <v>0</v>
      </c>
    </row>
    <row r="210" spans="1:22">
      <c r="A210" s="13" t="s">
        <v>224</v>
      </c>
      <c r="B210" s="3">
        <v>491981.32643700001</v>
      </c>
      <c r="C210" s="3">
        <v>615693.41344699997</v>
      </c>
      <c r="D210" s="3">
        <v>1128396.6354799999</v>
      </c>
      <c r="E210" s="3">
        <v>1184982.78101</v>
      </c>
      <c r="F210" s="3">
        <v>897429.71019999997</v>
      </c>
      <c r="G210" s="3">
        <v>908779.4449</v>
      </c>
      <c r="H210" s="3">
        <v>600389.40275000001</v>
      </c>
      <c r="I210" s="3">
        <v>414759.36102999997</v>
      </c>
      <c r="J210" s="3">
        <v>284889.23710999999</v>
      </c>
      <c r="K210" s="3">
        <v>232218.01167199999</v>
      </c>
      <c r="L210" s="3">
        <v>220322.85089599999</v>
      </c>
      <c r="M210" s="3">
        <v>249353.388106</v>
      </c>
      <c r="N210" s="3">
        <v>447481.45788599999</v>
      </c>
      <c r="O210" s="3">
        <v>649611.34919400001</v>
      </c>
      <c r="P210" s="3">
        <v>879576.00368800003</v>
      </c>
      <c r="Q210" s="3">
        <v>774764.363534</v>
      </c>
      <c r="R210" s="3">
        <v>800043.883822</v>
      </c>
      <c r="S210" s="3">
        <v>680087.95426999999</v>
      </c>
      <c r="T210" s="3">
        <v>510943.54365599999</v>
      </c>
      <c r="U210" s="3">
        <v>264151.78228799999</v>
      </c>
      <c r="V210" s="3">
        <v>234673.86323399999</v>
      </c>
    </row>
    <row r="211" spans="1:22">
      <c r="A211" s="13" t="s">
        <v>225</v>
      </c>
      <c r="B211" s="3">
        <v>44611.481321999898</v>
      </c>
      <c r="C211" s="3">
        <v>32471.180065</v>
      </c>
      <c r="D211" s="3">
        <v>71202.603545999998</v>
      </c>
      <c r="E211" s="3">
        <v>48308.97481</v>
      </c>
      <c r="F211" s="3">
        <v>38653.372459999999</v>
      </c>
      <c r="G211" s="3">
        <v>49294.297149999999</v>
      </c>
      <c r="H211" s="3">
        <v>62255.782799999899</v>
      </c>
      <c r="I211" s="3">
        <v>65875.662179999999</v>
      </c>
      <c r="J211" s="3">
        <v>52526.447549999903</v>
      </c>
      <c r="K211" s="3">
        <v>65769.266766000001</v>
      </c>
      <c r="L211" s="3">
        <v>159395.01968999999</v>
      </c>
      <c r="M211" s="3">
        <v>55801.203423999897</v>
      </c>
      <c r="N211" s="3">
        <v>78258.134443999996</v>
      </c>
      <c r="O211" s="3">
        <v>187597.16097999999</v>
      </c>
      <c r="P211" s="3">
        <v>201307.35705600001</v>
      </c>
      <c r="Q211" s="3">
        <v>57002.312866</v>
      </c>
      <c r="R211" s="3">
        <v>62016.3287739999</v>
      </c>
      <c r="S211" s="3">
        <v>69411.782221999994</v>
      </c>
      <c r="T211" s="3">
        <v>69901.335260000007</v>
      </c>
      <c r="U211" s="3">
        <v>56028.5595839999</v>
      </c>
      <c r="V211" s="3">
        <v>73818.104699999996</v>
      </c>
    </row>
    <row r="212" spans="1:22">
      <c r="A212" s="13" t="s">
        <v>226</v>
      </c>
      <c r="B212" s="3">
        <v>5635.24980399999</v>
      </c>
      <c r="C212" s="3">
        <v>5407.9878179999996</v>
      </c>
      <c r="D212" s="3">
        <v>5854.71559599999</v>
      </c>
      <c r="E212" s="3">
        <v>61.291319999999999</v>
      </c>
      <c r="F212" s="3">
        <v>53.97139</v>
      </c>
      <c r="G212" s="3">
        <v>490.38922000000002</v>
      </c>
      <c r="H212" s="3">
        <v>4.2821800000000003</v>
      </c>
      <c r="I212" s="3">
        <v>17.920629999999999</v>
      </c>
      <c r="J212" s="3">
        <v>4.2821800000000003</v>
      </c>
      <c r="K212" s="3">
        <v>36.944946000000002</v>
      </c>
      <c r="L212" s="3">
        <v>4.2862679999999997</v>
      </c>
      <c r="M212" s="3">
        <v>4.2862679999999997</v>
      </c>
      <c r="N212" s="3">
        <v>53.070875999999998</v>
      </c>
      <c r="O212" s="3">
        <v>4.2862679999999997</v>
      </c>
      <c r="P212" s="3">
        <v>52.38306</v>
      </c>
      <c r="Q212" s="3">
        <v>0</v>
      </c>
      <c r="R212" s="3">
        <v>47.010545999999998</v>
      </c>
      <c r="S212" s="3">
        <v>0</v>
      </c>
      <c r="T212" s="3">
        <v>53.054099999999998</v>
      </c>
      <c r="U212" s="3">
        <v>49.99248</v>
      </c>
      <c r="V212" s="3">
        <v>52.412418000000002</v>
      </c>
    </row>
    <row r="213" spans="1:22">
      <c r="A213" s="13" t="s">
        <v>227</v>
      </c>
      <c r="B213" s="3">
        <v>0</v>
      </c>
      <c r="C213" s="3">
        <v>0</v>
      </c>
      <c r="D213" s="3">
        <v>0</v>
      </c>
      <c r="E213" s="3">
        <v>0</v>
      </c>
      <c r="F213" s="3">
        <v>0</v>
      </c>
      <c r="G213" s="3">
        <v>0</v>
      </c>
      <c r="H213" s="3">
        <v>0</v>
      </c>
      <c r="I213" s="3">
        <v>0</v>
      </c>
      <c r="J213" s="3">
        <v>0</v>
      </c>
      <c r="K213" s="3">
        <v>0</v>
      </c>
      <c r="L213" s="3">
        <v>0</v>
      </c>
      <c r="M213" s="3">
        <v>0</v>
      </c>
      <c r="N213" s="3">
        <v>0</v>
      </c>
      <c r="O213" s="3">
        <v>0</v>
      </c>
      <c r="P213" s="3">
        <v>0</v>
      </c>
      <c r="Q213" s="3">
        <v>0</v>
      </c>
      <c r="R213" s="3">
        <v>0</v>
      </c>
      <c r="S213" s="3">
        <v>0</v>
      </c>
      <c r="T213" s="3">
        <v>0</v>
      </c>
      <c r="U213" s="3">
        <v>0</v>
      </c>
      <c r="V213" s="3">
        <v>0</v>
      </c>
    </row>
    <row r="214" spans="1:22">
      <c r="A214" s="13" t="s">
        <v>228</v>
      </c>
      <c r="B214" s="3">
        <v>0</v>
      </c>
      <c r="C214" s="3">
        <v>0</v>
      </c>
      <c r="D214" s="3">
        <v>0</v>
      </c>
      <c r="E214" s="3">
        <v>0</v>
      </c>
      <c r="F214" s="3">
        <v>0</v>
      </c>
      <c r="G214" s="3">
        <v>0</v>
      </c>
      <c r="H214" s="3">
        <v>0</v>
      </c>
      <c r="I214" s="3">
        <v>0</v>
      </c>
      <c r="J214" s="3">
        <v>0</v>
      </c>
      <c r="K214" s="3">
        <v>0</v>
      </c>
      <c r="L214" s="3">
        <v>0</v>
      </c>
      <c r="M214" s="3">
        <v>0</v>
      </c>
      <c r="N214" s="3">
        <v>0</v>
      </c>
      <c r="O214" s="3">
        <v>0</v>
      </c>
      <c r="P214" s="3">
        <v>0</v>
      </c>
      <c r="Q214" s="3">
        <v>-2548.320534</v>
      </c>
      <c r="R214" s="3">
        <v>-2548.320534</v>
      </c>
      <c r="S214" s="3">
        <v>-46113.717815999997</v>
      </c>
      <c r="T214" s="3">
        <v>-2548.320534</v>
      </c>
      <c r="U214" s="3">
        <v>-2548.320534</v>
      </c>
      <c r="V214" s="3">
        <v>-45519.042168</v>
      </c>
    </row>
    <row r="215" spans="1:22">
      <c r="A215" s="13" t="s">
        <v>229</v>
      </c>
      <c r="B215" s="3">
        <v>0</v>
      </c>
      <c r="C215" s="3">
        <v>0</v>
      </c>
      <c r="D215" s="3">
        <v>0</v>
      </c>
      <c r="E215" s="3">
        <v>0</v>
      </c>
      <c r="F215" s="3">
        <v>0</v>
      </c>
      <c r="G215" s="3">
        <v>0</v>
      </c>
      <c r="H215" s="3">
        <v>0</v>
      </c>
      <c r="I215" s="3">
        <v>0</v>
      </c>
      <c r="J215" s="3">
        <v>0</v>
      </c>
      <c r="K215" s="3">
        <v>0</v>
      </c>
      <c r="L215" s="3">
        <v>0</v>
      </c>
      <c r="M215" s="3">
        <v>0</v>
      </c>
      <c r="N215" s="3">
        <v>0</v>
      </c>
      <c r="O215" s="3">
        <v>0</v>
      </c>
      <c r="P215" s="3">
        <v>0</v>
      </c>
      <c r="Q215" s="3">
        <v>0</v>
      </c>
      <c r="R215" s="3">
        <v>0</v>
      </c>
      <c r="S215" s="3">
        <v>0</v>
      </c>
      <c r="T215" s="3">
        <v>0</v>
      </c>
      <c r="U215" s="3">
        <v>0</v>
      </c>
      <c r="V215" s="3">
        <v>0</v>
      </c>
    </row>
    <row r="216" spans="1:22">
      <c r="A216" s="13" t="s">
        <v>230</v>
      </c>
      <c r="B216" s="3">
        <v>0</v>
      </c>
      <c r="C216" s="3">
        <v>0</v>
      </c>
      <c r="D216" s="3">
        <v>0</v>
      </c>
      <c r="E216" s="3">
        <v>0</v>
      </c>
      <c r="F216" s="3">
        <v>0</v>
      </c>
      <c r="G216" s="3">
        <v>0</v>
      </c>
      <c r="H216" s="3">
        <v>0</v>
      </c>
      <c r="I216" s="3">
        <v>0</v>
      </c>
      <c r="J216" s="3">
        <v>0</v>
      </c>
      <c r="K216" s="3">
        <v>0</v>
      </c>
      <c r="L216" s="3">
        <v>0</v>
      </c>
      <c r="M216" s="3">
        <v>0</v>
      </c>
      <c r="N216" s="3">
        <v>0</v>
      </c>
      <c r="O216" s="3">
        <v>0</v>
      </c>
      <c r="P216" s="3">
        <v>0</v>
      </c>
      <c r="Q216" s="3">
        <v>0</v>
      </c>
      <c r="R216" s="3">
        <v>0</v>
      </c>
      <c r="S216" s="3">
        <v>0</v>
      </c>
      <c r="T216" s="3">
        <v>0</v>
      </c>
      <c r="U216" s="3">
        <v>0</v>
      </c>
      <c r="V216" s="3">
        <v>0</v>
      </c>
    </row>
    <row r="217" spans="1:22">
      <c r="A217" s="13" t="s">
        <v>231</v>
      </c>
      <c r="B217" s="3">
        <f>SUM(B210:B216)</f>
        <v>542228.05756299989</v>
      </c>
      <c r="C217" s="3">
        <f t="shared" ref="C217:V217" si="23">SUM(C210:C216)</f>
        <v>653572.58132999996</v>
      </c>
      <c r="D217" s="3">
        <f t="shared" si="23"/>
        <v>1205453.954622</v>
      </c>
      <c r="E217" s="3">
        <f t="shared" si="23"/>
        <v>1233353.0471400002</v>
      </c>
      <c r="F217" s="3">
        <f t="shared" si="23"/>
        <v>936137.05404999992</v>
      </c>
      <c r="G217" s="3">
        <f t="shared" si="23"/>
        <v>958564.13127000001</v>
      </c>
      <c r="H217" s="3">
        <f t="shared" si="23"/>
        <v>662649.46772999992</v>
      </c>
      <c r="I217" s="3">
        <f t="shared" si="23"/>
        <v>480652.94383999996</v>
      </c>
      <c r="J217" s="3">
        <f t="shared" si="23"/>
        <v>337419.96683999989</v>
      </c>
      <c r="K217" s="3">
        <f t="shared" si="23"/>
        <v>298024.22338400001</v>
      </c>
      <c r="L217" s="3">
        <f t="shared" si="23"/>
        <v>379722.156854</v>
      </c>
      <c r="M217" s="3">
        <f t="shared" si="23"/>
        <v>305158.87779799994</v>
      </c>
      <c r="N217" s="3">
        <f t="shared" si="23"/>
        <v>525792.663206</v>
      </c>
      <c r="O217" s="3">
        <f t="shared" si="23"/>
        <v>837212.79644199996</v>
      </c>
      <c r="P217" s="3">
        <f t="shared" si="23"/>
        <v>1080935.7438039999</v>
      </c>
      <c r="Q217" s="3">
        <f t="shared" si="23"/>
        <v>829218.35586599994</v>
      </c>
      <c r="R217" s="3">
        <f t="shared" si="23"/>
        <v>859558.90260799986</v>
      </c>
      <c r="S217" s="3">
        <f t="shared" si="23"/>
        <v>703386.01867599995</v>
      </c>
      <c r="T217" s="3">
        <f t="shared" si="23"/>
        <v>578349.61248199991</v>
      </c>
      <c r="U217" s="3">
        <f t="shared" si="23"/>
        <v>317682.01381799992</v>
      </c>
      <c r="V217" s="3">
        <f t="shared" si="23"/>
        <v>263025.33818399993</v>
      </c>
    </row>
    <row r="218" spans="1:22">
      <c r="A218" s="12" t="s">
        <v>232</v>
      </c>
      <c r="B218" s="3">
        <v>0</v>
      </c>
      <c r="C218" s="3">
        <v>0</v>
      </c>
      <c r="D218" s="3">
        <v>0</v>
      </c>
      <c r="E218" s="3">
        <v>0</v>
      </c>
      <c r="F218" s="3">
        <v>0</v>
      </c>
      <c r="G218" s="3">
        <v>0</v>
      </c>
      <c r="H218" s="3">
        <v>0</v>
      </c>
      <c r="I218" s="3">
        <v>0</v>
      </c>
      <c r="J218" s="3">
        <v>0</v>
      </c>
      <c r="K218" s="3">
        <v>0</v>
      </c>
      <c r="L218" s="3">
        <v>0</v>
      </c>
      <c r="M218" s="3">
        <v>0</v>
      </c>
      <c r="N218" s="3">
        <v>0</v>
      </c>
      <c r="O218" s="3">
        <v>0</v>
      </c>
      <c r="P218" s="3">
        <v>0</v>
      </c>
      <c r="Q218" s="3">
        <v>0</v>
      </c>
      <c r="R218" s="3">
        <v>0</v>
      </c>
      <c r="S218" s="3">
        <v>0</v>
      </c>
      <c r="T218" s="3">
        <v>0</v>
      </c>
      <c r="U218" s="3">
        <v>0</v>
      </c>
      <c r="V218" s="3">
        <v>0</v>
      </c>
    </row>
    <row r="219" spans="1:22">
      <c r="A219" s="13" t="s">
        <v>233</v>
      </c>
      <c r="B219" s="3">
        <v>1001455.84</v>
      </c>
      <c r="C219" s="3">
        <v>1365047.43</v>
      </c>
      <c r="D219" s="3">
        <v>2563061.48</v>
      </c>
      <c r="E219" s="3">
        <v>2803951.6</v>
      </c>
      <c r="F219" s="3">
        <v>2075507.65</v>
      </c>
      <c r="G219" s="3">
        <v>2090605.64</v>
      </c>
      <c r="H219" s="3">
        <v>1381329.59</v>
      </c>
      <c r="I219" s="3">
        <v>871585.94</v>
      </c>
      <c r="J219" s="3">
        <v>549847.74</v>
      </c>
      <c r="K219" s="3">
        <v>452268.29</v>
      </c>
      <c r="L219" s="3">
        <v>405017.95</v>
      </c>
      <c r="M219" s="3">
        <v>510795.14</v>
      </c>
      <c r="N219" s="3">
        <v>1111949.7</v>
      </c>
      <c r="O219" s="3">
        <v>1705051.12</v>
      </c>
      <c r="P219" s="3">
        <v>2310969.25</v>
      </c>
      <c r="Q219" s="3">
        <v>2051032.61</v>
      </c>
      <c r="R219" s="3">
        <v>2065832.24</v>
      </c>
      <c r="S219" s="3">
        <v>1821596.69</v>
      </c>
      <c r="T219" s="3">
        <v>1265138.29</v>
      </c>
      <c r="U219" s="3">
        <v>652260.5</v>
      </c>
      <c r="V219" s="3">
        <v>598554.34</v>
      </c>
    </row>
    <row r="220" spans="1:22">
      <c r="A220" s="13" t="s">
        <v>234</v>
      </c>
      <c r="B220" s="3">
        <f>SUM(B219)</f>
        <v>1001455.84</v>
      </c>
      <c r="C220" s="3">
        <f t="shared" ref="C220:V220" si="24">SUM(C219)</f>
        <v>1365047.43</v>
      </c>
      <c r="D220" s="3">
        <f t="shared" si="24"/>
        <v>2563061.48</v>
      </c>
      <c r="E220" s="3">
        <f t="shared" si="24"/>
        <v>2803951.6</v>
      </c>
      <c r="F220" s="3">
        <f t="shared" si="24"/>
        <v>2075507.65</v>
      </c>
      <c r="G220" s="3">
        <f t="shared" si="24"/>
        <v>2090605.64</v>
      </c>
      <c r="H220" s="3">
        <f t="shared" si="24"/>
        <v>1381329.59</v>
      </c>
      <c r="I220" s="3">
        <f t="shared" si="24"/>
        <v>871585.94</v>
      </c>
      <c r="J220" s="3">
        <f t="shared" si="24"/>
        <v>549847.74</v>
      </c>
      <c r="K220" s="3">
        <f t="shared" si="24"/>
        <v>452268.29</v>
      </c>
      <c r="L220" s="3">
        <f t="shared" si="24"/>
        <v>405017.95</v>
      </c>
      <c r="M220" s="3">
        <f t="shared" si="24"/>
        <v>510795.14</v>
      </c>
      <c r="N220" s="3">
        <f t="shared" si="24"/>
        <v>1111949.7</v>
      </c>
      <c r="O220" s="3">
        <f t="shared" si="24"/>
        <v>1705051.12</v>
      </c>
      <c r="P220" s="3">
        <f t="shared" si="24"/>
        <v>2310969.25</v>
      </c>
      <c r="Q220" s="3">
        <f t="shared" si="24"/>
        <v>2051032.61</v>
      </c>
      <c r="R220" s="3">
        <f t="shared" si="24"/>
        <v>2065832.24</v>
      </c>
      <c r="S220" s="3">
        <f t="shared" si="24"/>
        <v>1821596.69</v>
      </c>
      <c r="T220" s="3">
        <f t="shared" si="24"/>
        <v>1265138.29</v>
      </c>
      <c r="U220" s="3">
        <f t="shared" si="24"/>
        <v>652260.5</v>
      </c>
      <c r="V220" s="3">
        <f t="shared" si="24"/>
        <v>598554.34</v>
      </c>
    </row>
    <row r="221" spans="1:22">
      <c r="A221" s="12" t="s">
        <v>235</v>
      </c>
    </row>
    <row r="222" spans="1:22" s="18" customFormat="1" ht="12.75">
      <c r="A222" s="17" t="s">
        <v>236</v>
      </c>
      <c r="B222" s="18">
        <v>1170235.09259599</v>
      </c>
      <c r="C222" s="18">
        <v>1077957.2045209999</v>
      </c>
      <c r="D222" s="18">
        <v>1095248.8277970001</v>
      </c>
      <c r="E222" s="18">
        <v>1793282.117906</v>
      </c>
      <c r="F222" s="18">
        <v>1858847.6398519999</v>
      </c>
      <c r="G222" s="18">
        <v>2189714.7309289901</v>
      </c>
      <c r="H222" s="18">
        <v>3586567.8461269899</v>
      </c>
      <c r="I222" s="18">
        <v>2568585.6522229998</v>
      </c>
      <c r="J222" s="18">
        <v>2364045.8030009898</v>
      </c>
      <c r="K222" s="18">
        <v>2161171.5720799998</v>
      </c>
      <c r="L222" s="18">
        <v>2316668.1846750001</v>
      </c>
      <c r="M222" s="18">
        <v>2366027.1952499901</v>
      </c>
      <c r="N222" s="18">
        <v>2268972.1432150002</v>
      </c>
      <c r="O222" s="18">
        <v>1692871.768585</v>
      </c>
      <c r="P222" s="18">
        <v>2204186.55296499</v>
      </c>
      <c r="Q222" s="18">
        <v>1919634.3785999999</v>
      </c>
      <c r="R222" s="18">
        <v>1818903.9493150001</v>
      </c>
      <c r="S222" s="18">
        <v>2573969.5982699897</v>
      </c>
      <c r="T222" s="18">
        <v>2141204.1104599899</v>
      </c>
      <c r="U222" s="18">
        <v>1899501.44356</v>
      </c>
      <c r="V222" s="18">
        <v>-2468085.3522249903</v>
      </c>
    </row>
    <row r="223" spans="1:22">
      <c r="A223" s="13" t="s">
        <v>237</v>
      </c>
      <c r="B223" s="3">
        <v>129545.39932599899</v>
      </c>
      <c r="C223" s="3">
        <v>606892.15752999997</v>
      </c>
      <c r="D223" s="3">
        <v>202984.23805499999</v>
      </c>
      <c r="E223" s="3">
        <v>258558.86468999999</v>
      </c>
      <c r="F223" s="3">
        <v>193198.76566400001</v>
      </c>
      <c r="G223" s="3">
        <v>-1790486.15251599</v>
      </c>
      <c r="H223" s="3">
        <v>1302725.2481829999</v>
      </c>
      <c r="I223" s="3">
        <v>-106242.812267999</v>
      </c>
      <c r="J223" s="3">
        <v>-267595.82014999999</v>
      </c>
      <c r="K223" s="3">
        <v>-56255.826039999898</v>
      </c>
      <c r="L223" s="3">
        <v>-172651.94114499999</v>
      </c>
      <c r="M223" s="3">
        <v>-35319.053764999902</v>
      </c>
      <c r="N223" s="3">
        <v>-500457.56764000002</v>
      </c>
      <c r="O223" s="3">
        <v>1409643.6496949999</v>
      </c>
      <c r="P223" s="3">
        <v>599627.21967499994</v>
      </c>
      <c r="Q223" s="3">
        <v>225391.917415</v>
      </c>
      <c r="R223" s="3">
        <v>252235.03042000002</v>
      </c>
      <c r="S223" s="3">
        <v>196112.41416499999</v>
      </c>
      <c r="T223" s="3">
        <v>277741.46553999902</v>
      </c>
      <c r="U223" s="3">
        <v>329868.17039999901</v>
      </c>
      <c r="V223" s="3">
        <v>-351969.34051000001</v>
      </c>
    </row>
    <row r="224" spans="1:22">
      <c r="A224" s="13" t="s">
        <v>238</v>
      </c>
      <c r="B224" s="3">
        <v>-6897.5438219999996</v>
      </c>
      <c r="C224" s="3">
        <v>-8112.2488199999998</v>
      </c>
      <c r="D224" s="3">
        <v>-8545.5119880000002</v>
      </c>
      <c r="E224" s="3">
        <v>-1014055.80828099</v>
      </c>
      <c r="F224" s="3">
        <v>-1015580.7961180001</v>
      </c>
      <c r="G224" s="3">
        <v>1713882.90469699</v>
      </c>
      <c r="H224" s="3">
        <v>-3533515.0373769901</v>
      </c>
      <c r="I224" s="3">
        <v>-962823.42255100003</v>
      </c>
      <c r="J224" s="3">
        <v>-961803.30142699997</v>
      </c>
      <c r="K224" s="3">
        <v>-1003490.000605</v>
      </c>
      <c r="L224" s="3">
        <v>-1001652.638515</v>
      </c>
      <c r="M224" s="3">
        <v>-1001372.25835499</v>
      </c>
      <c r="N224" s="3">
        <v>-2087703.51950999</v>
      </c>
      <c r="O224" s="3">
        <v>1623442.1061549899</v>
      </c>
      <c r="P224" s="3">
        <v>-834966.81651000003</v>
      </c>
      <c r="Q224" s="3">
        <v>-828018.74240999995</v>
      </c>
      <c r="R224" s="3">
        <v>-827745.25843000005</v>
      </c>
      <c r="S224" s="3">
        <v>-998880.50199000002</v>
      </c>
      <c r="T224" s="3">
        <v>-829220.39486500004</v>
      </c>
      <c r="U224" s="3">
        <v>-828371.17659499997</v>
      </c>
      <c r="V224" s="3">
        <v>4269998.2466850001</v>
      </c>
    </row>
    <row r="225" spans="1:22">
      <c r="A225" s="13" t="s">
        <v>239</v>
      </c>
      <c r="B225" s="3">
        <v>197344.499417999</v>
      </c>
      <c r="C225" s="3">
        <v>331063.16223999998</v>
      </c>
      <c r="D225" s="3">
        <v>716369.93865499995</v>
      </c>
      <c r="E225" s="3">
        <v>663069.20805100002</v>
      </c>
      <c r="F225" s="3">
        <v>479908.86695799901</v>
      </c>
      <c r="G225" s="3">
        <v>969410.71674099995</v>
      </c>
      <c r="H225" s="3">
        <v>547202.73427699902</v>
      </c>
      <c r="I225" s="3">
        <v>604157.56085699995</v>
      </c>
      <c r="J225" s="3">
        <v>739385.15357600001</v>
      </c>
      <c r="K225" s="3">
        <v>508302.53782999999</v>
      </c>
      <c r="L225" s="3">
        <v>798621.62304500001</v>
      </c>
      <c r="M225" s="3">
        <v>814514.03269999998</v>
      </c>
      <c r="N225" s="3">
        <v>979706.10079499998</v>
      </c>
      <c r="O225" s="3">
        <v>1446615.94689499</v>
      </c>
      <c r="P225" s="3">
        <v>978514.72547499998</v>
      </c>
      <c r="Q225" s="3">
        <v>1153085.1532749999</v>
      </c>
      <c r="R225" s="3">
        <v>565553.93707999995</v>
      </c>
      <c r="S225" s="3">
        <v>244173.62070999999</v>
      </c>
      <c r="T225" s="3">
        <v>218310.58563499901</v>
      </c>
      <c r="U225" s="3">
        <v>332475.81730499998</v>
      </c>
      <c r="V225" s="3">
        <v>387683.87022999901</v>
      </c>
    </row>
    <row r="226" spans="1:22">
      <c r="A226" s="13" t="s">
        <v>240</v>
      </c>
      <c r="B226" s="3">
        <v>45354.705845999997</v>
      </c>
      <c r="C226" s="3">
        <v>35915.540111999901</v>
      </c>
      <c r="D226" s="3">
        <v>30402.158115999999</v>
      </c>
      <c r="E226" s="3">
        <v>50591.377483999997</v>
      </c>
      <c r="F226" s="3">
        <v>16972.97669</v>
      </c>
      <c r="G226" s="3">
        <v>369.164806</v>
      </c>
      <c r="H226" s="3">
        <v>218126.36072399901</v>
      </c>
      <c r="I226" s="3">
        <v>-129416.696308</v>
      </c>
      <c r="J226" s="3">
        <v>-1992.7714899999901</v>
      </c>
      <c r="K226" s="3">
        <v>14068.387624000001</v>
      </c>
      <c r="L226" s="3">
        <v>5763.7222879999899</v>
      </c>
      <c r="M226" s="3">
        <v>9289.4909759999991</v>
      </c>
      <c r="N226" s="3">
        <v>15235.931603999899</v>
      </c>
      <c r="O226" s="3">
        <v>8144.3309319999998</v>
      </c>
      <c r="P226" s="3">
        <v>4380.1815959999903</v>
      </c>
      <c r="Q226" s="3">
        <v>5602.0719079999999</v>
      </c>
      <c r="R226" s="3">
        <v>16117.8947199999</v>
      </c>
      <c r="S226" s="3">
        <v>36131.8277879999</v>
      </c>
      <c r="T226" s="3">
        <v>-3275.05366</v>
      </c>
      <c r="U226" s="3">
        <v>-2116.44487599999</v>
      </c>
      <c r="V226" s="3">
        <v>-9074.2823520000002</v>
      </c>
    </row>
    <row r="227" spans="1:22">
      <c r="A227" s="13" t="s">
        <v>241</v>
      </c>
      <c r="B227" s="3">
        <v>176852.801730999</v>
      </c>
      <c r="C227" s="3">
        <v>175279.71634899901</v>
      </c>
      <c r="D227" s="3">
        <v>151739.26647499899</v>
      </c>
      <c r="E227" s="3">
        <v>433655.73358</v>
      </c>
      <c r="F227" s="3">
        <v>422382.79809999902</v>
      </c>
      <c r="G227" s="3">
        <v>1988229.9404499901</v>
      </c>
      <c r="H227" s="3">
        <v>-12206.8832599999</v>
      </c>
      <c r="I227" s="3">
        <v>724324.79278999905</v>
      </c>
      <c r="J227" s="3">
        <v>686644.07925999898</v>
      </c>
      <c r="K227" s="3">
        <v>339054.06089199998</v>
      </c>
      <c r="L227" s="3">
        <v>466121.62300000002</v>
      </c>
      <c r="M227" s="3">
        <v>687465.08042400004</v>
      </c>
      <c r="N227" s="3">
        <v>437992.72945599997</v>
      </c>
      <c r="O227" s="3">
        <v>955682.50389000005</v>
      </c>
      <c r="P227" s="3">
        <v>-617126.380433999</v>
      </c>
      <c r="Q227" s="3">
        <v>225863.965348</v>
      </c>
      <c r="R227" s="3">
        <v>306754.74619599897</v>
      </c>
      <c r="S227" s="3">
        <v>221998.28295600001</v>
      </c>
      <c r="T227" s="3">
        <v>142647.75312799899</v>
      </c>
      <c r="U227" s="3">
        <v>170668.27746799999</v>
      </c>
      <c r="V227" s="3">
        <v>1458281.016232</v>
      </c>
    </row>
    <row r="228" spans="1:22">
      <c r="A228" s="13" t="s">
        <v>242</v>
      </c>
      <c r="B228" s="3">
        <v>1209305.650936</v>
      </c>
      <c r="C228" s="3">
        <v>1092321.649313</v>
      </c>
      <c r="D228" s="3">
        <v>1283630.8206479901</v>
      </c>
      <c r="E228" s="3">
        <v>1302194.3954659901</v>
      </c>
      <c r="F228" s="3">
        <v>1157942.14120899</v>
      </c>
      <c r="G228" s="3">
        <v>1687519.914684</v>
      </c>
      <c r="H228" s="3">
        <v>1265833.13295099</v>
      </c>
      <c r="I228" s="3">
        <v>1434172.41875999</v>
      </c>
      <c r="J228" s="3">
        <v>1307296.7924589899</v>
      </c>
      <c r="K228" s="3">
        <v>1222296.0511439999</v>
      </c>
      <c r="L228" s="3">
        <v>1329348.883404</v>
      </c>
      <c r="M228" s="3">
        <v>1279004.74737599</v>
      </c>
      <c r="N228" s="3">
        <v>292343.085586</v>
      </c>
      <c r="O228" s="3">
        <v>724891.46449999895</v>
      </c>
      <c r="P228" s="3">
        <v>622342.99835399899</v>
      </c>
      <c r="Q228" s="3">
        <v>1431974.66783599</v>
      </c>
      <c r="R228" s="3">
        <v>1174952.6573439899</v>
      </c>
      <c r="S228" s="3">
        <v>1384214.7865160001</v>
      </c>
      <c r="T228" s="3">
        <v>1074337.63111</v>
      </c>
      <c r="U228" s="3">
        <v>1169266.1675559899</v>
      </c>
      <c r="V228" s="3">
        <v>597925.14252599794</v>
      </c>
    </row>
    <row r="229" spans="1:22">
      <c r="A229" s="13" t="s">
        <v>243</v>
      </c>
      <c r="B229" s="3">
        <v>133565.67470500001</v>
      </c>
      <c r="C229" s="3">
        <v>194504.035959</v>
      </c>
      <c r="D229" s="3">
        <v>332014.563739</v>
      </c>
      <c r="E229" s="3">
        <v>317920.27900799998</v>
      </c>
      <c r="F229" s="3">
        <v>336696.12206999998</v>
      </c>
      <c r="G229" s="3">
        <v>286825.84037300001</v>
      </c>
      <c r="H229" s="3">
        <v>179798.20138499999</v>
      </c>
      <c r="I229" s="3">
        <v>1044953.137868</v>
      </c>
      <c r="J229" s="3">
        <v>96673.712237</v>
      </c>
      <c r="K229" s="3">
        <v>-799410.03270500002</v>
      </c>
      <c r="L229" s="3">
        <v>147795.475125</v>
      </c>
      <c r="M229" s="3">
        <v>756265.83464999998</v>
      </c>
      <c r="N229" s="3">
        <v>226018.80398499899</v>
      </c>
      <c r="O229" s="3">
        <v>-407050.059695</v>
      </c>
      <c r="P229" s="3">
        <v>548343.74849999999</v>
      </c>
      <c r="Q229" s="3">
        <v>234228.39916500001</v>
      </c>
      <c r="R229" s="3">
        <v>270653.61914000002</v>
      </c>
      <c r="S229" s="3">
        <v>229767.73817999999</v>
      </c>
      <c r="T229" s="3">
        <v>174238.99124</v>
      </c>
      <c r="U229" s="3">
        <v>83367.767424999998</v>
      </c>
      <c r="V229" s="3">
        <v>85417.173779999997</v>
      </c>
    </row>
    <row r="230" spans="1:22">
      <c r="A230" s="13" t="s">
        <v>244</v>
      </c>
      <c r="B230" s="3">
        <v>27.799199999999999</v>
      </c>
      <c r="C230" s="3">
        <v>3755.4191999999998</v>
      </c>
      <c r="D230" s="3">
        <v>19513.124046000001</v>
      </c>
      <c r="E230" s="3">
        <v>0</v>
      </c>
      <c r="F230" s="3">
        <v>0</v>
      </c>
      <c r="G230" s="3">
        <v>82.742699999999999</v>
      </c>
      <c r="H230" s="3">
        <v>165.51862999999901</v>
      </c>
      <c r="I230" s="3">
        <v>0</v>
      </c>
      <c r="J230" s="3">
        <v>0</v>
      </c>
      <c r="K230" s="3">
        <v>0</v>
      </c>
      <c r="L230" s="3">
        <v>0</v>
      </c>
      <c r="M230" s="3">
        <v>0</v>
      </c>
      <c r="N230" s="3">
        <v>0</v>
      </c>
      <c r="O230" s="3">
        <v>0</v>
      </c>
      <c r="P230" s="3">
        <v>0</v>
      </c>
      <c r="Q230" s="3">
        <v>0</v>
      </c>
      <c r="R230" s="3">
        <v>0</v>
      </c>
      <c r="S230" s="3">
        <v>0</v>
      </c>
      <c r="T230" s="3">
        <v>0</v>
      </c>
      <c r="U230" s="3">
        <v>0</v>
      </c>
      <c r="V230" s="3">
        <v>0</v>
      </c>
    </row>
    <row r="231" spans="1:22">
      <c r="A231" s="13" t="s">
        <v>245</v>
      </c>
      <c r="B231" s="3">
        <v>74119.109817999997</v>
      </c>
      <c r="C231" s="3">
        <v>86221.807437999902</v>
      </c>
      <c r="D231" s="3">
        <v>135831.75325099999</v>
      </c>
      <c r="E231" s="3">
        <v>183483.67147100001</v>
      </c>
      <c r="F231" s="3">
        <v>79059.658030000006</v>
      </c>
      <c r="G231" s="3">
        <v>95169.003985999996</v>
      </c>
      <c r="H231" s="3">
        <v>74832.698109999998</v>
      </c>
      <c r="I231" s="3">
        <v>92405.038455000002</v>
      </c>
      <c r="J231" s="3">
        <v>121796.22577999999</v>
      </c>
      <c r="K231" s="3">
        <v>59370.918089999999</v>
      </c>
      <c r="L231" s="3">
        <v>94719.879929999996</v>
      </c>
      <c r="M231" s="3">
        <v>132547.44149499899</v>
      </c>
      <c r="N231" s="3">
        <v>161183.93955499999</v>
      </c>
      <c r="O231" s="3">
        <v>79375.799205000003</v>
      </c>
      <c r="P231" s="3">
        <v>163895.13766499999</v>
      </c>
      <c r="Q231" s="3">
        <v>170070.04097999999</v>
      </c>
      <c r="R231" s="3">
        <v>96439.509844999993</v>
      </c>
      <c r="S231" s="3">
        <v>380214.64393000002</v>
      </c>
      <c r="T231" s="3">
        <v>163634.44169000001</v>
      </c>
      <c r="U231" s="3">
        <v>188071.459754999</v>
      </c>
      <c r="V231" s="3">
        <v>305074.83436500002</v>
      </c>
    </row>
    <row r="232" spans="1:22">
      <c r="A232" s="13" t="s">
        <v>246</v>
      </c>
      <c r="B232" s="3">
        <v>303960.43945800001</v>
      </c>
      <c r="C232" s="3">
        <v>324065.00096099998</v>
      </c>
      <c r="D232" s="3">
        <v>291448.47759299999</v>
      </c>
      <c r="E232" s="3">
        <v>626291.81466099899</v>
      </c>
      <c r="F232" s="3">
        <v>565214.64267099998</v>
      </c>
      <c r="G232" s="3">
        <v>583885.40997499996</v>
      </c>
      <c r="H232" s="3">
        <v>485798.91033299902</v>
      </c>
      <c r="I232" s="3">
        <v>582075.11268099898</v>
      </c>
      <c r="J232" s="3">
        <v>592456.06499099999</v>
      </c>
      <c r="K232" s="3">
        <v>592106.45358499896</v>
      </c>
      <c r="L232" s="3">
        <v>624974.856715</v>
      </c>
      <c r="M232" s="3">
        <v>626431.80257499998</v>
      </c>
      <c r="N232" s="3">
        <v>613729.246315</v>
      </c>
      <c r="O232" s="3">
        <v>-2110279.7091250001</v>
      </c>
      <c r="P232" s="3">
        <v>360539.68064500001</v>
      </c>
      <c r="Q232" s="3">
        <v>374148.18972999899</v>
      </c>
      <c r="R232" s="3">
        <v>362098.10330999998</v>
      </c>
      <c r="S232" s="3">
        <v>256548.29209499899</v>
      </c>
      <c r="T232" s="3">
        <v>457062.40605999902</v>
      </c>
      <c r="U232" s="3">
        <v>479495.55176499998</v>
      </c>
      <c r="V232" s="3">
        <v>-20668.780855000001</v>
      </c>
    </row>
    <row r="233" spans="1:22">
      <c r="A233" s="13" t="s">
        <v>247</v>
      </c>
      <c r="B233" s="3">
        <v>85456.27</v>
      </c>
      <c r="C233" s="3">
        <v>87547.7</v>
      </c>
      <c r="D233" s="3">
        <v>103103.23</v>
      </c>
      <c r="E233" s="3">
        <v>50417.84</v>
      </c>
      <c r="F233" s="3">
        <v>77168.649999999994</v>
      </c>
      <c r="G233" s="3">
        <v>104331.41999999899</v>
      </c>
      <c r="H233" s="3">
        <v>63203.87</v>
      </c>
      <c r="I233" s="3">
        <v>69871.7</v>
      </c>
      <c r="J233" s="3">
        <v>89319.7</v>
      </c>
      <c r="K233" s="3">
        <v>66755.88</v>
      </c>
      <c r="L233" s="3">
        <v>69536.47</v>
      </c>
      <c r="M233" s="3">
        <v>101244.33</v>
      </c>
      <c r="N233" s="3">
        <v>53109.13</v>
      </c>
      <c r="O233" s="3">
        <v>85178.22</v>
      </c>
      <c r="P233" s="3">
        <v>110220.92</v>
      </c>
      <c r="Q233" s="3">
        <v>73637.460000000006</v>
      </c>
      <c r="R233" s="3">
        <v>77688.06</v>
      </c>
      <c r="S233" s="3">
        <v>119463.98</v>
      </c>
      <c r="T233" s="3">
        <v>60720.12</v>
      </c>
      <c r="U233" s="3">
        <v>71118.58</v>
      </c>
      <c r="V233" s="3">
        <v>110091.79</v>
      </c>
    </row>
    <row r="234" spans="1:22">
      <c r="A234" s="13" t="s">
        <v>248</v>
      </c>
      <c r="B234" s="3">
        <v>448096.41992699902</v>
      </c>
      <c r="C234" s="3">
        <v>461162.80208699999</v>
      </c>
      <c r="D234" s="3">
        <v>557626.44939299999</v>
      </c>
      <c r="E234" s="3">
        <v>739638.37766799901</v>
      </c>
      <c r="F234" s="3">
        <v>849044.20162099996</v>
      </c>
      <c r="G234" s="3">
        <v>284978.94145099999</v>
      </c>
      <c r="H234" s="3">
        <v>484061.06440799998</v>
      </c>
      <c r="I234" s="3">
        <v>546234.75661499996</v>
      </c>
      <c r="J234" s="3">
        <v>861014.16268599895</v>
      </c>
      <c r="K234" s="3">
        <v>762524.72590999899</v>
      </c>
      <c r="L234" s="3">
        <v>519535.99591499998</v>
      </c>
      <c r="M234" s="3">
        <v>650873.66454999906</v>
      </c>
      <c r="N234" s="3">
        <v>622875.87165999901</v>
      </c>
      <c r="O234" s="3">
        <v>715250.83847999899</v>
      </c>
      <c r="P234" s="3">
        <v>887026.614854999</v>
      </c>
      <c r="Q234" s="3">
        <v>520117.20637999999</v>
      </c>
      <c r="R234" s="3">
        <v>467518.62842499901</v>
      </c>
      <c r="S234" s="3">
        <v>1353457.59545999</v>
      </c>
      <c r="T234" s="3">
        <v>330717.79631999898</v>
      </c>
      <c r="U234" s="3">
        <v>402629.20582999999</v>
      </c>
      <c r="V234" s="3">
        <v>961484.90870999999</v>
      </c>
    </row>
    <row r="235" spans="1:22">
      <c r="A235" s="13" t="s">
        <v>249</v>
      </c>
      <c r="B235" s="3">
        <f>SUM(B222:B234)</f>
        <v>3966966.3191389861</v>
      </c>
      <c r="C235" s="3">
        <f t="shared" ref="C235:V235" si="25">SUM(C222:C234)</f>
        <v>4468573.9468899993</v>
      </c>
      <c r="D235" s="3">
        <f t="shared" si="25"/>
        <v>4911367.3357799891</v>
      </c>
      <c r="E235" s="3">
        <f t="shared" si="25"/>
        <v>5405047.8717039982</v>
      </c>
      <c r="F235" s="3">
        <f t="shared" si="25"/>
        <v>5020855.666746988</v>
      </c>
      <c r="G235" s="3">
        <f t="shared" si="25"/>
        <v>8113914.5782759795</v>
      </c>
      <c r="H235" s="3">
        <f t="shared" si="25"/>
        <v>4662593.6644909857</v>
      </c>
      <c r="I235" s="3">
        <f t="shared" si="25"/>
        <v>6468297.2391219884</v>
      </c>
      <c r="J235" s="3">
        <f t="shared" si="25"/>
        <v>5627239.8009229768</v>
      </c>
      <c r="K235" s="3">
        <f t="shared" si="25"/>
        <v>3866494.7278049979</v>
      </c>
      <c r="L235" s="3">
        <f t="shared" si="25"/>
        <v>5198782.1344370004</v>
      </c>
      <c r="M235" s="3">
        <f t="shared" si="25"/>
        <v>6386972.3078759871</v>
      </c>
      <c r="N235" s="3">
        <f t="shared" si="25"/>
        <v>3083005.8950210083</v>
      </c>
      <c r="O235" s="3">
        <f t="shared" si="25"/>
        <v>6223766.8595169764</v>
      </c>
      <c r="P235" s="3">
        <f t="shared" si="25"/>
        <v>5026984.5827859892</v>
      </c>
      <c r="Q235" s="3">
        <f t="shared" si="25"/>
        <v>5505734.708226989</v>
      </c>
      <c r="R235" s="3">
        <f t="shared" si="25"/>
        <v>4581170.8773649884</v>
      </c>
      <c r="S235" s="3">
        <f t="shared" si="25"/>
        <v>5997172.2780799791</v>
      </c>
      <c r="T235" s="3">
        <f t="shared" si="25"/>
        <v>4208119.852657984</v>
      </c>
      <c r="U235" s="3">
        <f t="shared" si="25"/>
        <v>4295974.8195929881</v>
      </c>
      <c r="V235" s="3">
        <f t="shared" si="25"/>
        <v>5326159.2265860066</v>
      </c>
    </row>
    <row r="236" spans="1:22">
      <c r="A236" s="13" t="s">
        <v>250</v>
      </c>
      <c r="B236" s="3">
        <f>B235+B220+B217+B208+B201+B163+B133</f>
        <v>12946167.335712969</v>
      </c>
      <c r="C236" s="3">
        <f t="shared" ref="C236:V236" si="26">C235+C220+C217+C208+C201+C163+C133</f>
        <v>12527046.314882996</v>
      </c>
      <c r="D236" s="3">
        <f t="shared" si="26"/>
        <v>18921791.877851978</v>
      </c>
      <c r="E236" s="3">
        <f t="shared" si="26"/>
        <v>16641213.117542984</v>
      </c>
      <c r="F236" s="3">
        <f t="shared" si="26"/>
        <v>16257197.832444984</v>
      </c>
      <c r="G236" s="3">
        <f t="shared" si="26"/>
        <v>16545590.969062967</v>
      </c>
      <c r="H236" s="3">
        <f t="shared" si="26"/>
        <v>13601377.636481971</v>
      </c>
      <c r="I236" s="3">
        <f t="shared" si="26"/>
        <v>16092942.082503976</v>
      </c>
      <c r="J236" s="3">
        <f t="shared" si="26"/>
        <v>13869338.263405954</v>
      </c>
      <c r="K236" s="3">
        <f t="shared" si="26"/>
        <v>12155414.201506985</v>
      </c>
      <c r="L236" s="3">
        <f t="shared" si="26"/>
        <v>14991694.893253973</v>
      </c>
      <c r="M236" s="3">
        <f t="shared" si="26"/>
        <v>15492153.633810965</v>
      </c>
      <c r="N236" s="3">
        <f t="shared" si="26"/>
        <v>11551804.109912004</v>
      </c>
      <c r="O236" s="3">
        <f t="shared" si="26"/>
        <v>17207477.388828948</v>
      </c>
      <c r="P236" s="3">
        <f t="shared" si="26"/>
        <v>16777428.221492983</v>
      </c>
      <c r="Q236" s="3">
        <f t="shared" si="26"/>
        <v>16499326.873528985</v>
      </c>
      <c r="R236" s="3">
        <f t="shared" si="26"/>
        <v>15724000.236936962</v>
      </c>
      <c r="S236" s="3">
        <f t="shared" si="26"/>
        <v>17196906.387164969</v>
      </c>
      <c r="T236" s="3">
        <f t="shared" si="26"/>
        <v>14554695.232752949</v>
      </c>
      <c r="U236" s="3">
        <f t="shared" si="26"/>
        <v>14251854.088126965</v>
      </c>
      <c r="V236" s="3">
        <f t="shared" si="26"/>
        <v>12500774.40952499</v>
      </c>
    </row>
    <row r="238" spans="1:22">
      <c r="A238" s="13" t="s">
        <v>251</v>
      </c>
      <c r="B238" s="3">
        <v>0</v>
      </c>
      <c r="C238" s="3">
        <v>0</v>
      </c>
      <c r="D238" s="3">
        <v>0</v>
      </c>
      <c r="E238" s="3">
        <v>0</v>
      </c>
      <c r="F238" s="3">
        <v>0</v>
      </c>
      <c r="G238" s="3">
        <v>0</v>
      </c>
      <c r="H238" s="3">
        <v>0</v>
      </c>
      <c r="I238" s="3">
        <v>0</v>
      </c>
      <c r="J238" s="3">
        <v>0</v>
      </c>
      <c r="K238" s="3">
        <v>0</v>
      </c>
      <c r="L238" s="3">
        <v>0</v>
      </c>
      <c r="M238" s="3">
        <v>0</v>
      </c>
      <c r="N238" s="3">
        <v>0</v>
      </c>
      <c r="O238" s="3">
        <v>0</v>
      </c>
      <c r="P238" s="3">
        <v>0</v>
      </c>
      <c r="Q238" s="3">
        <v>0</v>
      </c>
      <c r="R238" s="3">
        <v>0</v>
      </c>
      <c r="S238" s="3">
        <v>0</v>
      </c>
      <c r="T238" s="3">
        <v>0</v>
      </c>
      <c r="U238" s="3">
        <v>0</v>
      </c>
      <c r="V238" s="3">
        <v>0</v>
      </c>
    </row>
    <row r="239" spans="1:22">
      <c r="A239" s="12" t="s">
        <v>252</v>
      </c>
      <c r="B239" s="3">
        <v>0</v>
      </c>
      <c r="C239" s="3">
        <v>0</v>
      </c>
      <c r="D239" s="3">
        <v>0</v>
      </c>
      <c r="E239" s="3">
        <v>0</v>
      </c>
      <c r="F239" s="3">
        <v>0</v>
      </c>
      <c r="G239" s="3">
        <v>0</v>
      </c>
      <c r="H239" s="3">
        <v>0</v>
      </c>
      <c r="I239" s="3">
        <v>0</v>
      </c>
      <c r="J239" s="3">
        <v>0</v>
      </c>
      <c r="K239" s="3">
        <v>0</v>
      </c>
      <c r="L239" s="3">
        <v>0</v>
      </c>
      <c r="M239" s="3">
        <v>0</v>
      </c>
      <c r="N239" s="3">
        <v>0</v>
      </c>
      <c r="O239" s="3">
        <v>0</v>
      </c>
      <c r="P239" s="3">
        <v>0</v>
      </c>
      <c r="Q239" s="3">
        <v>0</v>
      </c>
      <c r="R239" s="3">
        <v>0</v>
      </c>
      <c r="S239" s="3">
        <v>0</v>
      </c>
      <c r="T239" s="3">
        <v>0</v>
      </c>
      <c r="U239" s="3">
        <v>0</v>
      </c>
      <c r="V239" s="3">
        <v>0</v>
      </c>
    </row>
    <row r="240" spans="1:22">
      <c r="A240" s="13" t="s">
        <v>253</v>
      </c>
      <c r="B240" s="3">
        <v>10483899.317983</v>
      </c>
      <c r="C240" s="3">
        <v>10519170.138549</v>
      </c>
      <c r="D240" s="3">
        <v>10534011.806084</v>
      </c>
      <c r="E240" s="3">
        <v>10588696.324376</v>
      </c>
      <c r="F240" s="3">
        <v>10634431.282295</v>
      </c>
      <c r="G240" s="3">
        <v>10688752.776125999</v>
      </c>
      <c r="H240" s="3">
        <v>10751496.838280899</v>
      </c>
      <c r="I240" s="3">
        <v>10926984.723596999</v>
      </c>
      <c r="J240" s="3">
        <v>10868906.004197</v>
      </c>
      <c r="K240" s="3">
        <v>10940877.961135</v>
      </c>
      <c r="L240" s="3">
        <v>11000925.272515001</v>
      </c>
      <c r="M240" s="3">
        <v>11057312.34725</v>
      </c>
      <c r="N240" s="3">
        <v>11144180.567364899</v>
      </c>
      <c r="O240" s="3">
        <v>11228084.2681449</v>
      </c>
      <c r="P240" s="3">
        <v>10597900.355529999</v>
      </c>
      <c r="Q240" s="3">
        <v>9459442.1608249992</v>
      </c>
      <c r="R240" s="3">
        <v>9651109.319015</v>
      </c>
      <c r="S240" s="3">
        <v>9673847.2334499992</v>
      </c>
      <c r="T240" s="3">
        <v>9704943.3771599997</v>
      </c>
      <c r="U240" s="3">
        <v>9735924.4958549999</v>
      </c>
      <c r="V240" s="3">
        <v>9750621.2283900008</v>
      </c>
    </row>
    <row r="241" spans="1:22">
      <c r="A241" s="13" t="s">
        <v>254</v>
      </c>
      <c r="B241" s="3">
        <v>14901.68</v>
      </c>
      <c r="C241" s="3">
        <v>14901.7</v>
      </c>
      <c r="D241" s="3">
        <v>12855.08</v>
      </c>
      <c r="E241" s="3">
        <v>10805.06</v>
      </c>
      <c r="F241" s="3">
        <v>10805.08</v>
      </c>
      <c r="G241" s="3">
        <v>10805.03</v>
      </c>
      <c r="H241" s="3">
        <v>10805.05</v>
      </c>
      <c r="I241" s="3">
        <v>10805.07</v>
      </c>
      <c r="J241" s="3">
        <v>10805.09</v>
      </c>
      <c r="K241" s="3">
        <v>10805.04</v>
      </c>
      <c r="L241" s="3">
        <v>10805.06</v>
      </c>
      <c r="M241" s="3">
        <v>10819.01</v>
      </c>
      <c r="N241" s="3">
        <v>10792.6</v>
      </c>
      <c r="O241" s="3">
        <v>10806.49</v>
      </c>
      <c r="P241" s="3">
        <v>12292.87</v>
      </c>
      <c r="Q241" s="3">
        <v>15930.45</v>
      </c>
      <c r="R241" s="3">
        <v>13921.75</v>
      </c>
      <c r="S241" s="3">
        <v>11969.67</v>
      </c>
      <c r="T241" s="3">
        <v>11969.69</v>
      </c>
      <c r="U241" s="3">
        <v>11969.66</v>
      </c>
      <c r="V241" s="3">
        <v>11969.67</v>
      </c>
    </row>
    <row r="242" spans="1:22">
      <c r="A242" s="13" t="s">
        <v>255</v>
      </c>
      <c r="B242" s="3">
        <f>SUM(B240:B241)</f>
        <v>10498800.997982999</v>
      </c>
      <c r="C242" s="3">
        <f t="shared" ref="C242:V242" si="27">SUM(C240:C241)</f>
        <v>10534071.838548999</v>
      </c>
      <c r="D242" s="3">
        <f t="shared" si="27"/>
        <v>10546866.886084</v>
      </c>
      <c r="E242" s="3">
        <f t="shared" si="27"/>
        <v>10599501.384376001</v>
      </c>
      <c r="F242" s="3">
        <f t="shared" si="27"/>
        <v>10645236.362295</v>
      </c>
      <c r="G242" s="3">
        <f t="shared" si="27"/>
        <v>10699557.806125998</v>
      </c>
      <c r="H242" s="3">
        <f t="shared" si="27"/>
        <v>10762301.8882809</v>
      </c>
      <c r="I242" s="3">
        <f t="shared" si="27"/>
        <v>10937789.793597</v>
      </c>
      <c r="J242" s="3">
        <f t="shared" si="27"/>
        <v>10879711.094196999</v>
      </c>
      <c r="K242" s="3">
        <f t="shared" si="27"/>
        <v>10951683.001134999</v>
      </c>
      <c r="L242" s="3">
        <f t="shared" si="27"/>
        <v>11011730.332515001</v>
      </c>
      <c r="M242" s="3">
        <f t="shared" si="27"/>
        <v>11068131.357249999</v>
      </c>
      <c r="N242" s="3">
        <f t="shared" si="27"/>
        <v>11154973.167364899</v>
      </c>
      <c r="O242" s="3">
        <f t="shared" si="27"/>
        <v>11238890.7581449</v>
      </c>
      <c r="P242" s="3">
        <f t="shared" si="27"/>
        <v>10610193.225529999</v>
      </c>
      <c r="Q242" s="3">
        <f t="shared" si="27"/>
        <v>9475372.6108249985</v>
      </c>
      <c r="R242" s="3">
        <f t="shared" si="27"/>
        <v>9665031.069015</v>
      </c>
      <c r="S242" s="3">
        <f t="shared" si="27"/>
        <v>9685816.9034499992</v>
      </c>
      <c r="T242" s="3">
        <f t="shared" si="27"/>
        <v>9716913.0671599992</v>
      </c>
      <c r="U242" s="3">
        <f t="shared" si="27"/>
        <v>9747894.155855</v>
      </c>
      <c r="V242" s="3">
        <f t="shared" si="27"/>
        <v>9762590.8983900007</v>
      </c>
    </row>
    <row r="243" spans="1:22">
      <c r="A243" s="12" t="s">
        <v>256</v>
      </c>
      <c r="B243" s="3">
        <v>0</v>
      </c>
      <c r="C243" s="3">
        <v>0</v>
      </c>
      <c r="D243" s="3">
        <v>0</v>
      </c>
      <c r="E243" s="3">
        <v>0</v>
      </c>
      <c r="F243" s="3">
        <v>0</v>
      </c>
      <c r="G243" s="3">
        <v>0</v>
      </c>
      <c r="H243" s="3">
        <v>0</v>
      </c>
      <c r="I243" s="3">
        <v>0</v>
      </c>
      <c r="J243" s="3">
        <v>0</v>
      </c>
      <c r="K243" s="3">
        <v>0</v>
      </c>
      <c r="L243" s="3">
        <v>0</v>
      </c>
      <c r="M243" s="3">
        <v>0</v>
      </c>
      <c r="N243" s="3">
        <v>0</v>
      </c>
      <c r="O243" s="3">
        <v>0</v>
      </c>
      <c r="P243" s="3">
        <v>0</v>
      </c>
      <c r="Q243" s="3">
        <v>0</v>
      </c>
      <c r="R243" s="3">
        <v>0</v>
      </c>
      <c r="S243" s="3">
        <v>0</v>
      </c>
      <c r="T243" s="3">
        <v>0</v>
      </c>
      <c r="U243" s="3">
        <v>0</v>
      </c>
      <c r="V243" s="3">
        <v>0</v>
      </c>
    </row>
    <row r="244" spans="1:22">
      <c r="A244" s="13" t="s">
        <v>257</v>
      </c>
      <c r="B244" s="3">
        <v>934006.55163799995</v>
      </c>
      <c r="C244" s="3">
        <v>939035.67787400004</v>
      </c>
      <c r="D244" s="3">
        <v>940509.974636</v>
      </c>
      <c r="E244" s="3">
        <v>1107338.443129</v>
      </c>
      <c r="F244" s="3">
        <v>1141083.434264</v>
      </c>
      <c r="G244" s="3">
        <v>2062167.62363</v>
      </c>
      <c r="H244" s="3">
        <v>1030964.966523</v>
      </c>
      <c r="I244" s="3">
        <v>1381066.5853289999</v>
      </c>
      <c r="J244" s="3">
        <v>1459807.7582739999</v>
      </c>
      <c r="K244" s="3">
        <v>1536484.5735849999</v>
      </c>
      <c r="L244" s="3">
        <v>1435719.1363949999</v>
      </c>
      <c r="M244" s="3">
        <v>1273791.0570050001</v>
      </c>
      <c r="N244" s="3">
        <v>1513569.37818</v>
      </c>
      <c r="O244" s="3">
        <v>1498252.873225</v>
      </c>
      <c r="P244" s="3">
        <v>1667230.62145999</v>
      </c>
      <c r="Q244" s="3">
        <v>1844945.5245349901</v>
      </c>
      <c r="R244" s="3">
        <v>1817049.8520899999</v>
      </c>
      <c r="S244" s="3">
        <v>1796461.073755</v>
      </c>
      <c r="T244" s="3">
        <v>1805408.101755</v>
      </c>
      <c r="U244" s="3">
        <v>1816317.9307049899</v>
      </c>
      <c r="V244" s="3">
        <v>2127712.5752150002</v>
      </c>
    </row>
    <row r="245" spans="1:22">
      <c r="A245" s="13" t="s">
        <v>258</v>
      </c>
      <c r="B245" s="3">
        <v>0</v>
      </c>
      <c r="C245" s="3">
        <v>0</v>
      </c>
      <c r="D245" s="3">
        <v>0</v>
      </c>
      <c r="E245" s="3">
        <v>0</v>
      </c>
      <c r="F245" s="3">
        <v>0</v>
      </c>
      <c r="G245" s="3">
        <v>0</v>
      </c>
      <c r="H245" s="3">
        <v>0</v>
      </c>
      <c r="I245" s="3">
        <v>0</v>
      </c>
      <c r="J245" s="3">
        <v>0</v>
      </c>
      <c r="K245" s="3">
        <v>0</v>
      </c>
      <c r="L245" s="3">
        <v>0</v>
      </c>
      <c r="M245" s="3">
        <v>0</v>
      </c>
      <c r="N245" s="3">
        <v>0</v>
      </c>
      <c r="O245" s="3">
        <v>0</v>
      </c>
      <c r="P245" s="3">
        <v>0</v>
      </c>
      <c r="Q245" s="3">
        <v>0</v>
      </c>
      <c r="R245" s="3">
        <v>0</v>
      </c>
      <c r="S245" s="3">
        <v>0</v>
      </c>
      <c r="T245" s="3">
        <v>0</v>
      </c>
      <c r="U245" s="3">
        <v>0</v>
      </c>
      <c r="V245" s="3">
        <v>0</v>
      </c>
    </row>
    <row r="246" spans="1:22">
      <c r="A246" s="13" t="s">
        <v>259</v>
      </c>
      <c r="B246" s="3">
        <v>2545.0300000000002</v>
      </c>
      <c r="C246" s="3">
        <v>2545.66</v>
      </c>
      <c r="D246" s="3">
        <v>2546.4899999999998</v>
      </c>
      <c r="E246" s="3">
        <v>1924.14</v>
      </c>
      <c r="F246" s="3">
        <v>1924.66</v>
      </c>
      <c r="G246" s="3">
        <v>1925.29</v>
      </c>
      <c r="H246" s="3">
        <v>1925.8</v>
      </c>
      <c r="I246" s="3">
        <v>1926.37</v>
      </c>
      <c r="J246" s="3">
        <v>1926.87</v>
      </c>
      <c r="K246" s="3">
        <v>1927.48</v>
      </c>
      <c r="L246" s="3">
        <v>1928</v>
      </c>
      <c r="M246" s="3">
        <v>1928.52</v>
      </c>
      <c r="N246" s="3">
        <v>6835.82</v>
      </c>
      <c r="O246" s="3">
        <v>6852.95</v>
      </c>
      <c r="P246" s="3">
        <v>6870.17</v>
      </c>
      <c r="Q246" s="3">
        <v>12833.95</v>
      </c>
      <c r="R246" s="3">
        <v>11850.65</v>
      </c>
      <c r="S246" s="3">
        <v>11881.96</v>
      </c>
      <c r="T246" s="3">
        <v>13103.36</v>
      </c>
      <c r="U246" s="3">
        <v>13138.95</v>
      </c>
      <c r="V246" s="3">
        <v>13174.59</v>
      </c>
    </row>
    <row r="247" spans="1:22">
      <c r="A247" s="13" t="s">
        <v>260</v>
      </c>
      <c r="B247" s="3">
        <f>SUM(B244:B246)</f>
        <v>936551.58163799997</v>
      </c>
      <c r="C247" s="3">
        <f t="shared" ref="C247:V247" si="28">SUM(C244:C246)</f>
        <v>941581.33787400008</v>
      </c>
      <c r="D247" s="3">
        <f t="shared" si="28"/>
        <v>943056.46463599999</v>
      </c>
      <c r="E247" s="3">
        <f t="shared" si="28"/>
        <v>1109262.5831289999</v>
      </c>
      <c r="F247" s="3">
        <f t="shared" si="28"/>
        <v>1143008.094264</v>
      </c>
      <c r="G247" s="3">
        <f t="shared" si="28"/>
        <v>2064092.9136300001</v>
      </c>
      <c r="H247" s="3">
        <f t="shared" si="28"/>
        <v>1032890.7665230001</v>
      </c>
      <c r="I247" s="3">
        <f t="shared" si="28"/>
        <v>1382992.955329</v>
      </c>
      <c r="J247" s="3">
        <f t="shared" si="28"/>
        <v>1461734.628274</v>
      </c>
      <c r="K247" s="3">
        <f t="shared" si="28"/>
        <v>1538412.0535849999</v>
      </c>
      <c r="L247" s="3">
        <f t="shared" si="28"/>
        <v>1437647.1363949999</v>
      </c>
      <c r="M247" s="3">
        <f t="shared" si="28"/>
        <v>1275719.5770050001</v>
      </c>
      <c r="N247" s="3">
        <f t="shared" si="28"/>
        <v>1520405.1981800001</v>
      </c>
      <c r="O247" s="3">
        <f t="shared" si="28"/>
        <v>1505105.8232249999</v>
      </c>
      <c r="P247" s="3">
        <f t="shared" si="28"/>
        <v>1674100.79145999</v>
      </c>
      <c r="Q247" s="3">
        <f t="shared" si="28"/>
        <v>1857779.47453499</v>
      </c>
      <c r="R247" s="3">
        <f t="shared" si="28"/>
        <v>1828900.5020899998</v>
      </c>
      <c r="S247" s="3">
        <f t="shared" si="28"/>
        <v>1808343.033755</v>
      </c>
      <c r="T247" s="3">
        <f t="shared" si="28"/>
        <v>1818511.4617550001</v>
      </c>
      <c r="U247" s="3">
        <f t="shared" si="28"/>
        <v>1829456.8807049899</v>
      </c>
      <c r="V247" s="3">
        <f t="shared" si="28"/>
        <v>2140887.165215</v>
      </c>
    </row>
    <row r="248" spans="1:22">
      <c r="A248" s="12" t="s">
        <v>261</v>
      </c>
      <c r="B248" s="3">
        <v>0</v>
      </c>
      <c r="C248" s="3">
        <v>0</v>
      </c>
      <c r="D248" s="3">
        <v>0</v>
      </c>
      <c r="E248" s="3">
        <v>0</v>
      </c>
      <c r="F248" s="3">
        <v>0</v>
      </c>
      <c r="G248" s="3">
        <v>0</v>
      </c>
      <c r="H248" s="3">
        <v>0</v>
      </c>
      <c r="I248" s="3">
        <v>0</v>
      </c>
      <c r="J248" s="3">
        <v>0</v>
      </c>
      <c r="K248" s="3">
        <v>0</v>
      </c>
      <c r="L248" s="3">
        <v>0</v>
      </c>
      <c r="M248" s="3">
        <v>0</v>
      </c>
      <c r="N248" s="3">
        <v>0</v>
      </c>
      <c r="O248" s="3">
        <v>0</v>
      </c>
      <c r="P248" s="3">
        <v>0</v>
      </c>
      <c r="Q248" s="3">
        <v>0</v>
      </c>
      <c r="R248" s="3">
        <v>0</v>
      </c>
      <c r="S248" s="3">
        <v>0</v>
      </c>
      <c r="T248" s="3">
        <v>0</v>
      </c>
      <c r="U248" s="3">
        <v>0</v>
      </c>
      <c r="V248" s="3">
        <v>0</v>
      </c>
    </row>
    <row r="249" spans="1:22">
      <c r="A249" s="13" t="s">
        <v>262</v>
      </c>
      <c r="B249" s="3">
        <v>0</v>
      </c>
      <c r="C249" s="3">
        <v>0</v>
      </c>
      <c r="D249" s="3">
        <v>0</v>
      </c>
      <c r="E249" s="3">
        <v>0</v>
      </c>
      <c r="F249" s="3">
        <v>0</v>
      </c>
      <c r="G249" s="3">
        <v>0</v>
      </c>
      <c r="H249" s="3">
        <v>0</v>
      </c>
      <c r="I249" s="3">
        <v>0</v>
      </c>
      <c r="J249" s="3">
        <v>0</v>
      </c>
      <c r="K249" s="3">
        <v>0</v>
      </c>
      <c r="L249" s="3">
        <v>0</v>
      </c>
      <c r="M249" s="3">
        <v>0</v>
      </c>
      <c r="N249" s="3">
        <v>0</v>
      </c>
      <c r="O249" s="3">
        <v>0</v>
      </c>
      <c r="P249" s="3">
        <v>0</v>
      </c>
      <c r="Q249" s="3">
        <v>0</v>
      </c>
      <c r="R249" s="3">
        <v>0</v>
      </c>
      <c r="S249" s="3">
        <v>0</v>
      </c>
      <c r="T249" s="3">
        <v>0</v>
      </c>
      <c r="U249" s="3">
        <v>0</v>
      </c>
      <c r="V249" s="3">
        <v>0</v>
      </c>
    </row>
    <row r="250" spans="1:22">
      <c r="A250" s="13" t="s">
        <v>263</v>
      </c>
      <c r="B250" s="3">
        <v>0</v>
      </c>
      <c r="C250" s="3">
        <v>0</v>
      </c>
      <c r="D250" s="3">
        <v>0</v>
      </c>
      <c r="E250" s="3">
        <v>0</v>
      </c>
      <c r="F250" s="3">
        <v>0</v>
      </c>
      <c r="G250" s="3">
        <v>0</v>
      </c>
      <c r="H250" s="3">
        <v>0</v>
      </c>
      <c r="I250" s="3">
        <v>0</v>
      </c>
      <c r="J250" s="3">
        <v>0</v>
      </c>
      <c r="K250" s="3">
        <v>0</v>
      </c>
      <c r="L250" s="3">
        <v>0</v>
      </c>
      <c r="M250" s="3">
        <v>0</v>
      </c>
      <c r="N250" s="3">
        <v>0</v>
      </c>
      <c r="O250" s="3">
        <v>0</v>
      </c>
      <c r="P250" s="3">
        <v>0</v>
      </c>
      <c r="Q250" s="3">
        <v>0</v>
      </c>
      <c r="R250" s="3">
        <v>0</v>
      </c>
      <c r="S250" s="3">
        <v>0</v>
      </c>
      <c r="T250" s="3">
        <v>0</v>
      </c>
      <c r="U250" s="3">
        <v>0</v>
      </c>
      <c r="V250" s="3">
        <v>0</v>
      </c>
    </row>
    <row r="251" spans="1:22">
      <c r="A251" s="12" t="s">
        <v>264</v>
      </c>
      <c r="B251" s="3">
        <v>0</v>
      </c>
      <c r="C251" s="3">
        <v>0</v>
      </c>
      <c r="D251" s="3">
        <v>0</v>
      </c>
      <c r="E251" s="3">
        <v>0</v>
      </c>
      <c r="F251" s="3">
        <v>0</v>
      </c>
      <c r="G251" s="3">
        <v>0</v>
      </c>
      <c r="H251" s="3">
        <v>0</v>
      </c>
      <c r="I251" s="3">
        <v>0</v>
      </c>
      <c r="J251" s="3">
        <v>0</v>
      </c>
      <c r="K251" s="3">
        <v>0</v>
      </c>
      <c r="L251" s="3">
        <v>0</v>
      </c>
      <c r="M251" s="3">
        <v>0</v>
      </c>
      <c r="N251" s="3">
        <v>0</v>
      </c>
      <c r="O251" s="3">
        <v>0</v>
      </c>
      <c r="P251" s="3">
        <v>0</v>
      </c>
      <c r="Q251" s="3">
        <v>0</v>
      </c>
      <c r="R251" s="3">
        <v>0</v>
      </c>
      <c r="S251" s="3">
        <v>0</v>
      </c>
      <c r="T251" s="3">
        <v>0</v>
      </c>
      <c r="U251" s="3">
        <v>0</v>
      </c>
      <c r="V251" s="3">
        <v>0</v>
      </c>
    </row>
    <row r="252" spans="1:22">
      <c r="A252" s="13" t="s">
        <v>265</v>
      </c>
      <c r="B252" s="3">
        <v>0</v>
      </c>
      <c r="C252" s="3">
        <v>0</v>
      </c>
      <c r="D252" s="3">
        <v>0</v>
      </c>
      <c r="E252" s="3">
        <v>0</v>
      </c>
      <c r="F252" s="3">
        <v>0</v>
      </c>
      <c r="G252" s="3">
        <v>0</v>
      </c>
      <c r="H252" s="3">
        <v>0</v>
      </c>
      <c r="I252" s="3">
        <v>0</v>
      </c>
      <c r="J252" s="3">
        <v>0</v>
      </c>
      <c r="K252" s="3">
        <v>0</v>
      </c>
      <c r="L252" s="3">
        <v>0</v>
      </c>
      <c r="M252" s="3">
        <v>0</v>
      </c>
      <c r="N252" s="3">
        <v>0</v>
      </c>
      <c r="O252" s="3">
        <v>0</v>
      </c>
      <c r="P252" s="3">
        <v>321528.03000000003</v>
      </c>
      <c r="Q252" s="3">
        <v>766720.46</v>
      </c>
      <c r="R252" s="3">
        <v>716939.46</v>
      </c>
      <c r="S252" s="3">
        <v>716939.46</v>
      </c>
      <c r="T252" s="3">
        <v>716939.46</v>
      </c>
      <c r="U252" s="3">
        <v>716939.46</v>
      </c>
      <c r="V252" s="3">
        <v>716939.46</v>
      </c>
    </row>
    <row r="253" spans="1:22">
      <c r="A253" s="13" t="s">
        <v>266</v>
      </c>
      <c r="B253" s="3">
        <v>37600.708274999997</v>
      </c>
      <c r="C253" s="3">
        <v>0</v>
      </c>
      <c r="D253" s="3">
        <v>0</v>
      </c>
      <c r="E253" s="3">
        <v>0</v>
      </c>
      <c r="F253" s="3">
        <v>0</v>
      </c>
      <c r="G253" s="3">
        <v>0</v>
      </c>
      <c r="H253" s="3">
        <v>0</v>
      </c>
      <c r="I253" s="3">
        <v>0</v>
      </c>
      <c r="J253" s="3">
        <v>0</v>
      </c>
      <c r="K253" s="3">
        <v>0</v>
      </c>
      <c r="L253" s="3">
        <v>0</v>
      </c>
      <c r="M253" s="3">
        <v>0</v>
      </c>
      <c r="N253" s="3">
        <v>0</v>
      </c>
      <c r="O253" s="3">
        <v>0</v>
      </c>
      <c r="P253" s="3">
        <v>0</v>
      </c>
      <c r="Q253" s="3">
        <v>0</v>
      </c>
      <c r="R253" s="3">
        <v>0</v>
      </c>
      <c r="S253" s="3">
        <v>0</v>
      </c>
      <c r="T253" s="3">
        <v>0</v>
      </c>
      <c r="U253" s="3">
        <v>0</v>
      </c>
      <c r="V253" s="3">
        <v>0</v>
      </c>
    </row>
    <row r="254" spans="1:22">
      <c r="A254" s="13" t="s">
        <v>267</v>
      </c>
      <c r="B254" s="3">
        <v>-5154.09</v>
      </c>
      <c r="C254" s="3">
        <v>-5154.09</v>
      </c>
      <c r="D254" s="3">
        <v>-5154.09</v>
      </c>
      <c r="E254" s="3">
        <v>-5154.09</v>
      </c>
      <c r="F254" s="3">
        <v>-5154.09</v>
      </c>
      <c r="G254" s="3">
        <v>-5154.09</v>
      </c>
      <c r="H254" s="3">
        <v>-5154.09</v>
      </c>
      <c r="I254" s="3">
        <v>-5154.09</v>
      </c>
      <c r="J254" s="3">
        <v>-5154.09</v>
      </c>
      <c r="K254" s="3">
        <v>-5154.09</v>
      </c>
      <c r="L254" s="3">
        <v>-5154.09</v>
      </c>
      <c r="M254" s="3">
        <v>-5154.09</v>
      </c>
      <c r="N254" s="3">
        <v>-5154.09</v>
      </c>
      <c r="O254" s="3">
        <v>-5154.09</v>
      </c>
      <c r="P254" s="3">
        <v>-2084.62</v>
      </c>
      <c r="Q254" s="3">
        <v>2165.42</v>
      </c>
      <c r="R254" s="3">
        <v>2165.42</v>
      </c>
      <c r="S254" s="3">
        <v>2165.42</v>
      </c>
      <c r="T254" s="3">
        <v>2165.42</v>
      </c>
      <c r="U254" s="3">
        <v>2165.42</v>
      </c>
      <c r="V254" s="3">
        <v>2165.42</v>
      </c>
    </row>
    <row r="255" spans="1:22">
      <c r="A255" s="13" t="s">
        <v>268</v>
      </c>
      <c r="B255" s="3">
        <v>1373.24</v>
      </c>
      <c r="C255" s="3">
        <v>1373.24</v>
      </c>
      <c r="D255" s="3">
        <v>1373.24</v>
      </c>
      <c r="E255" s="3">
        <v>1373.24</v>
      </c>
      <c r="F255" s="3">
        <v>1373.24</v>
      </c>
      <c r="G255" s="3">
        <v>1373.24</v>
      </c>
      <c r="H255" s="3">
        <v>1373.24</v>
      </c>
      <c r="I255" s="3">
        <v>1373.24</v>
      </c>
      <c r="J255" s="3">
        <v>1373.24</v>
      </c>
      <c r="K255" s="3">
        <v>1373.24</v>
      </c>
      <c r="L255" s="3">
        <v>1373.24</v>
      </c>
      <c r="M255" s="3">
        <v>1373.24</v>
      </c>
      <c r="N255" s="3">
        <v>1373.24</v>
      </c>
      <c r="O255" s="3">
        <v>1373.24</v>
      </c>
      <c r="P255" s="3">
        <v>3953.76</v>
      </c>
      <c r="Q255" s="3">
        <v>7526.78</v>
      </c>
      <c r="R255" s="3">
        <v>7526.78</v>
      </c>
      <c r="S255" s="3">
        <v>7526.78</v>
      </c>
      <c r="T255" s="3">
        <v>7526.78</v>
      </c>
      <c r="U255" s="3">
        <v>7526.78</v>
      </c>
      <c r="V255" s="3">
        <v>7526.78</v>
      </c>
    </row>
    <row r="256" spans="1:22">
      <c r="A256" s="13" t="s">
        <v>269</v>
      </c>
      <c r="B256" s="3">
        <v>0</v>
      </c>
      <c r="C256" s="3">
        <v>0</v>
      </c>
      <c r="D256" s="3">
        <v>0</v>
      </c>
      <c r="E256" s="3">
        <v>0</v>
      </c>
      <c r="F256" s="3">
        <v>0</v>
      </c>
      <c r="G256" s="3">
        <v>0</v>
      </c>
      <c r="H256" s="3">
        <v>0</v>
      </c>
      <c r="I256" s="3">
        <v>0</v>
      </c>
      <c r="J256" s="3">
        <v>0</v>
      </c>
      <c r="K256" s="3">
        <v>0</v>
      </c>
      <c r="L256" s="3">
        <v>0</v>
      </c>
      <c r="M256" s="3">
        <v>0</v>
      </c>
      <c r="N256" s="3">
        <v>0</v>
      </c>
      <c r="O256" s="3">
        <v>0</v>
      </c>
      <c r="P256" s="3">
        <v>0</v>
      </c>
      <c r="Q256" s="3">
        <v>0</v>
      </c>
      <c r="R256" s="3">
        <v>0</v>
      </c>
      <c r="S256" s="3">
        <v>0</v>
      </c>
      <c r="T256" s="3">
        <v>0</v>
      </c>
      <c r="U256" s="3">
        <v>0</v>
      </c>
      <c r="V256" s="3">
        <v>0</v>
      </c>
    </row>
    <row r="257" spans="1:25">
      <c r="A257" s="13" t="s">
        <v>270</v>
      </c>
      <c r="B257" s="3">
        <v>0</v>
      </c>
      <c r="C257" s="3">
        <v>0</v>
      </c>
      <c r="D257" s="3">
        <v>0</v>
      </c>
      <c r="E257" s="3">
        <v>0</v>
      </c>
      <c r="F257" s="3">
        <v>0</v>
      </c>
      <c r="G257" s="3">
        <v>0</v>
      </c>
      <c r="H257" s="3">
        <v>0</v>
      </c>
      <c r="I257" s="3">
        <v>0</v>
      </c>
      <c r="J257" s="3">
        <v>0</v>
      </c>
      <c r="K257" s="3">
        <v>0</v>
      </c>
      <c r="L257" s="3">
        <v>0</v>
      </c>
      <c r="M257" s="3">
        <v>0</v>
      </c>
      <c r="N257" s="3">
        <v>0</v>
      </c>
      <c r="O257" s="3">
        <v>0</v>
      </c>
      <c r="P257" s="3">
        <v>0</v>
      </c>
      <c r="Q257" s="3">
        <v>0</v>
      </c>
      <c r="R257" s="3">
        <v>0</v>
      </c>
      <c r="S257" s="3">
        <v>0</v>
      </c>
      <c r="T257" s="3">
        <v>0</v>
      </c>
      <c r="U257" s="3">
        <v>0</v>
      </c>
      <c r="V257" s="3">
        <v>0</v>
      </c>
    </row>
    <row r="258" spans="1:25">
      <c r="A258" s="13" t="s">
        <v>271</v>
      </c>
      <c r="B258" s="3">
        <f>SUM(B252:B257)</f>
        <v>33819.858274999999</v>
      </c>
      <c r="C258" s="3">
        <f t="shared" ref="C258:I258" si="29">SUM(C252:C257)</f>
        <v>-3780.8500000000004</v>
      </c>
      <c r="D258" s="3">
        <f t="shared" si="29"/>
        <v>-3780.8500000000004</v>
      </c>
      <c r="E258" s="3">
        <f t="shared" si="29"/>
        <v>-3780.8500000000004</v>
      </c>
      <c r="F258" s="3">
        <f t="shared" si="29"/>
        <v>-3780.8500000000004</v>
      </c>
      <c r="G258" s="3">
        <f t="shared" si="29"/>
        <v>-3780.8500000000004</v>
      </c>
      <c r="H258" s="3">
        <f t="shared" si="29"/>
        <v>-3780.8500000000004</v>
      </c>
      <c r="I258" s="3">
        <f t="shared" si="29"/>
        <v>-3780.8500000000004</v>
      </c>
      <c r="J258" s="3">
        <f>SUM(J252:J257)</f>
        <v>-3780.8500000000004</v>
      </c>
      <c r="K258" s="3">
        <f t="shared" ref="K258:V258" si="30">SUM(K252:K257)</f>
        <v>-3780.8500000000004</v>
      </c>
      <c r="L258" s="3">
        <f t="shared" si="30"/>
        <v>-3780.8500000000004</v>
      </c>
      <c r="M258" s="3">
        <f t="shared" si="30"/>
        <v>-3780.8500000000004</v>
      </c>
      <c r="N258" s="3">
        <f t="shared" si="30"/>
        <v>-3780.8500000000004</v>
      </c>
      <c r="O258" s="3">
        <f t="shared" si="30"/>
        <v>-3780.8500000000004</v>
      </c>
      <c r="P258" s="3">
        <f t="shared" si="30"/>
        <v>323397.17000000004</v>
      </c>
      <c r="Q258" s="3">
        <f t="shared" si="30"/>
        <v>776412.66</v>
      </c>
      <c r="R258" s="3">
        <f t="shared" si="30"/>
        <v>726631.66</v>
      </c>
      <c r="S258" s="3">
        <f t="shared" si="30"/>
        <v>726631.66</v>
      </c>
      <c r="T258" s="3">
        <f t="shared" si="30"/>
        <v>726631.66</v>
      </c>
      <c r="U258" s="3">
        <f t="shared" si="30"/>
        <v>726631.66</v>
      </c>
      <c r="V258" s="3">
        <f t="shared" si="30"/>
        <v>726631.66</v>
      </c>
    </row>
    <row r="259" spans="1:25">
      <c r="A259" s="12" t="s">
        <v>272</v>
      </c>
      <c r="B259" s="3">
        <v>0</v>
      </c>
      <c r="C259" s="3">
        <v>0</v>
      </c>
      <c r="D259" s="3">
        <v>0</v>
      </c>
      <c r="E259" s="3">
        <v>0</v>
      </c>
      <c r="F259" s="3">
        <v>0</v>
      </c>
      <c r="G259" s="3">
        <v>0</v>
      </c>
      <c r="H259" s="3">
        <v>0</v>
      </c>
      <c r="I259" s="3">
        <v>0</v>
      </c>
      <c r="J259" s="3">
        <v>0</v>
      </c>
      <c r="K259" s="3">
        <v>0</v>
      </c>
      <c r="L259" s="3">
        <v>0</v>
      </c>
      <c r="M259" s="3">
        <v>0</v>
      </c>
      <c r="N259" s="3">
        <v>0</v>
      </c>
      <c r="O259" s="3">
        <v>0</v>
      </c>
      <c r="P259" s="3">
        <v>0</v>
      </c>
      <c r="Q259" s="3">
        <v>0</v>
      </c>
      <c r="R259" s="3">
        <v>0</v>
      </c>
      <c r="S259" s="3">
        <v>0</v>
      </c>
      <c r="T259" s="3">
        <v>0</v>
      </c>
      <c r="U259" s="3">
        <v>0</v>
      </c>
      <c r="V259" s="3">
        <v>0</v>
      </c>
    </row>
    <row r="260" spans="1:25">
      <c r="A260" s="13" t="s">
        <v>273</v>
      </c>
      <c r="B260" s="3">
        <v>0</v>
      </c>
      <c r="C260" s="3">
        <v>0</v>
      </c>
      <c r="D260" s="3">
        <v>0</v>
      </c>
      <c r="E260" s="3">
        <v>0</v>
      </c>
      <c r="F260" s="3">
        <v>0</v>
      </c>
      <c r="G260" s="3">
        <v>0</v>
      </c>
      <c r="H260" s="3">
        <v>0</v>
      </c>
      <c r="I260" s="3">
        <v>0</v>
      </c>
      <c r="J260" s="3">
        <v>0</v>
      </c>
      <c r="K260" s="3">
        <v>0</v>
      </c>
      <c r="L260" s="3">
        <v>0</v>
      </c>
      <c r="M260" s="3">
        <v>0</v>
      </c>
      <c r="N260" s="3">
        <v>0</v>
      </c>
      <c r="O260" s="3">
        <v>0</v>
      </c>
      <c r="P260" s="3">
        <v>0</v>
      </c>
      <c r="Q260" s="3">
        <v>0</v>
      </c>
      <c r="R260" s="3">
        <v>0</v>
      </c>
      <c r="S260" s="3">
        <v>0</v>
      </c>
      <c r="T260" s="3">
        <v>0</v>
      </c>
      <c r="U260" s="3">
        <v>0</v>
      </c>
      <c r="V260" s="3">
        <v>0</v>
      </c>
    </row>
    <row r="261" spans="1:25">
      <c r="A261" s="13" t="s">
        <v>274</v>
      </c>
      <c r="B261" s="3">
        <v>0</v>
      </c>
      <c r="C261" s="3">
        <v>0</v>
      </c>
      <c r="D261" s="3">
        <v>0</v>
      </c>
      <c r="E261" s="3">
        <v>0</v>
      </c>
      <c r="F261" s="3">
        <v>0</v>
      </c>
      <c r="G261" s="3">
        <v>0</v>
      </c>
      <c r="H261" s="3">
        <v>0</v>
      </c>
      <c r="I261" s="3">
        <v>0</v>
      </c>
      <c r="J261" s="3">
        <v>0</v>
      </c>
      <c r="K261" s="3">
        <v>0</v>
      </c>
      <c r="L261" s="3">
        <v>0</v>
      </c>
      <c r="M261" s="3">
        <v>0</v>
      </c>
      <c r="N261" s="3">
        <v>0</v>
      </c>
      <c r="O261" s="3">
        <v>0</v>
      </c>
      <c r="P261" s="3">
        <v>0</v>
      </c>
      <c r="Q261" s="3">
        <v>0</v>
      </c>
      <c r="R261" s="3">
        <v>0</v>
      </c>
      <c r="S261" s="3">
        <v>0</v>
      </c>
      <c r="T261" s="3">
        <v>0</v>
      </c>
      <c r="U261" s="3">
        <v>0</v>
      </c>
      <c r="V261" s="3">
        <v>0</v>
      </c>
    </row>
    <row r="262" spans="1:25">
      <c r="A262" s="13" t="s">
        <v>275</v>
      </c>
      <c r="B262" s="3">
        <v>0</v>
      </c>
      <c r="C262" s="3">
        <v>0</v>
      </c>
      <c r="D262" s="3">
        <v>0</v>
      </c>
      <c r="E262" s="3">
        <v>0</v>
      </c>
      <c r="F262" s="3">
        <v>0</v>
      </c>
      <c r="G262" s="3">
        <v>0</v>
      </c>
      <c r="H262" s="3">
        <v>0</v>
      </c>
      <c r="I262" s="3">
        <v>0</v>
      </c>
      <c r="J262" s="3">
        <v>0</v>
      </c>
      <c r="K262" s="3">
        <v>0</v>
      </c>
      <c r="L262" s="3">
        <v>0</v>
      </c>
      <c r="M262" s="3">
        <v>0</v>
      </c>
      <c r="N262" s="3">
        <v>0</v>
      </c>
      <c r="O262" s="3">
        <v>0</v>
      </c>
      <c r="P262" s="3">
        <v>0</v>
      </c>
      <c r="Q262" s="3">
        <v>0</v>
      </c>
      <c r="R262" s="3">
        <v>0</v>
      </c>
      <c r="S262" s="3">
        <v>0</v>
      </c>
      <c r="T262" s="3">
        <v>0</v>
      </c>
      <c r="U262" s="3">
        <v>0</v>
      </c>
      <c r="V262" s="3">
        <v>0</v>
      </c>
    </row>
    <row r="263" spans="1:25">
      <c r="A263" s="13" t="s">
        <v>276</v>
      </c>
      <c r="B263" s="3">
        <f>B242+B247+B258</f>
        <v>11469172.437895998</v>
      </c>
      <c r="C263" s="3">
        <f t="shared" ref="C263:V263" si="31">C242+C247+C258</f>
        <v>11471872.326423001</v>
      </c>
      <c r="D263" s="3">
        <f t="shared" si="31"/>
        <v>11486142.50072</v>
      </c>
      <c r="E263" s="3">
        <f t="shared" si="31"/>
        <v>11704983.117505001</v>
      </c>
      <c r="F263" s="3">
        <f t="shared" si="31"/>
        <v>11784463.606559001</v>
      </c>
      <c r="G263" s="3">
        <f t="shared" si="31"/>
        <v>12759869.869755998</v>
      </c>
      <c r="H263" s="3">
        <f t="shared" si="31"/>
        <v>11791411.8048039</v>
      </c>
      <c r="I263" s="3">
        <f t="shared" si="31"/>
        <v>12317001.898925999</v>
      </c>
      <c r="J263" s="3">
        <f t="shared" si="31"/>
        <v>12337664.872470999</v>
      </c>
      <c r="K263" s="3">
        <f t="shared" si="31"/>
        <v>12486314.20472</v>
      </c>
      <c r="L263" s="3">
        <f t="shared" si="31"/>
        <v>12445596.618910002</v>
      </c>
      <c r="M263" s="3">
        <f t="shared" si="31"/>
        <v>12340070.084255001</v>
      </c>
      <c r="N263" s="3">
        <f t="shared" si="31"/>
        <v>12671597.515544899</v>
      </c>
      <c r="O263" s="3">
        <f t="shared" si="31"/>
        <v>12740215.7313699</v>
      </c>
      <c r="P263" s="3">
        <f t="shared" si="31"/>
        <v>12607691.186989989</v>
      </c>
      <c r="Q263" s="3">
        <f t="shared" si="31"/>
        <v>12109564.745359989</v>
      </c>
      <c r="R263" s="3">
        <f t="shared" si="31"/>
        <v>12220563.231105</v>
      </c>
      <c r="S263" s="3">
        <f t="shared" si="31"/>
        <v>12220791.597205</v>
      </c>
      <c r="T263" s="3">
        <f t="shared" si="31"/>
        <v>12262056.188914999</v>
      </c>
      <c r="U263" s="3">
        <f t="shared" si="31"/>
        <v>12303982.69655999</v>
      </c>
      <c r="V263" s="3">
        <f t="shared" si="31"/>
        <v>12630109.723605001</v>
      </c>
    </row>
    <row r="264" spans="1:25">
      <c r="A264" s="13" t="s">
        <v>277</v>
      </c>
    </row>
    <row r="265" spans="1:25">
      <c r="A265" s="12" t="s">
        <v>278</v>
      </c>
      <c r="B265" s="3">
        <v>0</v>
      </c>
      <c r="C265" s="3">
        <v>0</v>
      </c>
      <c r="D265" s="3">
        <v>0</v>
      </c>
      <c r="E265" s="3">
        <v>0</v>
      </c>
      <c r="F265" s="3">
        <v>0</v>
      </c>
      <c r="G265" s="3">
        <v>0</v>
      </c>
      <c r="H265" s="3">
        <v>0</v>
      </c>
      <c r="I265" s="3">
        <v>0</v>
      </c>
      <c r="J265" s="3">
        <v>0</v>
      </c>
      <c r="K265" s="3">
        <v>0</v>
      </c>
      <c r="L265" s="3">
        <v>0</v>
      </c>
      <c r="M265" s="3">
        <v>0</v>
      </c>
      <c r="N265" s="3">
        <v>0</v>
      </c>
      <c r="O265" s="3">
        <v>0</v>
      </c>
      <c r="P265" s="3">
        <v>0</v>
      </c>
      <c r="Q265" s="3">
        <v>0</v>
      </c>
      <c r="R265" s="3">
        <v>0</v>
      </c>
      <c r="S265" s="3">
        <v>0</v>
      </c>
      <c r="T265" s="3">
        <v>0</v>
      </c>
      <c r="U265" s="3">
        <v>0</v>
      </c>
      <c r="V265" s="3">
        <v>0</v>
      </c>
    </row>
    <row r="266" spans="1:25" s="18" customFormat="1">
      <c r="A266" s="17" t="s">
        <v>279</v>
      </c>
      <c r="B266" s="18">
        <v>6566588.6721259998</v>
      </c>
      <c r="C266" s="18">
        <v>8683855.7064720001</v>
      </c>
      <c r="D266" s="18">
        <v>15003433.44716</v>
      </c>
      <c r="E266" s="18">
        <v>18041473.885419998</v>
      </c>
      <c r="F266" s="18">
        <v>14407732.2539229</v>
      </c>
      <c r="G266" s="18">
        <v>13870475.2890529</v>
      </c>
      <c r="H266" s="18">
        <v>9702659.9531270005</v>
      </c>
      <c r="I266" s="18">
        <v>7320204.6491719997</v>
      </c>
      <c r="J266" s="18">
        <v>5127269.4721849896</v>
      </c>
      <c r="K266" s="18">
        <v>4363308.4941849997</v>
      </c>
      <c r="L266" s="18">
        <v>4031626.9403500003</v>
      </c>
      <c r="M266" s="18">
        <v>4419500.8843850009</v>
      </c>
      <c r="N266" s="18">
        <v>7453803.6492499998</v>
      </c>
      <c r="O266" s="18">
        <v>11223126.64529</v>
      </c>
      <c r="P266" s="18">
        <v>14477925.401445</v>
      </c>
      <c r="Q266" s="18">
        <v>13351922.610345</v>
      </c>
      <c r="R266" s="18">
        <v>14445397.684425</v>
      </c>
      <c r="S266" s="18">
        <v>12535718.53634</v>
      </c>
      <c r="T266" s="18">
        <v>9546496.2939949892</v>
      </c>
      <c r="U266" s="18">
        <v>5753496.53051499</v>
      </c>
      <c r="V266" s="18">
        <v>4683504.4829200003</v>
      </c>
      <c r="Y266" s="3"/>
    </row>
    <row r="267" spans="1:25">
      <c r="A267" s="13" t="s">
        <v>280</v>
      </c>
      <c r="B267" s="3">
        <f>SUM(B266)</f>
        <v>6566588.6721259998</v>
      </c>
      <c r="C267" s="3">
        <f t="shared" ref="C267:V267" si="32">SUM(C266)</f>
        <v>8683855.7064720001</v>
      </c>
      <c r="D267" s="3">
        <f t="shared" si="32"/>
        <v>15003433.44716</v>
      </c>
      <c r="E267" s="3">
        <f t="shared" si="32"/>
        <v>18041473.885419998</v>
      </c>
      <c r="F267" s="3">
        <f t="shared" si="32"/>
        <v>14407732.2539229</v>
      </c>
      <c r="G267" s="3">
        <f t="shared" si="32"/>
        <v>13870475.2890529</v>
      </c>
      <c r="H267" s="3">
        <f t="shared" si="32"/>
        <v>9702659.9531270005</v>
      </c>
      <c r="I267" s="3">
        <f t="shared" si="32"/>
        <v>7320204.6491719997</v>
      </c>
      <c r="J267" s="3">
        <f t="shared" si="32"/>
        <v>5127269.4721849896</v>
      </c>
      <c r="K267" s="3">
        <f t="shared" si="32"/>
        <v>4363308.4941849997</v>
      </c>
      <c r="L267" s="3">
        <f t="shared" si="32"/>
        <v>4031626.9403500003</v>
      </c>
      <c r="M267" s="3">
        <f t="shared" si="32"/>
        <v>4419500.8843850009</v>
      </c>
      <c r="N267" s="3">
        <f t="shared" si="32"/>
        <v>7453803.6492499998</v>
      </c>
      <c r="O267" s="3">
        <f t="shared" si="32"/>
        <v>11223126.64529</v>
      </c>
      <c r="P267" s="3">
        <f t="shared" si="32"/>
        <v>14477925.401445</v>
      </c>
      <c r="Q267" s="3">
        <f t="shared" si="32"/>
        <v>13351922.610345</v>
      </c>
      <c r="R267" s="3">
        <f t="shared" si="32"/>
        <v>14445397.684425</v>
      </c>
      <c r="S267" s="3">
        <f t="shared" si="32"/>
        <v>12535718.53634</v>
      </c>
      <c r="T267" s="3">
        <f t="shared" si="32"/>
        <v>9546496.2939949892</v>
      </c>
      <c r="U267" s="3">
        <f t="shared" si="32"/>
        <v>5753496.53051499</v>
      </c>
      <c r="V267" s="3">
        <f t="shared" si="32"/>
        <v>4683504.4829200003</v>
      </c>
      <c r="Y267" s="18"/>
    </row>
    <row r="268" spans="1:25">
      <c r="A268" s="12" t="s">
        <v>281</v>
      </c>
    </row>
    <row r="269" spans="1:25">
      <c r="A269" s="13" t="s">
        <v>282</v>
      </c>
    </row>
    <row r="270" spans="1:25">
      <c r="A270" s="13" t="s">
        <v>283</v>
      </c>
    </row>
    <row r="271" spans="1:25">
      <c r="A271" s="13" t="s">
        <v>284</v>
      </c>
      <c r="B271" s="3">
        <v>0</v>
      </c>
      <c r="C271" s="3">
        <v>0</v>
      </c>
      <c r="D271" s="3">
        <v>-0.48</v>
      </c>
      <c r="E271" s="3">
        <v>-441.05</v>
      </c>
      <c r="F271" s="3">
        <v>9750602.6400000006</v>
      </c>
      <c r="G271" s="3">
        <v>12172910.83</v>
      </c>
      <c r="H271" s="3">
        <v>4703816.2300000004</v>
      </c>
      <c r="I271" s="3">
        <v>-2044410.75</v>
      </c>
      <c r="J271" s="3">
        <v>-1644988.82</v>
      </c>
      <c r="K271" s="3">
        <v>-2359734.77</v>
      </c>
      <c r="L271" s="3">
        <v>-3941025.6</v>
      </c>
      <c r="M271" s="3">
        <v>-6327645.8600000003</v>
      </c>
      <c r="N271" s="3">
        <v>1750432.52</v>
      </c>
      <c r="O271" s="3">
        <v>-1909142.13</v>
      </c>
      <c r="P271" s="3">
        <v>6877599.1200000001</v>
      </c>
      <c r="Q271" s="3">
        <v>7643103.1799999997</v>
      </c>
      <c r="R271" s="3">
        <v>7428734.54</v>
      </c>
      <c r="S271" s="3">
        <v>6895773.5800000001</v>
      </c>
      <c r="T271" s="3">
        <v>3572456.12</v>
      </c>
      <c r="U271" s="3">
        <v>-1287228.06</v>
      </c>
      <c r="V271" s="3">
        <v>-2306742.6800000002</v>
      </c>
    </row>
    <row r="272" spans="1:25">
      <c r="A272" s="13" t="s">
        <v>285</v>
      </c>
      <c r="B272" s="3">
        <f>SUM(B271)</f>
        <v>0</v>
      </c>
      <c r="C272" s="3">
        <f t="shared" ref="C272:V272" si="33">SUM(C271)</f>
        <v>0</v>
      </c>
      <c r="D272" s="3">
        <f t="shared" si="33"/>
        <v>-0.48</v>
      </c>
      <c r="E272" s="3">
        <f t="shared" si="33"/>
        <v>-441.05</v>
      </c>
      <c r="F272" s="3">
        <f t="shared" si="33"/>
        <v>9750602.6400000006</v>
      </c>
      <c r="G272" s="3">
        <f t="shared" si="33"/>
        <v>12172910.83</v>
      </c>
      <c r="H272" s="3">
        <f t="shared" si="33"/>
        <v>4703816.2300000004</v>
      </c>
      <c r="I272" s="3">
        <f t="shared" si="33"/>
        <v>-2044410.75</v>
      </c>
      <c r="J272" s="3">
        <f t="shared" si="33"/>
        <v>-1644988.82</v>
      </c>
      <c r="K272" s="3">
        <f t="shared" si="33"/>
        <v>-2359734.77</v>
      </c>
      <c r="L272" s="3">
        <f t="shared" si="33"/>
        <v>-3941025.6</v>
      </c>
      <c r="M272" s="3">
        <f t="shared" si="33"/>
        <v>-6327645.8600000003</v>
      </c>
      <c r="N272" s="3">
        <f t="shared" si="33"/>
        <v>1750432.52</v>
      </c>
      <c r="O272" s="3">
        <f t="shared" si="33"/>
        <v>-1909142.13</v>
      </c>
      <c r="P272" s="3">
        <f t="shared" si="33"/>
        <v>6877599.1200000001</v>
      </c>
      <c r="Q272" s="3">
        <f t="shared" si="33"/>
        <v>7643103.1799999997</v>
      </c>
      <c r="R272" s="3">
        <f t="shared" si="33"/>
        <v>7428734.54</v>
      </c>
      <c r="S272" s="3">
        <f t="shared" si="33"/>
        <v>6895773.5800000001</v>
      </c>
      <c r="T272" s="3">
        <f t="shared" si="33"/>
        <v>3572456.12</v>
      </c>
      <c r="U272" s="3">
        <f t="shared" si="33"/>
        <v>-1287228.06</v>
      </c>
      <c r="V272" s="3">
        <f t="shared" si="33"/>
        <v>-2306742.6800000002</v>
      </c>
    </row>
    <row r="273" spans="1:25">
      <c r="A273" s="12" t="s">
        <v>286</v>
      </c>
    </row>
    <row r="274" spans="1:25">
      <c r="A274" s="13" t="s">
        <v>287</v>
      </c>
      <c r="B274" s="3">
        <v>8543278.1300000008</v>
      </c>
      <c r="C274" s="3">
        <v>21638916.670000002</v>
      </c>
      <c r="D274" s="3">
        <v>77729725.829999998</v>
      </c>
      <c r="E274" s="3">
        <v>38826263.219999999</v>
      </c>
      <c r="F274" s="3">
        <v>27121203.68</v>
      </c>
      <c r="G274" s="3">
        <v>33828794</v>
      </c>
      <c r="H274" s="3">
        <v>14926827.949999999</v>
      </c>
      <c r="I274" s="3">
        <v>9589541.7599999998</v>
      </c>
      <c r="J274" s="3">
        <v>8862197.5399999991</v>
      </c>
      <c r="K274" s="3">
        <v>8162847.6699999999</v>
      </c>
      <c r="L274" s="3">
        <v>8460744.8200000003</v>
      </c>
      <c r="M274" s="3">
        <v>12084450.77</v>
      </c>
      <c r="N274" s="3">
        <v>13028048.75</v>
      </c>
      <c r="O274" s="3">
        <v>22156152.949999999</v>
      </c>
      <c r="P274" s="3">
        <v>102529088.38131499</v>
      </c>
      <c r="Q274" s="3">
        <v>7701710.6699999999</v>
      </c>
      <c r="R274" s="3">
        <v>3900850.3</v>
      </c>
      <c r="S274" s="3">
        <v>7427283.0300000003</v>
      </c>
      <c r="T274" s="3">
        <v>53425140.960000001</v>
      </c>
      <c r="U274" s="3">
        <v>4493824.12</v>
      </c>
      <c r="V274" s="3">
        <v>-48634476.079999998</v>
      </c>
    </row>
    <row r="275" spans="1:25">
      <c r="A275" s="13" t="s">
        <v>288</v>
      </c>
      <c r="B275" s="3">
        <v>-4752950.28</v>
      </c>
      <c r="C275" s="3">
        <v>-13642376.640000001</v>
      </c>
      <c r="D275" s="3">
        <v>-64241522.57</v>
      </c>
      <c r="E275" s="3">
        <v>-24726772.559999999</v>
      </c>
      <c r="F275" s="3">
        <v>-24002593.82</v>
      </c>
      <c r="G275" s="3">
        <v>-31653686.960000001</v>
      </c>
      <c r="H275" s="3">
        <v>-11022514.83</v>
      </c>
      <c r="I275" s="3">
        <v>-5368046.57</v>
      </c>
      <c r="J275" s="3">
        <v>-8703846.0700000003</v>
      </c>
      <c r="K275" s="3">
        <v>-5463510.1600000001</v>
      </c>
      <c r="L275" s="3">
        <v>-5479872.1600000001</v>
      </c>
      <c r="M275" s="3">
        <v>-7375978.5</v>
      </c>
      <c r="N275" s="3">
        <v>-8032141.7699999996</v>
      </c>
      <c r="O275" s="3">
        <v>-12334000.609999999</v>
      </c>
      <c r="P275" s="3">
        <v>-106800309.33</v>
      </c>
      <c r="Q275" s="3">
        <v>-9018952.4000000004</v>
      </c>
      <c r="R275" s="3">
        <v>-8396372.0099999998</v>
      </c>
      <c r="S275" s="3">
        <v>-9454919.0500000007</v>
      </c>
      <c r="T275" s="3">
        <v>-2827792.94</v>
      </c>
      <c r="U275" s="3">
        <v>-3379351.68</v>
      </c>
      <c r="V275" s="3">
        <v>-2466456.65</v>
      </c>
    </row>
    <row r="276" spans="1:25">
      <c r="A276" s="13" t="s">
        <v>289</v>
      </c>
      <c r="B276" s="3">
        <v>0</v>
      </c>
      <c r="C276" s="3">
        <v>0</v>
      </c>
      <c r="D276" s="3">
        <v>0</v>
      </c>
      <c r="E276" s="3">
        <v>0</v>
      </c>
      <c r="F276" s="3">
        <v>0</v>
      </c>
      <c r="G276" s="3">
        <v>0</v>
      </c>
      <c r="H276" s="3">
        <v>0</v>
      </c>
      <c r="I276" s="3">
        <v>0</v>
      </c>
      <c r="J276" s="3">
        <v>0</v>
      </c>
      <c r="K276" s="3">
        <v>0</v>
      </c>
      <c r="L276" s="3">
        <v>0</v>
      </c>
      <c r="M276" s="3">
        <v>0</v>
      </c>
      <c r="N276" s="3">
        <v>0</v>
      </c>
      <c r="O276" s="3">
        <v>0</v>
      </c>
      <c r="P276" s="3">
        <v>0</v>
      </c>
      <c r="Q276" s="3">
        <v>0</v>
      </c>
      <c r="R276" s="3">
        <v>0</v>
      </c>
      <c r="S276" s="3">
        <v>0</v>
      </c>
      <c r="T276" s="3">
        <v>0</v>
      </c>
      <c r="U276" s="3">
        <v>0</v>
      </c>
      <c r="V276" s="3">
        <v>0</v>
      </c>
    </row>
    <row r="277" spans="1:25">
      <c r="A277" s="13" t="s">
        <v>290</v>
      </c>
      <c r="B277" s="3">
        <f>SUM(B274:B276)</f>
        <v>3790327.8500000006</v>
      </c>
      <c r="C277" s="3">
        <f t="shared" ref="C277:V277" si="34">SUM(C274:C276)</f>
        <v>7996540.0300000012</v>
      </c>
      <c r="D277" s="3">
        <f t="shared" si="34"/>
        <v>13488203.259999998</v>
      </c>
      <c r="E277" s="3">
        <f t="shared" si="34"/>
        <v>14099490.66</v>
      </c>
      <c r="F277" s="3">
        <f t="shared" si="34"/>
        <v>3118609.8599999994</v>
      </c>
      <c r="G277" s="3">
        <f t="shared" si="34"/>
        <v>2175107.0399999991</v>
      </c>
      <c r="H277" s="3">
        <f t="shared" si="34"/>
        <v>3904313.1199999992</v>
      </c>
      <c r="I277" s="3">
        <f t="shared" si="34"/>
        <v>4221495.1899999995</v>
      </c>
      <c r="J277" s="3">
        <f t="shared" si="34"/>
        <v>158351.46999999881</v>
      </c>
      <c r="K277" s="3">
        <f t="shared" si="34"/>
        <v>2699337.51</v>
      </c>
      <c r="L277" s="3">
        <f t="shared" si="34"/>
        <v>2980872.66</v>
      </c>
      <c r="M277" s="3">
        <f t="shared" si="34"/>
        <v>4708472.2699999996</v>
      </c>
      <c r="N277" s="3">
        <f t="shared" si="34"/>
        <v>4995906.9800000004</v>
      </c>
      <c r="O277" s="3">
        <f t="shared" si="34"/>
        <v>9822152.3399999999</v>
      </c>
      <c r="P277" s="3">
        <f t="shared" si="34"/>
        <v>-4271220.9486850053</v>
      </c>
      <c r="Q277" s="3">
        <f t="shared" si="34"/>
        <v>-1317241.7300000004</v>
      </c>
      <c r="R277" s="3">
        <f t="shared" si="34"/>
        <v>-4495521.71</v>
      </c>
      <c r="S277" s="3">
        <f t="shared" si="34"/>
        <v>-2027636.0200000005</v>
      </c>
      <c r="T277" s="3">
        <f t="shared" si="34"/>
        <v>50597348.020000003</v>
      </c>
      <c r="U277" s="3">
        <f t="shared" si="34"/>
        <v>1114472.44</v>
      </c>
      <c r="V277" s="3">
        <f t="shared" si="34"/>
        <v>-51100932.729999997</v>
      </c>
    </row>
    <row r="278" spans="1:25"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</row>
    <row r="279" spans="1:25">
      <c r="A279" s="11" t="s">
        <v>291</v>
      </c>
      <c r="B279" s="16">
        <f>B61-B236-B263-B267-B272-B277</f>
        <v>7093530.7842650311</v>
      </c>
      <c r="C279" s="16">
        <f t="shared" ref="C279:V279" si="35">C61-C236-C263-C267-C272-C277</f>
        <v>14702494.362222105</v>
      </c>
      <c r="D279" s="16">
        <f t="shared" si="35"/>
        <v>24518139.334268153</v>
      </c>
      <c r="E279" s="16">
        <f t="shared" si="35"/>
        <v>23568887.739532199</v>
      </c>
      <c r="F279" s="16">
        <f t="shared" si="35"/>
        <v>21297039.877073228</v>
      </c>
      <c r="G279" s="16">
        <f t="shared" si="35"/>
        <v>29068527.262128241</v>
      </c>
      <c r="H279" s="16">
        <f t="shared" si="35"/>
        <v>8645095.9755871352</v>
      </c>
      <c r="I279" s="16">
        <f t="shared" si="35"/>
        <v>1797933.0393979447</v>
      </c>
      <c r="J279" s="16">
        <f t="shared" si="35"/>
        <v>-4980165.1980619468</v>
      </c>
      <c r="K279" s="16">
        <f t="shared" si="35"/>
        <v>-1702358.2304119882</v>
      </c>
      <c r="L279" s="16">
        <f t="shared" si="35"/>
        <v>-4143546.1425139769</v>
      </c>
      <c r="M279" s="16">
        <f t="shared" si="35"/>
        <v>-5347422.3424509605</v>
      </c>
      <c r="N279" s="16">
        <f t="shared" si="35"/>
        <v>7817763.6752931997</v>
      </c>
      <c r="O279" s="16">
        <f t="shared" si="35"/>
        <v>17089964.16451104</v>
      </c>
      <c r="P279" s="16">
        <f t="shared" si="35"/>
        <v>35388572.448757052</v>
      </c>
      <c r="Q279" s="16">
        <f t="shared" si="35"/>
        <v>26488769.590766143</v>
      </c>
      <c r="R279" s="16">
        <f t="shared" si="35"/>
        <v>20433443.527533043</v>
      </c>
      <c r="S279" s="16">
        <f t="shared" si="35"/>
        <v>15315237.629290048</v>
      </c>
      <c r="T279" s="16">
        <f t="shared" si="35"/>
        <v>-45440066.995662957</v>
      </c>
      <c r="U279" s="16">
        <f t="shared" si="35"/>
        <v>1217342.1647981629</v>
      </c>
      <c r="V279" s="16">
        <f t="shared" si="35"/>
        <v>51470563.013950117</v>
      </c>
    </row>
    <row r="280" spans="1:25">
      <c r="B280" s="3">
        <v>0</v>
      </c>
      <c r="C280" s="3">
        <v>0</v>
      </c>
      <c r="D280" s="3">
        <v>0</v>
      </c>
      <c r="E280" s="3">
        <v>0</v>
      </c>
      <c r="F280" s="3">
        <v>0</v>
      </c>
      <c r="G280" s="3">
        <v>0</v>
      </c>
      <c r="H280" s="3">
        <v>0</v>
      </c>
      <c r="I280" s="3">
        <v>0</v>
      </c>
      <c r="J280" s="3">
        <v>0</v>
      </c>
      <c r="K280" s="3">
        <v>0</v>
      </c>
      <c r="L280" s="3">
        <v>0</v>
      </c>
      <c r="M280" s="3">
        <v>0</v>
      </c>
      <c r="N280" s="3">
        <v>0</v>
      </c>
      <c r="O280" s="3">
        <v>0</v>
      </c>
      <c r="P280" s="3">
        <v>0</v>
      </c>
      <c r="Q280" s="3">
        <v>0</v>
      </c>
      <c r="R280" s="3">
        <v>0</v>
      </c>
      <c r="S280" s="3">
        <v>0</v>
      </c>
      <c r="T280" s="3">
        <v>0</v>
      </c>
      <c r="U280" s="3">
        <v>0</v>
      </c>
      <c r="V280" s="3">
        <v>0</v>
      </c>
    </row>
    <row r="281" spans="1:25">
      <c r="A281" s="11" t="s">
        <v>292</v>
      </c>
      <c r="B281" s="3">
        <v>0</v>
      </c>
      <c r="C281" s="3">
        <v>0</v>
      </c>
      <c r="D281" s="3">
        <v>0</v>
      </c>
      <c r="E281" s="3">
        <v>0</v>
      </c>
      <c r="F281" s="3">
        <v>0</v>
      </c>
      <c r="G281" s="3">
        <v>0</v>
      </c>
      <c r="H281" s="3">
        <v>0</v>
      </c>
      <c r="I281" s="3">
        <v>0</v>
      </c>
      <c r="J281" s="3">
        <v>0</v>
      </c>
      <c r="K281" s="3">
        <v>0</v>
      </c>
      <c r="L281" s="3">
        <v>0</v>
      </c>
      <c r="M281" s="3">
        <v>0</v>
      </c>
      <c r="N281" s="3">
        <v>0</v>
      </c>
      <c r="O281" s="3">
        <v>0</v>
      </c>
      <c r="P281" s="3">
        <v>0</v>
      </c>
      <c r="Q281" s="3">
        <v>0</v>
      </c>
      <c r="R281" s="3">
        <v>0</v>
      </c>
      <c r="S281" s="3">
        <v>0</v>
      </c>
      <c r="T281" s="3">
        <v>0</v>
      </c>
      <c r="U281" s="3">
        <v>0</v>
      </c>
      <c r="V281" s="3">
        <v>0</v>
      </c>
    </row>
    <row r="282" spans="1:25">
      <c r="A282" s="12" t="s">
        <v>293</v>
      </c>
      <c r="B282" s="18">
        <v>0</v>
      </c>
      <c r="C282" s="18">
        <v>0</v>
      </c>
      <c r="D282" s="18">
        <v>0</v>
      </c>
      <c r="E282" s="18">
        <v>0</v>
      </c>
      <c r="F282" s="18">
        <v>0</v>
      </c>
      <c r="G282" s="18"/>
      <c r="H282" s="18"/>
      <c r="I282" s="18">
        <v>0</v>
      </c>
      <c r="J282" s="18">
        <v>0</v>
      </c>
      <c r="K282" s="18">
        <v>0</v>
      </c>
      <c r="L282" s="18">
        <v>0</v>
      </c>
      <c r="M282" s="18">
        <v>0</v>
      </c>
      <c r="N282" s="18">
        <v>0</v>
      </c>
      <c r="O282" s="18">
        <v>0</v>
      </c>
      <c r="P282" s="18">
        <v>0</v>
      </c>
      <c r="Q282" s="18">
        <v>0</v>
      </c>
      <c r="R282" s="18">
        <v>0</v>
      </c>
      <c r="S282" s="18">
        <v>0</v>
      </c>
      <c r="T282" s="18">
        <v>0</v>
      </c>
      <c r="U282" s="18">
        <v>0</v>
      </c>
      <c r="V282" s="18">
        <v>0</v>
      </c>
    </row>
    <row r="283" spans="1:25" s="18" customFormat="1">
      <c r="A283" s="17" t="s">
        <v>294</v>
      </c>
      <c r="B283" s="3">
        <v>0</v>
      </c>
      <c r="C283" s="3">
        <v>0</v>
      </c>
      <c r="D283" s="3">
        <v>0</v>
      </c>
      <c r="E283" s="3">
        <v>0</v>
      </c>
      <c r="F283" s="3">
        <v>0</v>
      </c>
      <c r="G283" s="18">
        <v>-1154388.362495</v>
      </c>
      <c r="H283" s="18">
        <v>1154388.362495</v>
      </c>
      <c r="I283" s="3">
        <v>0</v>
      </c>
      <c r="J283" s="3">
        <v>0</v>
      </c>
      <c r="K283" s="3">
        <v>0</v>
      </c>
      <c r="L283" s="3">
        <v>0</v>
      </c>
      <c r="M283" s="3">
        <v>0</v>
      </c>
      <c r="N283" s="3">
        <v>0</v>
      </c>
      <c r="O283" s="3">
        <v>0</v>
      </c>
      <c r="P283" s="3">
        <v>0</v>
      </c>
      <c r="Q283" s="3">
        <v>0</v>
      </c>
      <c r="R283" s="3">
        <v>0</v>
      </c>
      <c r="S283" s="3">
        <v>0</v>
      </c>
      <c r="T283" s="3">
        <v>0</v>
      </c>
      <c r="U283" s="3">
        <v>0</v>
      </c>
      <c r="V283" s="3">
        <v>0</v>
      </c>
      <c r="Y283" s="3"/>
    </row>
    <row r="284" spans="1:25">
      <c r="A284" s="13" t="s">
        <v>295</v>
      </c>
      <c r="B284" s="3">
        <v>0</v>
      </c>
      <c r="C284" s="3">
        <v>0</v>
      </c>
      <c r="D284" s="3">
        <v>0.38539800000000002</v>
      </c>
      <c r="E284" s="3">
        <v>47.934275</v>
      </c>
      <c r="F284" s="3">
        <v>-2115532.2332589999</v>
      </c>
      <c r="G284" s="3">
        <v>-5081383.6500709997</v>
      </c>
      <c r="H284" s="3">
        <v>-1536745.6610679999</v>
      </c>
      <c r="I284" s="3">
        <v>-2070352.6554759999</v>
      </c>
      <c r="J284" s="3">
        <v>-1921800.7550569901</v>
      </c>
      <c r="K284" s="3">
        <v>-2035953.19588</v>
      </c>
      <c r="L284" s="3">
        <v>-2016451.86989</v>
      </c>
      <c r="M284" s="3">
        <v>-2184098.7485149899</v>
      </c>
      <c r="N284" s="3">
        <v>-2169687.7638549898</v>
      </c>
      <c r="O284" s="3">
        <v>-2029667.71131499</v>
      </c>
      <c r="P284" s="3">
        <v>-3101620.9934249902</v>
      </c>
      <c r="Q284" s="3">
        <v>-1182823.5929349901</v>
      </c>
      <c r="R284" s="3">
        <v>-1251625.06020499</v>
      </c>
      <c r="S284" s="3">
        <v>-2526979.4715549899</v>
      </c>
      <c r="T284" s="3">
        <v>-1098622.47548</v>
      </c>
      <c r="U284" s="3">
        <v>-626419.91391999996</v>
      </c>
      <c r="V284" s="3">
        <v>-115794.715415</v>
      </c>
      <c r="Y284" s="18"/>
    </row>
    <row r="285" spans="1:25">
      <c r="A285" s="13" t="s">
        <v>296</v>
      </c>
      <c r="B285" s="3">
        <v>-1878127.0207829999</v>
      </c>
      <c r="C285" s="3">
        <v>-2139227.7214230001</v>
      </c>
      <c r="D285" s="3">
        <v>-2399495.854977</v>
      </c>
      <c r="E285" s="3">
        <v>-2611962.2048200001</v>
      </c>
      <c r="F285" s="3">
        <v>-365712.15356799902</v>
      </c>
      <c r="G285" s="3">
        <v>2304166.8608309999</v>
      </c>
      <c r="H285" s="3">
        <v>-446397.18218499998</v>
      </c>
      <c r="I285" s="3">
        <v>299077.716006</v>
      </c>
      <c r="J285" s="3">
        <v>-28500.194658</v>
      </c>
      <c r="K285" s="3">
        <v>12188.2484149999</v>
      </c>
      <c r="L285" s="3">
        <v>74654.987004999901</v>
      </c>
      <c r="M285" s="3">
        <v>98100.112575000006</v>
      </c>
      <c r="N285" s="3">
        <v>45682.828834999898</v>
      </c>
      <c r="O285" s="3">
        <v>-153266.60545999999</v>
      </c>
      <c r="P285" s="3">
        <v>10526134.148344999</v>
      </c>
      <c r="Q285" s="3">
        <v>-154568.36308499999</v>
      </c>
      <c r="R285" s="3">
        <v>-127772.447225</v>
      </c>
      <c r="S285" s="3">
        <v>-430089.37653499999</v>
      </c>
      <c r="T285" s="3">
        <v>-76614373.797315001</v>
      </c>
      <c r="U285" s="3">
        <v>-211698.71251999901</v>
      </c>
      <c r="V285" s="3">
        <v>76606971.349254996</v>
      </c>
    </row>
    <row r="286" spans="1:25">
      <c r="A286" s="13" t="s">
        <v>297</v>
      </c>
      <c r="B286" s="3">
        <v>0</v>
      </c>
      <c r="C286" s="3">
        <v>0</v>
      </c>
      <c r="D286" s="3">
        <v>0</v>
      </c>
      <c r="E286" s="3">
        <v>0</v>
      </c>
      <c r="F286" s="3">
        <v>0</v>
      </c>
      <c r="G286" s="3">
        <v>0</v>
      </c>
      <c r="H286" s="3">
        <v>0</v>
      </c>
      <c r="I286" s="3">
        <v>0</v>
      </c>
      <c r="J286" s="3">
        <v>0</v>
      </c>
      <c r="K286" s="3">
        <v>0</v>
      </c>
      <c r="L286" s="3">
        <v>0</v>
      </c>
      <c r="M286" s="3">
        <v>0</v>
      </c>
      <c r="N286" s="3">
        <v>0</v>
      </c>
      <c r="O286" s="3">
        <v>0</v>
      </c>
      <c r="P286" s="3">
        <v>0</v>
      </c>
      <c r="Q286" s="3">
        <v>0</v>
      </c>
      <c r="R286" s="3">
        <v>0</v>
      </c>
      <c r="S286" s="3">
        <v>0</v>
      </c>
      <c r="T286" s="3">
        <v>0</v>
      </c>
      <c r="U286" s="3">
        <v>0</v>
      </c>
      <c r="V286" s="3">
        <v>0</v>
      </c>
    </row>
    <row r="287" spans="1:25">
      <c r="A287" s="13" t="s">
        <v>298</v>
      </c>
      <c r="B287" s="3">
        <v>-19256.913350999999</v>
      </c>
      <c r="C287" s="3">
        <v>-19468.834866000001</v>
      </c>
      <c r="D287" s="3">
        <v>-33028.242156</v>
      </c>
      <c r="E287" s="3">
        <v>-29686.841280999899</v>
      </c>
      <c r="F287" s="3">
        <v>-21013.565378999901</v>
      </c>
      <c r="G287" s="3">
        <v>-18684.421511</v>
      </c>
      <c r="H287" s="3">
        <v>-8629.0235109999994</v>
      </c>
      <c r="I287" s="3">
        <v>-1825.337192</v>
      </c>
      <c r="J287" s="3">
        <v>-3114.1926489999901</v>
      </c>
      <c r="K287" s="3">
        <v>-3548.30572999999</v>
      </c>
      <c r="L287" s="3">
        <v>-3683.869565</v>
      </c>
      <c r="M287" s="3">
        <v>-8098.3023349999903</v>
      </c>
      <c r="N287" s="3">
        <v>-16190.126544999899</v>
      </c>
      <c r="O287" s="3">
        <v>-23726.303834999901</v>
      </c>
      <c r="P287" s="3">
        <v>3979.6348399999902</v>
      </c>
      <c r="Q287" s="3">
        <v>-45718.076744999998</v>
      </c>
      <c r="R287" s="3">
        <v>-19803.87343</v>
      </c>
      <c r="S287" s="3">
        <v>18462.663159999898</v>
      </c>
      <c r="T287" s="3">
        <v>-45149.497759999998</v>
      </c>
      <c r="U287" s="3">
        <v>-4296.9074899999996</v>
      </c>
      <c r="V287" s="3">
        <v>33440.727334999901</v>
      </c>
    </row>
    <row r="288" spans="1:25">
      <c r="A288" s="13" t="s">
        <v>299</v>
      </c>
      <c r="B288" s="3">
        <v>19471.491585</v>
      </c>
      <c r="C288" s="3">
        <v>20862.051794999999</v>
      </c>
      <c r="D288" s="3">
        <v>38857.712283000001</v>
      </c>
      <c r="E288" s="3">
        <v>19196.778266000001</v>
      </c>
      <c r="F288" s="3">
        <v>11869.6563099999</v>
      </c>
      <c r="G288" s="3">
        <v>11975.434046</v>
      </c>
      <c r="H288" s="3">
        <v>5956.6901719999996</v>
      </c>
      <c r="I288" s="3">
        <v>4495.9758009999996</v>
      </c>
      <c r="J288" s="3">
        <v>4450.1915069999995</v>
      </c>
      <c r="K288" s="3">
        <v>3548.2746350000002</v>
      </c>
      <c r="L288" s="3">
        <v>3014.7638999999899</v>
      </c>
      <c r="M288" s="3">
        <v>8883.9520599999996</v>
      </c>
      <c r="N288" s="3">
        <v>13221.9533199999</v>
      </c>
      <c r="O288" s="3">
        <v>16931.417524999899</v>
      </c>
      <c r="P288" s="3">
        <v>19876.84994</v>
      </c>
      <c r="Q288" s="3">
        <v>12663.9673649999</v>
      </c>
      <c r="R288" s="3">
        <v>13986.2856949999</v>
      </c>
      <c r="S288" s="3">
        <v>14924.836445000001</v>
      </c>
      <c r="T288" s="3">
        <v>8392.6787000000004</v>
      </c>
      <c r="U288" s="3">
        <v>5233.8654849999903</v>
      </c>
      <c r="V288" s="3">
        <v>3836.4769150000002</v>
      </c>
    </row>
    <row r="289" spans="1:22">
      <c r="A289" s="13" t="s">
        <v>300</v>
      </c>
      <c r="B289" s="3">
        <v>-1036875.148803</v>
      </c>
      <c r="C289" s="3">
        <v>-1093718.0273759901</v>
      </c>
      <c r="D289" s="3">
        <v>-989489.93083199998</v>
      </c>
      <c r="E289" s="3">
        <v>-912636.465912999</v>
      </c>
      <c r="F289" s="3">
        <v>-701769.984732999</v>
      </c>
      <c r="G289" s="3">
        <v>-1028916.99201799</v>
      </c>
      <c r="H289" s="3">
        <v>-833820.69790200004</v>
      </c>
      <c r="I289" s="3">
        <v>-1040676.29149799</v>
      </c>
      <c r="J289" s="3">
        <v>-1363857.002536</v>
      </c>
      <c r="K289" s="3">
        <v>-1383328.3265749901</v>
      </c>
      <c r="L289" s="3">
        <v>-1265796.75847499</v>
      </c>
      <c r="M289" s="3">
        <v>-1237324.94649499</v>
      </c>
      <c r="N289" s="3">
        <v>-1559887.8544900001</v>
      </c>
      <c r="O289" s="3">
        <v>-1375127.4936599999</v>
      </c>
      <c r="P289" s="3">
        <v>-1338299.3115749999</v>
      </c>
      <c r="Q289" s="3">
        <v>-1070689.0354200001</v>
      </c>
      <c r="R289" s="3">
        <v>-837794.77546999895</v>
      </c>
      <c r="S289" s="3">
        <v>-814541.50604999997</v>
      </c>
      <c r="T289" s="3">
        <v>-1070239.5744700001</v>
      </c>
      <c r="U289" s="3">
        <v>-904912.48303999903</v>
      </c>
      <c r="V289" s="3">
        <v>-1374922.8816499901</v>
      </c>
    </row>
    <row r="290" spans="1:22">
      <c r="A290" s="13" t="s">
        <v>301</v>
      </c>
      <c r="B290" s="3">
        <v>0</v>
      </c>
      <c r="C290" s="3">
        <v>0</v>
      </c>
      <c r="D290" s="3">
        <v>0</v>
      </c>
      <c r="E290" s="3">
        <v>0</v>
      </c>
      <c r="F290" s="3">
        <v>0</v>
      </c>
      <c r="G290" s="3">
        <v>0</v>
      </c>
      <c r="H290" s="3">
        <v>0</v>
      </c>
      <c r="I290" s="3">
        <v>0</v>
      </c>
      <c r="J290" s="3">
        <v>0</v>
      </c>
      <c r="K290" s="3">
        <v>0</v>
      </c>
      <c r="L290" s="3">
        <v>0</v>
      </c>
      <c r="M290" s="3">
        <v>0</v>
      </c>
      <c r="N290" s="3">
        <v>0</v>
      </c>
      <c r="O290" s="3">
        <v>0</v>
      </c>
      <c r="P290" s="3">
        <v>0</v>
      </c>
      <c r="Q290" s="3">
        <v>0</v>
      </c>
      <c r="R290" s="3">
        <v>0</v>
      </c>
      <c r="S290" s="3">
        <v>0</v>
      </c>
      <c r="T290" s="3">
        <v>0</v>
      </c>
      <c r="U290" s="3">
        <v>0</v>
      </c>
      <c r="V290" s="3">
        <v>0</v>
      </c>
    </row>
    <row r="291" spans="1:22">
      <c r="A291" s="13" t="s">
        <v>302</v>
      </c>
      <c r="B291" s="3">
        <v>704646.89064899995</v>
      </c>
      <c r="C291" s="3">
        <v>730232.75941199996</v>
      </c>
      <c r="D291" s="3">
        <v>1645930.781586</v>
      </c>
      <c r="E291" s="3">
        <v>848102.35043899994</v>
      </c>
      <c r="F291" s="3">
        <v>632080.606934999</v>
      </c>
      <c r="G291" s="3">
        <v>848418.35444699903</v>
      </c>
      <c r="H291" s="3">
        <v>706446.93111399899</v>
      </c>
      <c r="I291" s="3">
        <v>781481.26801400003</v>
      </c>
      <c r="J291" s="3">
        <v>1129487.1217980001</v>
      </c>
      <c r="K291" s="3">
        <v>894291.03566499904</v>
      </c>
      <c r="L291" s="3">
        <v>824392.18438499898</v>
      </c>
      <c r="M291" s="3">
        <v>1260855.2032649999</v>
      </c>
      <c r="N291" s="3">
        <v>955210.73235999898</v>
      </c>
      <c r="O291" s="3">
        <v>886953.20301499998</v>
      </c>
      <c r="P291" s="3">
        <v>5690364.1352549996</v>
      </c>
      <c r="Q291" s="3">
        <v>768577.84790499997</v>
      </c>
      <c r="R291" s="3">
        <v>1017374.1046749901</v>
      </c>
      <c r="S291" s="3">
        <v>1067890.557975</v>
      </c>
      <c r="T291" s="3">
        <v>903525.77732999995</v>
      </c>
      <c r="U291" s="3">
        <v>826781.80058499996</v>
      </c>
      <c r="V291" s="3">
        <v>1381212.8611699999</v>
      </c>
    </row>
    <row r="292" spans="1:22">
      <c r="A292" s="13" t="s">
        <v>303</v>
      </c>
      <c r="B292" s="3">
        <v>0</v>
      </c>
      <c r="C292" s="3">
        <v>0</v>
      </c>
      <c r="D292" s="3">
        <v>0</v>
      </c>
      <c r="E292" s="3">
        <v>0</v>
      </c>
      <c r="F292" s="3">
        <v>0</v>
      </c>
      <c r="G292" s="3">
        <v>0</v>
      </c>
      <c r="H292" s="3">
        <v>0</v>
      </c>
      <c r="I292" s="3">
        <v>0</v>
      </c>
      <c r="J292" s="3">
        <v>0</v>
      </c>
      <c r="K292" s="3">
        <v>0</v>
      </c>
      <c r="L292" s="3">
        <v>0</v>
      </c>
      <c r="M292" s="3">
        <v>0</v>
      </c>
      <c r="N292" s="3">
        <v>0</v>
      </c>
      <c r="O292" s="3">
        <v>0</v>
      </c>
      <c r="P292" s="3">
        <v>0</v>
      </c>
      <c r="Q292" s="3">
        <v>0</v>
      </c>
      <c r="R292" s="3">
        <v>0</v>
      </c>
      <c r="S292" s="3">
        <v>0</v>
      </c>
      <c r="T292" s="3">
        <v>0</v>
      </c>
      <c r="U292" s="3">
        <v>0</v>
      </c>
      <c r="V292" s="3">
        <v>0</v>
      </c>
    </row>
    <row r="293" spans="1:22">
      <c r="A293" s="13" t="s">
        <v>304</v>
      </c>
      <c r="B293" s="3">
        <v>0</v>
      </c>
      <c r="C293" s="3">
        <v>0</v>
      </c>
      <c r="D293" s="3">
        <v>36917.969400000002</v>
      </c>
      <c r="E293" s="3">
        <v>0</v>
      </c>
      <c r="F293" s="3">
        <v>0</v>
      </c>
      <c r="G293" s="3">
        <v>41282.625899999999</v>
      </c>
      <c r="H293" s="3">
        <v>0</v>
      </c>
      <c r="I293" s="3">
        <v>0</v>
      </c>
      <c r="J293" s="3">
        <v>50091.234299999996</v>
      </c>
      <c r="K293" s="3">
        <v>0</v>
      </c>
      <c r="L293" s="3">
        <v>0</v>
      </c>
      <c r="M293" s="3">
        <v>-35741.629499999901</v>
      </c>
      <c r="N293" s="3">
        <v>0</v>
      </c>
      <c r="O293" s="3">
        <v>0</v>
      </c>
      <c r="P293" s="3">
        <v>716637.82749999897</v>
      </c>
      <c r="Q293" s="3">
        <v>0</v>
      </c>
      <c r="R293" s="3">
        <v>0</v>
      </c>
      <c r="S293" s="3">
        <v>45642.623</v>
      </c>
      <c r="T293" s="3">
        <v>0</v>
      </c>
      <c r="U293" s="3">
        <v>0</v>
      </c>
      <c r="V293" s="3">
        <v>-50490.678999999996</v>
      </c>
    </row>
    <row r="294" spans="1:22">
      <c r="A294" s="13" t="s">
        <v>305</v>
      </c>
      <c r="B294" s="3">
        <v>-223461.24091200001</v>
      </c>
      <c r="C294" s="3">
        <v>-232359.72060599999</v>
      </c>
      <c r="D294" s="3">
        <v>-235634.681178</v>
      </c>
      <c r="E294" s="3">
        <v>-260636.81004700001</v>
      </c>
      <c r="F294" s="3">
        <v>-223087.32209899899</v>
      </c>
      <c r="G294" s="3">
        <v>-227709.18643199999</v>
      </c>
      <c r="H294" s="3">
        <v>-236161.27348499899</v>
      </c>
      <c r="I294" s="3">
        <v>-14530.023526000001</v>
      </c>
      <c r="J294" s="3">
        <v>-190438.74076299899</v>
      </c>
      <c r="K294" s="3">
        <v>-212321.76303499899</v>
      </c>
      <c r="L294" s="3">
        <v>-187457.38565499999</v>
      </c>
      <c r="M294" s="3">
        <v>-185591.00156500001</v>
      </c>
      <c r="N294" s="3">
        <v>-212778.12707499901</v>
      </c>
      <c r="O294" s="3">
        <v>-197270.64633999899</v>
      </c>
      <c r="P294" s="3">
        <v>-321751.17992999998</v>
      </c>
      <c r="Q294" s="3">
        <v>-254079.58403499899</v>
      </c>
      <c r="R294" s="3">
        <v>-171129.639549999</v>
      </c>
      <c r="S294" s="3">
        <v>-75961.028829999894</v>
      </c>
      <c r="T294" s="3">
        <v>-268015.18142500002</v>
      </c>
      <c r="U294" s="3">
        <v>-166304.25525999899</v>
      </c>
      <c r="V294" s="3">
        <v>-100751.08916</v>
      </c>
    </row>
    <row r="295" spans="1:22">
      <c r="A295" s="13" t="s">
        <v>306</v>
      </c>
      <c r="B295" s="3">
        <v>-353330.39707200002</v>
      </c>
      <c r="C295" s="3">
        <v>-351964.97080499999</v>
      </c>
      <c r="D295" s="3">
        <v>542722.461503</v>
      </c>
      <c r="E295" s="3">
        <v>-319007.861753</v>
      </c>
      <c r="F295" s="3">
        <v>-334841.58666899998</v>
      </c>
      <c r="G295" s="3">
        <v>-178259.86609599899</v>
      </c>
      <c r="H295" s="3">
        <v>-338246.29396799998</v>
      </c>
      <c r="I295" s="3">
        <v>-341602.29528399999</v>
      </c>
      <c r="J295" s="3">
        <v>-412643.13772599999</v>
      </c>
      <c r="K295" s="3">
        <v>-466925.10522999999</v>
      </c>
      <c r="L295" s="3">
        <v>-429752.73031499999</v>
      </c>
      <c r="M295" s="3">
        <v>-611170.15921499999</v>
      </c>
      <c r="N295" s="3">
        <v>-510364.80332000001</v>
      </c>
      <c r="O295" s="3">
        <v>-530102.49867500004</v>
      </c>
      <c r="P295" s="3">
        <v>-499568.09159999999</v>
      </c>
      <c r="Q295" s="3">
        <v>-494060.78129000001</v>
      </c>
      <c r="R295" s="3">
        <v>-501444.53174999898</v>
      </c>
      <c r="S295" s="3">
        <v>-549426.40688000002</v>
      </c>
      <c r="T295" s="3">
        <v>-576208.121285</v>
      </c>
      <c r="U295" s="3">
        <v>-564517.87257500004</v>
      </c>
      <c r="V295" s="3">
        <v>-656814.17726000003</v>
      </c>
    </row>
    <row r="296" spans="1:22">
      <c r="A296" s="13" t="s">
        <v>307</v>
      </c>
      <c r="B296" s="3">
        <v>-280.640445</v>
      </c>
      <c r="C296" s="3">
        <v>-1076.325251</v>
      </c>
      <c r="D296" s="3">
        <v>-629.97073699999999</v>
      </c>
      <c r="E296" s="3">
        <v>-1146.8293369999999</v>
      </c>
      <c r="F296" s="3">
        <v>-414.52505299999899</v>
      </c>
      <c r="G296" s="3">
        <v>-92.615332999999893</v>
      </c>
      <c r="H296" s="3">
        <v>-608.10715900000002</v>
      </c>
      <c r="I296" s="3">
        <v>-210.98820000000001</v>
      </c>
      <c r="J296" s="3">
        <v>-1008.745175</v>
      </c>
      <c r="K296" s="3">
        <v>-1061.966185</v>
      </c>
      <c r="L296" s="3">
        <v>571.08013000000005</v>
      </c>
      <c r="M296" s="3">
        <v>-367.07301999999999</v>
      </c>
      <c r="N296" s="3">
        <v>-185.70279499999901</v>
      </c>
      <c r="O296" s="3">
        <v>-191.18242499999999</v>
      </c>
      <c r="P296" s="3">
        <v>-909.47934499999997</v>
      </c>
      <c r="Q296" s="3">
        <v>-634.38643999999999</v>
      </c>
      <c r="R296" s="3">
        <v>-3641.5923950000001</v>
      </c>
      <c r="S296" s="3">
        <v>-223.53158999999999</v>
      </c>
      <c r="T296" s="3">
        <v>-254.91681</v>
      </c>
      <c r="U296" s="3">
        <v>-375.826470000028</v>
      </c>
      <c r="V296" s="3">
        <v>-1029.6615200000001</v>
      </c>
    </row>
    <row r="297" spans="1:22">
      <c r="A297" s="13" t="s">
        <v>308</v>
      </c>
      <c r="B297" s="3">
        <v>0</v>
      </c>
      <c r="C297" s="3">
        <v>0</v>
      </c>
      <c r="D297" s="3">
        <v>0</v>
      </c>
      <c r="E297" s="3">
        <v>0</v>
      </c>
      <c r="F297" s="3">
        <v>0</v>
      </c>
      <c r="G297" s="3">
        <v>0</v>
      </c>
      <c r="H297" s="3">
        <v>0</v>
      </c>
      <c r="I297" s="3">
        <v>0</v>
      </c>
      <c r="J297" s="3">
        <v>0</v>
      </c>
      <c r="K297" s="3">
        <v>0</v>
      </c>
      <c r="L297" s="3">
        <v>0</v>
      </c>
      <c r="M297" s="3">
        <v>0</v>
      </c>
      <c r="N297" s="3">
        <v>0</v>
      </c>
      <c r="O297" s="3">
        <v>0</v>
      </c>
      <c r="P297" s="3">
        <v>0</v>
      </c>
      <c r="Q297" s="3">
        <v>0</v>
      </c>
      <c r="R297" s="3">
        <v>0</v>
      </c>
      <c r="S297" s="3">
        <v>0</v>
      </c>
      <c r="T297" s="3">
        <v>0</v>
      </c>
      <c r="U297" s="3">
        <v>0</v>
      </c>
      <c r="V297" s="3">
        <v>0</v>
      </c>
    </row>
    <row r="298" spans="1:22">
      <c r="A298" s="13" t="s">
        <v>309</v>
      </c>
      <c r="B298" s="3">
        <v>0</v>
      </c>
      <c r="C298" s="3">
        <v>0</v>
      </c>
      <c r="D298" s="3">
        <v>0</v>
      </c>
      <c r="E298" s="3">
        <v>0</v>
      </c>
      <c r="F298" s="3">
        <v>0</v>
      </c>
      <c r="G298" s="3">
        <v>0</v>
      </c>
      <c r="H298" s="3">
        <v>0</v>
      </c>
      <c r="I298" s="3">
        <v>0</v>
      </c>
      <c r="J298" s="3">
        <v>0</v>
      </c>
      <c r="K298" s="3">
        <v>0</v>
      </c>
      <c r="L298" s="3">
        <v>0</v>
      </c>
      <c r="M298" s="3">
        <v>0</v>
      </c>
      <c r="N298" s="3">
        <v>0</v>
      </c>
      <c r="O298" s="3">
        <v>0</v>
      </c>
      <c r="P298" s="3">
        <v>0</v>
      </c>
      <c r="Q298" s="3">
        <v>0</v>
      </c>
      <c r="R298" s="3">
        <v>0</v>
      </c>
      <c r="S298" s="3">
        <v>0</v>
      </c>
      <c r="T298" s="3">
        <v>0</v>
      </c>
      <c r="U298" s="3">
        <v>0</v>
      </c>
      <c r="V298" s="3">
        <v>0</v>
      </c>
    </row>
    <row r="299" spans="1:22">
      <c r="A299" s="13" t="s">
        <v>310</v>
      </c>
      <c r="B299" s="3">
        <v>0</v>
      </c>
      <c r="C299" s="3">
        <v>0</v>
      </c>
      <c r="D299" s="3">
        <v>0</v>
      </c>
      <c r="E299" s="3">
        <v>0</v>
      </c>
      <c r="F299" s="3">
        <v>0</v>
      </c>
      <c r="G299" s="3">
        <v>0</v>
      </c>
      <c r="H299" s="3">
        <v>0</v>
      </c>
      <c r="I299" s="3">
        <v>0</v>
      </c>
      <c r="J299" s="3">
        <v>0</v>
      </c>
      <c r="K299" s="3">
        <v>0</v>
      </c>
      <c r="L299" s="3">
        <v>0</v>
      </c>
      <c r="M299" s="3">
        <v>0</v>
      </c>
      <c r="N299" s="3">
        <v>0</v>
      </c>
      <c r="O299" s="3">
        <v>0</v>
      </c>
      <c r="P299" s="3">
        <v>0</v>
      </c>
      <c r="Q299" s="3">
        <v>0</v>
      </c>
      <c r="R299" s="3">
        <v>0</v>
      </c>
      <c r="S299" s="3">
        <v>0</v>
      </c>
      <c r="T299" s="3">
        <v>0</v>
      </c>
      <c r="U299" s="3">
        <v>0</v>
      </c>
      <c r="V299" s="3">
        <v>0</v>
      </c>
    </row>
    <row r="300" spans="1:22">
      <c r="A300" s="13" t="s">
        <v>311</v>
      </c>
      <c r="B300" s="3">
        <v>0</v>
      </c>
      <c r="C300" s="3">
        <v>0</v>
      </c>
      <c r="D300" s="3">
        <v>0</v>
      </c>
      <c r="E300" s="3">
        <v>0</v>
      </c>
      <c r="F300" s="3">
        <v>0</v>
      </c>
      <c r="G300" s="3">
        <v>0</v>
      </c>
      <c r="H300" s="3">
        <v>0</v>
      </c>
      <c r="I300" s="3">
        <v>0</v>
      </c>
      <c r="J300" s="3">
        <v>0</v>
      </c>
      <c r="K300" s="3">
        <v>0</v>
      </c>
      <c r="L300" s="3">
        <v>0</v>
      </c>
      <c r="M300" s="3">
        <v>0</v>
      </c>
      <c r="N300" s="3">
        <v>0</v>
      </c>
      <c r="O300" s="3">
        <v>0</v>
      </c>
      <c r="P300" s="3">
        <v>0</v>
      </c>
      <c r="Q300" s="3">
        <v>0</v>
      </c>
      <c r="R300" s="3">
        <v>0</v>
      </c>
      <c r="S300" s="3">
        <v>0</v>
      </c>
      <c r="T300" s="3">
        <v>0</v>
      </c>
      <c r="U300" s="3">
        <v>0</v>
      </c>
      <c r="V300" s="3">
        <v>0</v>
      </c>
    </row>
    <row r="301" spans="1:22">
      <c r="A301" s="13" t="s">
        <v>312</v>
      </c>
      <c r="B301" s="3">
        <v>0</v>
      </c>
      <c r="C301" s="3">
        <v>0</v>
      </c>
      <c r="D301" s="3">
        <v>0</v>
      </c>
      <c r="E301" s="3">
        <v>0</v>
      </c>
      <c r="F301" s="3">
        <v>0</v>
      </c>
      <c r="G301" s="3">
        <v>0</v>
      </c>
      <c r="H301" s="3">
        <v>0</v>
      </c>
      <c r="I301" s="3">
        <v>0</v>
      </c>
      <c r="J301" s="3">
        <v>0</v>
      </c>
      <c r="K301" s="3">
        <v>0</v>
      </c>
      <c r="L301" s="3">
        <v>0</v>
      </c>
      <c r="M301" s="3">
        <v>0</v>
      </c>
      <c r="N301" s="3">
        <v>0</v>
      </c>
      <c r="O301" s="3">
        <v>0</v>
      </c>
      <c r="P301" s="3">
        <v>0</v>
      </c>
      <c r="Q301" s="3">
        <v>0</v>
      </c>
      <c r="R301" s="3">
        <v>0</v>
      </c>
      <c r="S301" s="3">
        <v>0</v>
      </c>
      <c r="T301" s="3">
        <v>0</v>
      </c>
      <c r="U301" s="3">
        <v>0</v>
      </c>
      <c r="V301" s="3">
        <v>0</v>
      </c>
    </row>
    <row r="302" spans="1:22">
      <c r="A302" s="13" t="s">
        <v>313</v>
      </c>
      <c r="B302" s="3">
        <v>1974.375</v>
      </c>
      <c r="C302" s="3">
        <v>426.75878699999998</v>
      </c>
      <c r="D302" s="3">
        <v>6649.3791000000001</v>
      </c>
      <c r="E302" s="3">
        <v>544.240939999999</v>
      </c>
      <c r="F302" s="3">
        <v>962.74620600000003</v>
      </c>
      <c r="G302" s="3">
        <v>892.06599599999902</v>
      </c>
      <c r="H302" s="3">
        <v>555.99771399999997</v>
      </c>
      <c r="I302" s="3">
        <v>1449.3630029999999</v>
      </c>
      <c r="J302" s="3">
        <v>1221.5181849999999</v>
      </c>
      <c r="K302" s="3">
        <v>426.03259499999899</v>
      </c>
      <c r="L302" s="3">
        <v>718.35668999999905</v>
      </c>
      <c r="M302" s="3">
        <v>3985.4461499999902</v>
      </c>
      <c r="N302" s="3">
        <v>3276.9189349999901</v>
      </c>
      <c r="O302" s="3">
        <v>-782.50221999999997</v>
      </c>
      <c r="P302" s="3">
        <v>2408.7361699999901</v>
      </c>
      <c r="Q302" s="3">
        <v>431.87499999999898</v>
      </c>
      <c r="R302" s="3">
        <v>1641.12499999999</v>
      </c>
      <c r="S302" s="3">
        <v>2478.9624999999901</v>
      </c>
      <c r="T302" s="3">
        <v>1122.875</v>
      </c>
      <c r="U302" s="3">
        <v>3229.0153599999999</v>
      </c>
      <c r="V302" s="3">
        <v>3195.87499999999</v>
      </c>
    </row>
    <row r="303" spans="1:22">
      <c r="A303" s="13" t="s">
        <v>314</v>
      </c>
      <c r="B303" s="3">
        <v>0</v>
      </c>
      <c r="C303" s="3">
        <v>0</v>
      </c>
      <c r="D303" s="3">
        <v>-258167.07949500001</v>
      </c>
      <c r="E303" s="3">
        <v>0</v>
      </c>
      <c r="F303" s="3">
        <v>0</v>
      </c>
      <c r="G303" s="3">
        <v>-51756.721899999997</v>
      </c>
      <c r="H303" s="3">
        <v>0</v>
      </c>
      <c r="I303" s="3">
        <v>0</v>
      </c>
      <c r="J303" s="3">
        <v>-327489.01044499897</v>
      </c>
      <c r="K303" s="3">
        <v>0</v>
      </c>
      <c r="L303" s="3">
        <v>0</v>
      </c>
      <c r="M303" s="3">
        <v>-173670.11832499999</v>
      </c>
      <c r="N303" s="3">
        <v>0</v>
      </c>
      <c r="O303" s="3">
        <v>0</v>
      </c>
      <c r="P303" s="3">
        <v>-247826.58337999901</v>
      </c>
      <c r="Q303" s="3">
        <v>-9084.0725700000003</v>
      </c>
      <c r="R303" s="3">
        <v>0</v>
      </c>
      <c r="S303" s="3">
        <v>-52356.071504999898</v>
      </c>
      <c r="T303" s="3">
        <v>0</v>
      </c>
      <c r="U303" s="3">
        <v>0</v>
      </c>
      <c r="V303" s="3">
        <v>-366201.23712499999</v>
      </c>
    </row>
    <row r="304" spans="1:22">
      <c r="A304" s="13" t="s">
        <v>315</v>
      </c>
      <c r="B304" s="3">
        <v>0</v>
      </c>
      <c r="C304" s="3">
        <v>1705.86</v>
      </c>
      <c r="D304" s="3">
        <v>14973.66</v>
      </c>
      <c r="E304" s="3">
        <v>0</v>
      </c>
      <c r="F304" s="3">
        <v>0</v>
      </c>
      <c r="G304" s="3">
        <v>-169473</v>
      </c>
      <c r="H304" s="3">
        <v>0</v>
      </c>
      <c r="I304" s="3">
        <v>0</v>
      </c>
      <c r="J304" s="3">
        <v>116.304999999999</v>
      </c>
      <c r="K304" s="3">
        <v>6909.99999999999</v>
      </c>
      <c r="L304" s="3">
        <v>0</v>
      </c>
      <c r="M304" s="3">
        <v>-259.125</v>
      </c>
      <c r="N304" s="3">
        <v>0</v>
      </c>
      <c r="O304" s="3">
        <v>0</v>
      </c>
      <c r="P304" s="3">
        <v>-3454.99999999999</v>
      </c>
      <c r="Q304" s="3">
        <v>0</v>
      </c>
      <c r="R304" s="3">
        <v>0</v>
      </c>
      <c r="S304" s="3">
        <v>20458.782499999899</v>
      </c>
      <c r="T304" s="3">
        <v>675.01716999999996</v>
      </c>
      <c r="U304" s="3">
        <v>0</v>
      </c>
      <c r="V304" s="3">
        <v>82920</v>
      </c>
    </row>
    <row r="305" spans="1:22">
      <c r="A305" s="13" t="s">
        <v>316</v>
      </c>
      <c r="B305" s="3">
        <v>165447.80120700001</v>
      </c>
      <c r="C305" s="3">
        <v>156655.192239</v>
      </c>
      <c r="D305" s="3">
        <v>265145.84752499999</v>
      </c>
      <c r="E305" s="3">
        <v>87326.788469000006</v>
      </c>
      <c r="F305" s="3">
        <v>153648.578252999</v>
      </c>
      <c r="G305" s="3">
        <v>174043.19500599999</v>
      </c>
      <c r="H305" s="3">
        <v>138971.428901999</v>
      </c>
      <c r="I305" s="3">
        <v>140222.17951799999</v>
      </c>
      <c r="J305" s="3">
        <v>162397.09684400001</v>
      </c>
      <c r="K305" s="3">
        <v>128048.684839999</v>
      </c>
      <c r="L305" s="3">
        <v>139093.86032499999</v>
      </c>
      <c r="M305" s="3">
        <v>153294.07962</v>
      </c>
      <c r="N305" s="3">
        <v>159754.74650499999</v>
      </c>
      <c r="O305" s="3">
        <v>115920.68126</v>
      </c>
      <c r="P305" s="3">
        <v>170440.64690499901</v>
      </c>
      <c r="Q305" s="3">
        <v>132553.50732</v>
      </c>
      <c r="R305" s="3">
        <v>184262.34330999901</v>
      </c>
      <c r="S305" s="3">
        <v>128466.45307499899</v>
      </c>
      <c r="T305" s="3">
        <v>110190.49120499899</v>
      </c>
      <c r="U305" s="3">
        <v>129293.552434999</v>
      </c>
      <c r="V305" s="3">
        <v>271643.03853000002</v>
      </c>
    </row>
    <row r="306" spans="1:22">
      <c r="A306" s="13" t="s">
        <v>317</v>
      </c>
      <c r="B306" s="3">
        <v>132682.64373000001</v>
      </c>
      <c r="C306" s="3">
        <v>166451.66822699999</v>
      </c>
      <c r="D306" s="3">
        <v>223489.64348100001</v>
      </c>
      <c r="E306" s="3">
        <v>137602.08373899999</v>
      </c>
      <c r="F306" s="3">
        <v>190555.89645099899</v>
      </c>
      <c r="G306" s="3">
        <v>181511.25203800001</v>
      </c>
      <c r="H306" s="3">
        <v>191778.806973</v>
      </c>
      <c r="I306" s="3">
        <v>216703.613134999</v>
      </c>
      <c r="J306" s="3">
        <v>178123.31064899999</v>
      </c>
      <c r="K306" s="3">
        <v>349464.17025999998</v>
      </c>
      <c r="L306" s="3">
        <v>222859.90690499899</v>
      </c>
      <c r="M306" s="3">
        <v>371609.435</v>
      </c>
      <c r="N306" s="3">
        <v>343488.12585999997</v>
      </c>
      <c r="O306" s="3">
        <v>298732.71230999997</v>
      </c>
      <c r="P306" s="3">
        <v>2036357.275405</v>
      </c>
      <c r="Q306" s="3">
        <v>165954.57125499999</v>
      </c>
      <c r="R306" s="3">
        <v>256977.175064999</v>
      </c>
      <c r="S306" s="3">
        <v>228485.85269999999</v>
      </c>
      <c r="T306" s="3">
        <v>242360.597175</v>
      </c>
      <c r="U306" s="3">
        <v>464449.15459999902</v>
      </c>
      <c r="V306" s="3">
        <v>18012.034419999902</v>
      </c>
    </row>
    <row r="307" spans="1:22">
      <c r="A307" s="13" t="s">
        <v>318</v>
      </c>
      <c r="B307" s="3">
        <f>SUM(B283:B306)</f>
        <v>-2487108.1591949998</v>
      </c>
      <c r="C307" s="3">
        <f t="shared" ref="C307:V307" si="36">SUM(C283:C306)</f>
        <v>-2761481.30986699</v>
      </c>
      <c r="D307" s="3">
        <f t="shared" si="36"/>
        <v>-1141757.919099</v>
      </c>
      <c r="E307" s="3">
        <f t="shared" si="36"/>
        <v>-3042256.8370229998</v>
      </c>
      <c r="F307" s="3">
        <f t="shared" si="36"/>
        <v>-2773253.8866049992</v>
      </c>
      <c r="G307" s="3">
        <f t="shared" si="36"/>
        <v>-4348375.0275919912</v>
      </c>
      <c r="H307" s="3">
        <f t="shared" si="36"/>
        <v>-1202510.0219080006</v>
      </c>
      <c r="I307" s="3">
        <f t="shared" si="36"/>
        <v>-2025767.4756989905</v>
      </c>
      <c r="J307" s="3">
        <f t="shared" si="36"/>
        <v>-2722965.0007259869</v>
      </c>
      <c r="K307" s="3">
        <f t="shared" si="36"/>
        <v>-2708262.2162249908</v>
      </c>
      <c r="L307" s="3">
        <f t="shared" si="36"/>
        <v>-2637837.4745599921</v>
      </c>
      <c r="M307" s="3">
        <f t="shared" si="36"/>
        <v>-2539592.8752999799</v>
      </c>
      <c r="N307" s="3">
        <f t="shared" si="36"/>
        <v>-2948459.0722649894</v>
      </c>
      <c r="O307" s="3">
        <f t="shared" si="36"/>
        <v>-2991596.9298199886</v>
      </c>
      <c r="P307" s="3">
        <f t="shared" si="36"/>
        <v>13652768.615105007</v>
      </c>
      <c r="Q307" s="3">
        <f t="shared" si="36"/>
        <v>-2131476.1236749892</v>
      </c>
      <c r="R307" s="3">
        <f t="shared" si="36"/>
        <v>-1438970.8862799988</v>
      </c>
      <c r="S307" s="3">
        <f t="shared" si="36"/>
        <v>-2922766.6615899899</v>
      </c>
      <c r="T307" s="3">
        <f t="shared" si="36"/>
        <v>-78406596.127965033</v>
      </c>
      <c r="U307" s="3">
        <f t="shared" si="36"/>
        <v>-1049538.5828099989</v>
      </c>
      <c r="V307" s="3">
        <f t="shared" si="36"/>
        <v>75735227.92149502</v>
      </c>
    </row>
    <row r="308" spans="1:22">
      <c r="A308" s="12" t="s">
        <v>319</v>
      </c>
      <c r="B308" s="3">
        <v>0</v>
      </c>
      <c r="C308" s="3">
        <v>0</v>
      </c>
      <c r="D308" s="3">
        <v>0</v>
      </c>
      <c r="E308" s="3">
        <v>0</v>
      </c>
      <c r="F308" s="3">
        <v>0</v>
      </c>
      <c r="G308" s="3">
        <v>0</v>
      </c>
      <c r="H308" s="3">
        <v>0</v>
      </c>
      <c r="I308" s="3">
        <v>0</v>
      </c>
      <c r="J308" s="3">
        <v>0</v>
      </c>
      <c r="K308" s="3">
        <v>0</v>
      </c>
      <c r="L308" s="3">
        <v>0</v>
      </c>
      <c r="M308" s="3">
        <v>0</v>
      </c>
      <c r="N308" s="3">
        <v>0</v>
      </c>
      <c r="O308" s="3">
        <v>0</v>
      </c>
      <c r="P308" s="3">
        <v>0</v>
      </c>
      <c r="Q308" s="3">
        <v>0</v>
      </c>
      <c r="R308" s="3">
        <v>0</v>
      </c>
      <c r="S308" s="3">
        <v>0</v>
      </c>
      <c r="T308" s="3">
        <v>0</v>
      </c>
      <c r="U308" s="3">
        <v>0</v>
      </c>
      <c r="V308" s="3">
        <v>0</v>
      </c>
    </row>
    <row r="309" spans="1:22">
      <c r="A309" s="13" t="s">
        <v>320</v>
      </c>
      <c r="B309" s="3">
        <v>5742452.1550500002</v>
      </c>
      <c r="C309" s="3">
        <v>5742452.1550500002</v>
      </c>
      <c r="D309" s="3">
        <v>5742452.1550500002</v>
      </c>
      <c r="E309" s="3">
        <v>6040572.4948499901</v>
      </c>
      <c r="F309" s="3">
        <v>6040572.4948499901</v>
      </c>
      <c r="G309" s="3">
        <v>6040572.4948499901</v>
      </c>
      <c r="H309" s="3">
        <v>6040572.4948499901</v>
      </c>
      <c r="I309" s="3">
        <v>6040572.4948499901</v>
      </c>
      <c r="J309" s="3">
        <v>6040572.4948499901</v>
      </c>
      <c r="K309" s="3">
        <v>6280523.0122499997</v>
      </c>
      <c r="L309" s="3">
        <v>6280523.0122499997</v>
      </c>
      <c r="M309" s="3">
        <v>6280523.0122499997</v>
      </c>
      <c r="N309" s="3">
        <v>6280523.0122499997</v>
      </c>
      <c r="O309" s="3">
        <v>6280523.0122499997</v>
      </c>
      <c r="P309" s="3">
        <v>6076844.8334699897</v>
      </c>
      <c r="Q309" s="3">
        <v>6076844.8334699897</v>
      </c>
      <c r="R309" s="3">
        <v>6047976.6535249902</v>
      </c>
      <c r="S309" s="3">
        <v>6014878.1370299999</v>
      </c>
      <c r="T309" s="3">
        <v>5842553.7135649901</v>
      </c>
      <c r="U309" s="3">
        <v>5778540.3027649997</v>
      </c>
      <c r="V309" s="3">
        <v>5973563.644355</v>
      </c>
    </row>
    <row r="310" spans="1:22">
      <c r="A310" s="13" t="s">
        <v>321</v>
      </c>
      <c r="B310" s="3">
        <v>0</v>
      </c>
      <c r="C310" s="3">
        <v>0</v>
      </c>
      <c r="D310" s="3">
        <v>0</v>
      </c>
      <c r="E310" s="3">
        <v>0</v>
      </c>
      <c r="F310" s="3">
        <v>0</v>
      </c>
      <c r="G310" s="3">
        <v>0</v>
      </c>
      <c r="H310" s="3">
        <v>0</v>
      </c>
      <c r="I310" s="3">
        <v>0</v>
      </c>
      <c r="J310" s="3">
        <v>0</v>
      </c>
      <c r="K310" s="3">
        <v>0</v>
      </c>
      <c r="L310" s="3">
        <v>0</v>
      </c>
      <c r="M310" s="3">
        <v>0</v>
      </c>
      <c r="N310" s="3">
        <v>0</v>
      </c>
      <c r="O310" s="3">
        <v>0</v>
      </c>
      <c r="P310" s="3">
        <v>0</v>
      </c>
      <c r="Q310" s="3">
        <v>0</v>
      </c>
      <c r="R310" s="3">
        <v>0</v>
      </c>
      <c r="S310" s="3">
        <v>0</v>
      </c>
      <c r="T310" s="3">
        <v>0</v>
      </c>
      <c r="U310" s="3">
        <v>0</v>
      </c>
      <c r="V310" s="3">
        <v>0</v>
      </c>
    </row>
    <row r="311" spans="1:22">
      <c r="A311" s="13" t="s">
        <v>322</v>
      </c>
      <c r="B311" s="3">
        <v>77797.151054999995</v>
      </c>
      <c r="C311" s="3">
        <v>77797.151054999995</v>
      </c>
      <c r="D311" s="3">
        <v>77797.151054999995</v>
      </c>
      <c r="E311" s="3">
        <v>81836.002835000007</v>
      </c>
      <c r="F311" s="3">
        <v>81836.002835000007</v>
      </c>
      <c r="G311" s="3">
        <v>81836.002835000007</v>
      </c>
      <c r="H311" s="3">
        <v>81915.316198999994</v>
      </c>
      <c r="I311" s="3">
        <v>70719.647364000004</v>
      </c>
      <c r="J311" s="3">
        <v>69481.816571999996</v>
      </c>
      <c r="K311" s="3">
        <v>72241.852620000005</v>
      </c>
      <c r="L311" s="3">
        <v>72241.852620000005</v>
      </c>
      <c r="M311" s="3">
        <v>72241.852620000005</v>
      </c>
      <c r="N311" s="3">
        <v>72241.852620000005</v>
      </c>
      <c r="O311" s="3">
        <v>73358.902489999993</v>
      </c>
      <c r="P311" s="3">
        <v>73399.173969999902</v>
      </c>
      <c r="Q311" s="3">
        <v>73399.122144999899</v>
      </c>
      <c r="R311" s="3">
        <v>59731.988619999902</v>
      </c>
      <c r="S311" s="3">
        <v>59731.988619999902</v>
      </c>
      <c r="T311" s="3">
        <v>59731.985164999998</v>
      </c>
      <c r="U311" s="3">
        <v>59731.988619999902</v>
      </c>
      <c r="V311" s="3">
        <v>56171.939344999897</v>
      </c>
    </row>
    <row r="312" spans="1:22">
      <c r="A312" s="13" t="s">
        <v>323</v>
      </c>
      <c r="B312" s="3">
        <v>73530.779001000003</v>
      </c>
      <c r="C312" s="3">
        <v>73297.644801000002</v>
      </c>
      <c r="D312" s="3">
        <v>73048.083801000001</v>
      </c>
      <c r="E312" s="3">
        <v>76815.727797</v>
      </c>
      <c r="F312" s="3">
        <v>76815.727797</v>
      </c>
      <c r="G312" s="3">
        <v>76815.727797</v>
      </c>
      <c r="H312" s="3">
        <v>76815.727797</v>
      </c>
      <c r="I312" s="3">
        <v>76815.757704000003</v>
      </c>
      <c r="J312" s="3">
        <v>71527.871127000006</v>
      </c>
      <c r="K312" s="3">
        <v>74350.314794999998</v>
      </c>
      <c r="L312" s="3">
        <v>74350.314794999998</v>
      </c>
      <c r="M312" s="3">
        <v>74350.314794999998</v>
      </c>
      <c r="N312" s="3">
        <v>74350.314794999998</v>
      </c>
      <c r="O312" s="3">
        <v>74350.304430000004</v>
      </c>
      <c r="P312" s="3">
        <v>76035.665890000004</v>
      </c>
      <c r="Q312" s="3">
        <v>75193.030075000002</v>
      </c>
      <c r="R312" s="3">
        <v>61433.969364999997</v>
      </c>
      <c r="S312" s="3">
        <v>61433.969364999997</v>
      </c>
      <c r="T312" s="3">
        <v>61433.969364999997</v>
      </c>
      <c r="U312" s="3">
        <v>61433.969364999997</v>
      </c>
      <c r="V312" s="3">
        <v>70071.814864999993</v>
      </c>
    </row>
    <row r="313" spans="1:22">
      <c r="A313" s="13" t="s">
        <v>324</v>
      </c>
      <c r="B313" s="3">
        <v>0</v>
      </c>
      <c r="C313" s="3">
        <v>0</v>
      </c>
      <c r="D313" s="3">
        <v>0</v>
      </c>
      <c r="E313" s="3">
        <v>0</v>
      </c>
      <c r="F313" s="3">
        <v>0</v>
      </c>
      <c r="G313" s="3">
        <v>0</v>
      </c>
      <c r="H313" s="3">
        <v>0</v>
      </c>
      <c r="I313" s="3">
        <v>0</v>
      </c>
      <c r="J313" s="3">
        <v>0</v>
      </c>
      <c r="K313" s="3">
        <v>0</v>
      </c>
      <c r="L313" s="3">
        <v>0</v>
      </c>
      <c r="M313" s="3">
        <v>0</v>
      </c>
      <c r="N313" s="3">
        <v>0</v>
      </c>
      <c r="O313" s="3">
        <v>0</v>
      </c>
      <c r="P313" s="3">
        <v>0</v>
      </c>
      <c r="Q313" s="3">
        <v>0</v>
      </c>
      <c r="R313" s="3">
        <v>0</v>
      </c>
      <c r="S313" s="3">
        <v>0</v>
      </c>
      <c r="T313" s="3">
        <v>0</v>
      </c>
      <c r="U313" s="3">
        <v>0</v>
      </c>
      <c r="V313" s="3">
        <v>0</v>
      </c>
    </row>
    <row r="314" spans="1:22">
      <c r="A314" s="13" t="s">
        <v>325</v>
      </c>
      <c r="B314" s="3">
        <v>0</v>
      </c>
      <c r="C314" s="3">
        <v>0</v>
      </c>
      <c r="D314" s="3">
        <v>0</v>
      </c>
      <c r="E314" s="3">
        <v>0</v>
      </c>
      <c r="F314" s="3">
        <v>0</v>
      </c>
      <c r="G314" s="3">
        <v>0</v>
      </c>
      <c r="H314" s="3">
        <v>0</v>
      </c>
      <c r="I314" s="3">
        <v>0</v>
      </c>
      <c r="J314" s="3">
        <v>0</v>
      </c>
      <c r="K314" s="3">
        <v>0</v>
      </c>
      <c r="L314" s="3">
        <v>0</v>
      </c>
      <c r="M314" s="3">
        <v>0</v>
      </c>
      <c r="N314" s="3">
        <v>0</v>
      </c>
      <c r="O314" s="3">
        <v>0</v>
      </c>
      <c r="P314" s="3">
        <v>0</v>
      </c>
      <c r="Q314" s="3">
        <v>0</v>
      </c>
      <c r="R314" s="3">
        <v>0</v>
      </c>
      <c r="S314" s="3">
        <v>0</v>
      </c>
      <c r="T314" s="3">
        <v>0</v>
      </c>
      <c r="U314" s="3">
        <v>0</v>
      </c>
      <c r="V314" s="3">
        <v>0</v>
      </c>
    </row>
    <row r="315" spans="1:22">
      <c r="A315" s="13" t="s">
        <v>326</v>
      </c>
      <c r="B315" s="3">
        <v>0</v>
      </c>
      <c r="C315" s="3">
        <v>0</v>
      </c>
      <c r="D315" s="3">
        <v>0</v>
      </c>
      <c r="E315" s="3">
        <v>0</v>
      </c>
      <c r="F315" s="3">
        <v>0</v>
      </c>
      <c r="G315" s="3">
        <v>0</v>
      </c>
      <c r="H315" s="3">
        <v>0</v>
      </c>
      <c r="I315" s="3">
        <v>0</v>
      </c>
      <c r="J315" s="3">
        <v>0</v>
      </c>
      <c r="K315" s="3">
        <v>0</v>
      </c>
      <c r="L315" s="3">
        <v>0</v>
      </c>
      <c r="M315" s="3">
        <v>0</v>
      </c>
      <c r="N315" s="3">
        <v>0</v>
      </c>
      <c r="O315" s="3">
        <v>0</v>
      </c>
      <c r="P315" s="3">
        <v>0</v>
      </c>
      <c r="Q315" s="3">
        <v>0</v>
      </c>
      <c r="R315" s="3">
        <v>0</v>
      </c>
      <c r="S315" s="3">
        <v>0</v>
      </c>
      <c r="T315" s="3">
        <v>0</v>
      </c>
      <c r="U315" s="3">
        <v>0</v>
      </c>
      <c r="V315" s="3">
        <v>0</v>
      </c>
    </row>
    <row r="316" spans="1:22">
      <c r="A316" s="13" t="s">
        <v>327</v>
      </c>
      <c r="B316" s="3">
        <v>96482.293009999994</v>
      </c>
      <c r="C316" s="3">
        <v>102510.330197</v>
      </c>
      <c r="D316" s="3">
        <v>145956.66295900001</v>
      </c>
      <c r="E316" s="3">
        <v>123734.75092999901</v>
      </c>
      <c r="F316" s="3">
        <v>80910.066506000003</v>
      </c>
      <c r="G316" s="3">
        <v>145801.764436</v>
      </c>
      <c r="H316" s="3">
        <v>88226.402126999994</v>
      </c>
      <c r="I316" s="3">
        <v>101496.615124</v>
      </c>
      <c r="J316" s="3">
        <v>139768.76966399999</v>
      </c>
      <c r="K316" s="3">
        <v>97914.083814999904</v>
      </c>
      <c r="L316" s="3">
        <v>93676.627294999897</v>
      </c>
      <c r="M316" s="3">
        <v>162912.99170999901</v>
      </c>
      <c r="N316" s="3">
        <v>148913.58511499999</v>
      </c>
      <c r="O316" s="3">
        <v>156452.149994999</v>
      </c>
      <c r="P316" s="3">
        <v>285542.92423499899</v>
      </c>
      <c r="Q316" s="3">
        <v>254936.15327999901</v>
      </c>
      <c r="R316" s="3">
        <v>209594.54594499999</v>
      </c>
      <c r="S316" s="3">
        <v>717264.52223999996</v>
      </c>
      <c r="T316" s="3">
        <v>393938.95372500003</v>
      </c>
      <c r="U316" s="3">
        <v>466011.63179999997</v>
      </c>
      <c r="V316" s="3">
        <v>628381.91978499899</v>
      </c>
    </row>
    <row r="317" spans="1:22">
      <c r="A317" s="13" t="s">
        <v>328</v>
      </c>
      <c r="B317" s="3">
        <v>-240645.01326599999</v>
      </c>
      <c r="C317" s="3">
        <v>-240295.61190399999</v>
      </c>
      <c r="D317" s="3">
        <v>340778.53020600002</v>
      </c>
      <c r="E317" s="3">
        <v>-216958.504377</v>
      </c>
      <c r="F317" s="3">
        <v>-222655.97112900001</v>
      </c>
      <c r="G317" s="3">
        <v>-119646.748651</v>
      </c>
      <c r="H317" s="3">
        <v>-222232.16753400001</v>
      </c>
      <c r="I317" s="3">
        <v>-221417.44711499999</v>
      </c>
      <c r="J317" s="3">
        <v>-272278.99226899998</v>
      </c>
      <c r="K317" s="3">
        <v>-308530.23687000002</v>
      </c>
      <c r="L317" s="3">
        <v>-284306.92676</v>
      </c>
      <c r="M317" s="3">
        <v>-410638.42735000001</v>
      </c>
      <c r="N317" s="3">
        <v>-344161.12540000002</v>
      </c>
      <c r="O317" s="3">
        <v>-362826.22598500003</v>
      </c>
      <c r="P317" s="3">
        <v>-351169.27918999997</v>
      </c>
      <c r="Q317" s="3">
        <v>-344940.06048500002</v>
      </c>
      <c r="R317" s="3">
        <v>-343622.51031499897</v>
      </c>
      <c r="S317" s="3">
        <v>-391611.70134000003</v>
      </c>
      <c r="T317" s="3">
        <v>-417159.39333499997</v>
      </c>
      <c r="U317" s="3">
        <v>-398249.37046999898</v>
      </c>
      <c r="V317" s="3">
        <v>-440488.55817999999</v>
      </c>
    </row>
    <row r="318" spans="1:22">
      <c r="A318" s="13" t="s">
        <v>329</v>
      </c>
      <c r="B318" s="3">
        <f>SUM(B309:B317)</f>
        <v>5749617.3648500005</v>
      </c>
      <c r="C318" s="3">
        <f t="shared" ref="C318:V318" si="37">SUM(C309:C317)</f>
        <v>5755761.6691990001</v>
      </c>
      <c r="D318" s="3">
        <f t="shared" si="37"/>
        <v>6380032.5830710009</v>
      </c>
      <c r="E318" s="3">
        <f t="shared" si="37"/>
        <v>6106000.4720349889</v>
      </c>
      <c r="F318" s="3">
        <f t="shared" si="37"/>
        <v>6057478.3208589898</v>
      </c>
      <c r="G318" s="3">
        <f t="shared" si="37"/>
        <v>6225379.2412669901</v>
      </c>
      <c r="H318" s="3">
        <f t="shared" si="37"/>
        <v>6065297.7734389892</v>
      </c>
      <c r="I318" s="3">
        <f t="shared" si="37"/>
        <v>6068187.0679269899</v>
      </c>
      <c r="J318" s="3">
        <f t="shared" si="37"/>
        <v>6049071.9599439902</v>
      </c>
      <c r="K318" s="3">
        <f t="shared" si="37"/>
        <v>6216499.0266099991</v>
      </c>
      <c r="L318" s="3">
        <f t="shared" si="37"/>
        <v>6236484.8801999986</v>
      </c>
      <c r="M318" s="3">
        <f t="shared" si="37"/>
        <v>6179389.7440249976</v>
      </c>
      <c r="N318" s="3">
        <f t="shared" si="37"/>
        <v>6231867.6393799987</v>
      </c>
      <c r="O318" s="3">
        <f t="shared" si="37"/>
        <v>6221858.1431799987</v>
      </c>
      <c r="P318" s="3">
        <f t="shared" si="37"/>
        <v>6160653.3183749886</v>
      </c>
      <c r="Q318" s="3">
        <f t="shared" si="37"/>
        <v>6135433.0784849888</v>
      </c>
      <c r="R318" s="3">
        <f t="shared" si="37"/>
        <v>6035114.6471399907</v>
      </c>
      <c r="S318" s="3">
        <f t="shared" si="37"/>
        <v>6461696.9159149993</v>
      </c>
      <c r="T318" s="3">
        <f t="shared" si="37"/>
        <v>5940499.2284849901</v>
      </c>
      <c r="U318" s="3">
        <f t="shared" si="37"/>
        <v>5967468.5220800005</v>
      </c>
      <c r="V318" s="3">
        <f t="shared" si="37"/>
        <v>6287700.7601699987</v>
      </c>
    </row>
    <row r="319" spans="1:22">
      <c r="A319" s="12" t="s">
        <v>330</v>
      </c>
      <c r="B319" s="3">
        <v>0</v>
      </c>
      <c r="C319" s="3">
        <v>0</v>
      </c>
      <c r="D319" s="3">
        <v>0</v>
      </c>
      <c r="E319" s="3">
        <v>0</v>
      </c>
      <c r="F319" s="3">
        <v>0</v>
      </c>
      <c r="G319" s="3">
        <v>0</v>
      </c>
      <c r="H319" s="3">
        <v>0</v>
      </c>
      <c r="I319" s="3">
        <v>0</v>
      </c>
      <c r="J319" s="3">
        <v>0</v>
      </c>
      <c r="K319" s="3">
        <v>0</v>
      </c>
      <c r="L319" s="3">
        <v>0</v>
      </c>
      <c r="M319" s="3">
        <v>0</v>
      </c>
      <c r="N319" s="3">
        <v>0</v>
      </c>
      <c r="O319" s="3">
        <v>0</v>
      </c>
      <c r="P319" s="3">
        <v>0</v>
      </c>
      <c r="Q319" s="3">
        <v>0</v>
      </c>
      <c r="R319" s="3">
        <v>0</v>
      </c>
      <c r="S319" s="3">
        <v>0</v>
      </c>
      <c r="T319" s="3">
        <v>0</v>
      </c>
      <c r="U319" s="3">
        <v>0</v>
      </c>
      <c r="V319" s="3">
        <v>0</v>
      </c>
    </row>
    <row r="320" spans="1:22">
      <c r="A320" s="13" t="s">
        <v>331</v>
      </c>
      <c r="B320" s="3">
        <v>0</v>
      </c>
      <c r="C320" s="3">
        <v>0</v>
      </c>
      <c r="D320" s="3">
        <v>0</v>
      </c>
      <c r="E320" s="3">
        <v>0</v>
      </c>
      <c r="F320" s="3">
        <v>0</v>
      </c>
      <c r="G320" s="3">
        <v>0</v>
      </c>
      <c r="H320" s="3">
        <v>0</v>
      </c>
      <c r="I320" s="3">
        <v>0</v>
      </c>
      <c r="J320" s="3">
        <v>0</v>
      </c>
      <c r="K320" s="3">
        <v>0</v>
      </c>
      <c r="L320" s="3">
        <v>0</v>
      </c>
      <c r="M320" s="3">
        <v>0</v>
      </c>
      <c r="N320" s="3">
        <v>0</v>
      </c>
      <c r="O320" s="3">
        <v>0</v>
      </c>
      <c r="P320" s="3">
        <v>0</v>
      </c>
      <c r="Q320" s="3">
        <v>0</v>
      </c>
      <c r="R320" s="3">
        <v>0</v>
      </c>
      <c r="S320" s="3">
        <v>0</v>
      </c>
      <c r="T320" s="3">
        <v>0</v>
      </c>
      <c r="U320" s="3">
        <v>0</v>
      </c>
      <c r="V320" s="3">
        <v>0</v>
      </c>
    </row>
    <row r="321" spans="1:22">
      <c r="A321" s="13" t="s">
        <v>332</v>
      </c>
      <c r="B321" s="3">
        <v>0</v>
      </c>
      <c r="C321" s="3">
        <v>0</v>
      </c>
      <c r="D321" s="3">
        <v>0</v>
      </c>
      <c r="E321" s="3">
        <v>0</v>
      </c>
      <c r="F321" s="3">
        <v>0</v>
      </c>
      <c r="G321" s="3">
        <v>0</v>
      </c>
      <c r="H321" s="3">
        <v>0</v>
      </c>
      <c r="I321" s="3">
        <v>0</v>
      </c>
      <c r="J321" s="3">
        <v>0</v>
      </c>
      <c r="K321" s="3">
        <v>0</v>
      </c>
      <c r="L321" s="3">
        <v>0</v>
      </c>
      <c r="M321" s="3">
        <v>0</v>
      </c>
      <c r="N321" s="3">
        <v>0</v>
      </c>
      <c r="O321" s="3">
        <v>0</v>
      </c>
      <c r="P321" s="3">
        <v>0</v>
      </c>
      <c r="Q321" s="3">
        <v>0</v>
      </c>
      <c r="R321" s="3">
        <v>0</v>
      </c>
      <c r="S321" s="3">
        <v>0</v>
      </c>
      <c r="T321" s="3">
        <v>0</v>
      </c>
      <c r="U321" s="3">
        <v>0</v>
      </c>
      <c r="V321" s="3">
        <v>0</v>
      </c>
    </row>
    <row r="322" spans="1:22">
      <c r="A322" s="13" t="s">
        <v>333</v>
      </c>
      <c r="B322" s="3">
        <v>0</v>
      </c>
      <c r="C322" s="3">
        <v>0</v>
      </c>
      <c r="D322" s="3">
        <v>0</v>
      </c>
      <c r="E322" s="3">
        <v>0</v>
      </c>
      <c r="F322" s="3">
        <v>0</v>
      </c>
      <c r="G322" s="3">
        <v>0</v>
      </c>
      <c r="H322" s="3">
        <v>0</v>
      </c>
      <c r="I322" s="3">
        <v>0</v>
      </c>
      <c r="J322" s="3">
        <v>0</v>
      </c>
      <c r="K322" s="3">
        <v>0</v>
      </c>
      <c r="L322" s="3">
        <v>0</v>
      </c>
      <c r="M322" s="3">
        <v>0</v>
      </c>
      <c r="N322" s="3">
        <v>0</v>
      </c>
      <c r="O322" s="3">
        <v>0</v>
      </c>
      <c r="P322" s="3">
        <v>0</v>
      </c>
      <c r="Q322" s="3">
        <v>0</v>
      </c>
      <c r="R322" s="3">
        <v>0</v>
      </c>
      <c r="S322" s="3">
        <v>0</v>
      </c>
      <c r="T322" s="3">
        <v>0</v>
      </c>
      <c r="U322" s="3">
        <v>0</v>
      </c>
      <c r="V322" s="3">
        <v>0</v>
      </c>
    </row>
    <row r="323" spans="1:22"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</row>
    <row r="324" spans="1:22">
      <c r="A324" s="11" t="s">
        <v>334</v>
      </c>
      <c r="B324" s="3">
        <f>B307+B318+B322</f>
        <v>3262509.2056550006</v>
      </c>
      <c r="C324" s="3">
        <f t="shared" ref="C324:V324" si="38">C307+C318+C322</f>
        <v>2994280.3593320101</v>
      </c>
      <c r="D324" s="3">
        <f t="shared" si="38"/>
        <v>5238274.6639720006</v>
      </c>
      <c r="E324" s="3">
        <f t="shared" si="38"/>
        <v>3063743.6350119892</v>
      </c>
      <c r="F324" s="3">
        <f t="shared" si="38"/>
        <v>3284224.4342539907</v>
      </c>
      <c r="G324" s="3">
        <f t="shared" si="38"/>
        <v>1877004.2136749988</v>
      </c>
      <c r="H324" s="3">
        <f t="shared" si="38"/>
        <v>4862787.7515309881</v>
      </c>
      <c r="I324" s="3">
        <f t="shared" si="38"/>
        <v>4042419.5922279991</v>
      </c>
      <c r="J324" s="3">
        <f t="shared" si="38"/>
        <v>3326106.9592180033</v>
      </c>
      <c r="K324" s="3">
        <f t="shared" si="38"/>
        <v>3508236.8103850083</v>
      </c>
      <c r="L324" s="3">
        <f t="shared" si="38"/>
        <v>3598647.4056400065</v>
      </c>
      <c r="M324" s="3">
        <f t="shared" si="38"/>
        <v>3639796.8687250176</v>
      </c>
      <c r="N324" s="3">
        <f t="shared" si="38"/>
        <v>3283408.5671150093</v>
      </c>
      <c r="O324" s="3">
        <f t="shared" si="38"/>
        <v>3230261.2133600102</v>
      </c>
      <c r="P324" s="3">
        <f t="shared" si="38"/>
        <v>19813421.933479995</v>
      </c>
      <c r="Q324" s="3">
        <f t="shared" si="38"/>
        <v>4003956.9548099996</v>
      </c>
      <c r="R324" s="3">
        <f t="shared" si="38"/>
        <v>4596143.7608599924</v>
      </c>
      <c r="S324" s="3">
        <f t="shared" si="38"/>
        <v>3538930.2543250094</v>
      </c>
      <c r="T324" s="3">
        <f t="shared" si="38"/>
        <v>-72466096.899480045</v>
      </c>
      <c r="U324" s="3">
        <f t="shared" si="38"/>
        <v>4917929.9392700018</v>
      </c>
      <c r="V324" s="3">
        <f t="shared" si="38"/>
        <v>82022928.681665018</v>
      </c>
    </row>
    <row r="325" spans="1:22">
      <c r="B325" s="16">
        <f>B278-B323</f>
        <v>0</v>
      </c>
      <c r="C325" s="16">
        <f>C278-C323</f>
        <v>0</v>
      </c>
      <c r="D325" s="16">
        <f t="shared" ref="D325:V325" si="39">D278-D323</f>
        <v>0</v>
      </c>
      <c r="E325" s="16">
        <f t="shared" si="39"/>
        <v>0</v>
      </c>
      <c r="F325" s="16">
        <f t="shared" si="39"/>
        <v>0</v>
      </c>
      <c r="G325" s="16">
        <f t="shared" si="39"/>
        <v>0</v>
      </c>
      <c r="H325" s="16">
        <f t="shared" si="39"/>
        <v>0</v>
      </c>
      <c r="I325" s="16">
        <f t="shared" si="39"/>
        <v>0</v>
      </c>
      <c r="J325" s="16">
        <f t="shared" si="39"/>
        <v>0</v>
      </c>
      <c r="K325" s="16">
        <f t="shared" si="39"/>
        <v>0</v>
      </c>
      <c r="L325" s="16">
        <f t="shared" si="39"/>
        <v>0</v>
      </c>
      <c r="M325" s="16">
        <f t="shared" si="39"/>
        <v>0</v>
      </c>
      <c r="N325" s="16">
        <f t="shared" si="39"/>
        <v>0</v>
      </c>
      <c r="O325" s="16">
        <f t="shared" si="39"/>
        <v>0</v>
      </c>
      <c r="P325" s="16">
        <f t="shared" si="39"/>
        <v>0</v>
      </c>
      <c r="Q325" s="16">
        <f t="shared" si="39"/>
        <v>0</v>
      </c>
      <c r="R325" s="16">
        <f t="shared" si="39"/>
        <v>0</v>
      </c>
      <c r="S325" s="16">
        <f t="shared" si="39"/>
        <v>0</v>
      </c>
      <c r="T325" s="16">
        <f t="shared" si="39"/>
        <v>0</v>
      </c>
      <c r="U325" s="16">
        <f t="shared" si="39"/>
        <v>0</v>
      </c>
      <c r="V325" s="16">
        <f t="shared" si="39"/>
        <v>0</v>
      </c>
    </row>
    <row r="326" spans="1:22">
      <c r="A326" s="11" t="s">
        <v>335</v>
      </c>
      <c r="B326" s="3">
        <f>B279-B324</f>
        <v>3831021.5786100305</v>
      </c>
      <c r="C326" s="3">
        <f t="shared" ref="C326:V326" si="40">C279-C324</f>
        <v>11708214.002890095</v>
      </c>
      <c r="D326" s="3">
        <f t="shared" si="40"/>
        <v>19279864.670296151</v>
      </c>
      <c r="E326" s="3">
        <f t="shared" si="40"/>
        <v>20505144.104520209</v>
      </c>
      <c r="F326" s="3">
        <f t="shared" si="40"/>
        <v>18012815.442819238</v>
      </c>
      <c r="G326" s="3">
        <f t="shared" si="40"/>
        <v>27191523.048453242</v>
      </c>
      <c r="H326" s="3">
        <f t="shared" si="40"/>
        <v>3782308.224056147</v>
      </c>
      <c r="I326" s="3">
        <f t="shared" si="40"/>
        <v>-2244486.5528300544</v>
      </c>
      <c r="J326" s="3">
        <f t="shared" si="40"/>
        <v>-8306272.1572799496</v>
      </c>
      <c r="K326" s="3">
        <f t="shared" si="40"/>
        <v>-5210595.040796997</v>
      </c>
      <c r="L326" s="3">
        <f t="shared" si="40"/>
        <v>-7742193.5481539834</v>
      </c>
      <c r="M326" s="3">
        <f t="shared" si="40"/>
        <v>-8987219.2111759782</v>
      </c>
      <c r="N326" s="3">
        <f t="shared" si="40"/>
        <v>4534355.1081781909</v>
      </c>
      <c r="O326" s="3">
        <f t="shared" si="40"/>
        <v>13859702.95115103</v>
      </c>
      <c r="P326" s="3">
        <f t="shared" si="40"/>
        <v>15575150.515277058</v>
      </c>
      <c r="Q326" s="3">
        <f t="shared" si="40"/>
        <v>22484812.635956142</v>
      </c>
      <c r="R326" s="3">
        <f t="shared" si="40"/>
        <v>15837299.766673051</v>
      </c>
      <c r="S326" s="3">
        <f t="shared" si="40"/>
        <v>11776307.374965038</v>
      </c>
      <c r="T326" s="3">
        <f t="shared" si="40"/>
        <v>27026029.903817087</v>
      </c>
      <c r="U326" s="3">
        <f t="shared" si="40"/>
        <v>-3700587.774471839</v>
      </c>
      <c r="V326" s="3">
        <f t="shared" si="40"/>
        <v>-30552365.667714901</v>
      </c>
    </row>
    <row r="327" spans="1:22">
      <c r="B327" s="3">
        <v>0</v>
      </c>
      <c r="C327" s="3">
        <v>0</v>
      </c>
      <c r="D327" s="3">
        <v>0</v>
      </c>
      <c r="E327" s="3">
        <v>0</v>
      </c>
      <c r="F327" s="3">
        <v>0</v>
      </c>
      <c r="G327" s="3">
        <v>0</v>
      </c>
      <c r="H327" s="3">
        <v>0</v>
      </c>
      <c r="I327" s="3">
        <v>0</v>
      </c>
      <c r="J327" s="3">
        <v>0</v>
      </c>
      <c r="K327" s="3">
        <v>0</v>
      </c>
      <c r="L327" s="3">
        <v>0</v>
      </c>
      <c r="M327" s="3">
        <v>0</v>
      </c>
      <c r="N327" s="3">
        <v>0</v>
      </c>
      <c r="O327" s="3">
        <v>0</v>
      </c>
      <c r="P327" s="3">
        <v>0</v>
      </c>
      <c r="Q327" s="3">
        <v>0</v>
      </c>
      <c r="R327" s="3">
        <v>0</v>
      </c>
      <c r="S327" s="3">
        <v>0</v>
      </c>
      <c r="T327" s="3">
        <v>0</v>
      </c>
      <c r="U327" s="3">
        <v>0</v>
      </c>
      <c r="V327" s="3">
        <v>0</v>
      </c>
    </row>
  </sheetData>
  <pageMargins left="0.7" right="0.7" top="0.75" bottom="0.75" header="0.3" footer="0.3"/>
  <customProperties>
    <customPr name="_pios_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9BEE985E9E72046AD1023F69CC62719" ma:contentTypeVersion="76" ma:contentTypeDescription="" ma:contentTypeScope="" ma:versionID="4c200c49b790e16bfdf64fd8e32983a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2018-11-07T08:00:00+00:00</OpenedDate>
    <SignificantOrder xmlns="dc463f71-b30c-4ab2-9473-d307f9d35888">false</SignificantOrder>
    <Date1 xmlns="dc463f71-b30c-4ab2-9473-d307f9d35888">2018-11-13T08:00:00+00:00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180899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43B5FC1-712A-4AB0-B4A0-7DD2E6E6D9BB}"/>
</file>

<file path=customXml/itemProps2.xml><?xml version="1.0" encoding="utf-8"?>
<ds:datastoreItem xmlns:ds="http://schemas.openxmlformats.org/officeDocument/2006/customXml" ds:itemID="{BE75D4BF-6E53-4C94-B44F-FC34BC84EEBB}"/>
</file>

<file path=customXml/itemProps3.xml><?xml version="1.0" encoding="utf-8"?>
<ds:datastoreItem xmlns:ds="http://schemas.openxmlformats.org/officeDocument/2006/customXml" ds:itemID="{BA35FE90-986E-438B-B6C8-BA125DF2BD55}"/>
</file>

<file path=customXml/itemProps4.xml><?xml version="1.0" encoding="utf-8"?>
<ds:datastoreItem xmlns:ds="http://schemas.openxmlformats.org/officeDocument/2006/customXml" ds:itemID="{C4F7A503-2F81-4954-9F0F-170E1C5C9D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El IS Detail</vt:lpstr>
      <vt:lpstr>Gas IS Detail Allocated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MarvelousMarina</dc:creator>
  <cp:lastModifiedBy>NC</cp:lastModifiedBy>
  <dcterms:created xsi:type="dcterms:W3CDTF">2018-08-28T23:23:00Z</dcterms:created>
  <dcterms:modified xsi:type="dcterms:W3CDTF">2018-11-05T21:52:04Z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0x0101006E56B4D1795A2E4DB2F0B01679ED314A0019BEE985E9E72046AD1023F69CC62719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