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2120" windowHeight="5520" activeTab="1"/>
  </bookViews>
  <sheets>
    <sheet name="Redacted Exh A - Summary" sheetId="1" r:id="rId1"/>
    <sheet name="Redacted Exh B - JE" sheetId="2" r:id="rId2"/>
  </sheets>
  <externalReferences>
    <externalReference r:id="rId5"/>
    <externalReference r:id="rId6"/>
  </externalReferences>
  <definedNames>
    <definedName name="_xlnm.Print_Titles" localSheetId="1">'Redacted Exh B - JE'!$A:$C</definedName>
  </definedNames>
  <calcPr fullCalcOnLoad="1"/>
</workbook>
</file>

<file path=xl/sharedStrings.xml><?xml version="1.0" encoding="utf-8"?>
<sst xmlns="http://schemas.openxmlformats.org/spreadsheetml/2006/main" count="705" uniqueCount="165">
  <si>
    <t>TAP/GL ONLINES LOW LEVEL REPORT</t>
  </si>
  <si>
    <t>ENTERPRISE SELECTED:</t>
  </si>
  <si>
    <t>USWC - QWEST CORPORATION</t>
  </si>
  <si>
    <t>ENTP:</t>
  </si>
  <si>
    <t>USWC</t>
  </si>
  <si>
    <t>CPIO:</t>
  </si>
  <si>
    <t>TAPUP</t>
  </si>
  <si>
    <t>JEO:</t>
  </si>
  <si>
    <t>WA</t>
  </si>
  <si>
    <t>BUSINESS YEAR:</t>
  </si>
  <si>
    <t>2006</t>
  </si>
  <si>
    <t>BUSINESS MONTH:</t>
  </si>
  <si>
    <t>SEQNUM:</t>
  </si>
  <si>
    <t>ACTY:</t>
  </si>
  <si>
    <t>0068</t>
  </si>
  <si>
    <t>PRCSS:</t>
  </si>
  <si>
    <t>0017</t>
  </si>
  <si>
    <t>CPIM:</t>
  </si>
  <si>
    <t>ASSETS</t>
  </si>
  <si>
    <t>GROUP ID:</t>
  </si>
  <si>
    <t>ORIGINATOR:</t>
  </si>
  <si>
    <t>PHONE:</t>
  </si>
  <si>
    <t>RELEASE DATE:</t>
  </si>
  <si>
    <t>APPROVER:</t>
  </si>
  <si>
    <t>,</t>
  </si>
  <si>
    <t>- -</t>
  </si>
  <si>
    <t>GROUP DESCRIPTION:</t>
  </si>
  <si>
    <t>JEC</t>
  </si>
  <si>
    <t>ADRS</t>
  </si>
  <si>
    <t>ACCOUNT</t>
  </si>
  <si>
    <t>EXTC</t>
  </si>
  <si>
    <t>ACCTST</t>
  </si>
  <si>
    <t>RCO</t>
  </si>
  <si>
    <t>RCC</t>
  </si>
  <si>
    <t>ASPLDT</t>
  </si>
  <si>
    <t>ASI</t>
  </si>
  <si>
    <t>JOBNO</t>
  </si>
  <si>
    <t>REFID</t>
  </si>
  <si>
    <t>AMT</t>
  </si>
  <si>
    <t>W00311</t>
  </si>
  <si>
    <t>2121110C</t>
  </si>
  <si>
    <t>ABZ</t>
  </si>
  <si>
    <t>1</t>
  </si>
  <si>
    <t>TN1401000</t>
  </si>
  <si>
    <t>1954/01/01</t>
  </si>
  <si>
    <t>62W8M41</t>
  </si>
  <si>
    <t>1964/01/01</t>
  </si>
  <si>
    <t>1965/01/01</t>
  </si>
  <si>
    <t>1966/01/01</t>
  </si>
  <si>
    <t>1967/01/01</t>
  </si>
  <si>
    <t>1968/01/01</t>
  </si>
  <si>
    <t>1969/01/01</t>
  </si>
  <si>
    <t>1970/01/01</t>
  </si>
  <si>
    <t>1971/01/01</t>
  </si>
  <si>
    <t>1972/01/01</t>
  </si>
  <si>
    <t>1973/01/01</t>
  </si>
  <si>
    <t>1955/01/01</t>
  </si>
  <si>
    <t>211120C</t>
  </si>
  <si>
    <t>1974/01/01</t>
  </si>
  <si>
    <t>1975/01/01</t>
  </si>
  <si>
    <t>1976/01/01</t>
  </si>
  <si>
    <t>1977/01/01</t>
  </si>
  <si>
    <t>1978/01/01</t>
  </si>
  <si>
    <t>1979/01/01</t>
  </si>
  <si>
    <t>1980/01/01</t>
  </si>
  <si>
    <t>1981/01/01</t>
  </si>
  <si>
    <t>1982/01/01</t>
  </si>
  <si>
    <t>1956/01/01</t>
  </si>
  <si>
    <t>1983/01/01</t>
  </si>
  <si>
    <t>1984/01/01</t>
  </si>
  <si>
    <t>1985/01/01</t>
  </si>
  <si>
    <t>1986/01/01</t>
  </si>
  <si>
    <t>1987/01/01</t>
  </si>
  <si>
    <t>1988/01/01</t>
  </si>
  <si>
    <t>1989/01/01</t>
  </si>
  <si>
    <t>1990/01/01</t>
  </si>
  <si>
    <t>1991/01/01</t>
  </si>
  <si>
    <t>1957/01/01</t>
  </si>
  <si>
    <t>1992/01/01</t>
  </si>
  <si>
    <t>1993/01/01</t>
  </si>
  <si>
    <t>1994/01/01</t>
  </si>
  <si>
    <t>1995/01/01</t>
  </si>
  <si>
    <t>1996/01/01</t>
  </si>
  <si>
    <t>1997/01/01</t>
  </si>
  <si>
    <t>1998/01/01</t>
  </si>
  <si>
    <t>1999/01/01</t>
  </si>
  <si>
    <t>2000/01/01</t>
  </si>
  <si>
    <t>2001/01/01</t>
  </si>
  <si>
    <t>1958/01/01</t>
  </si>
  <si>
    <t>2002/01/01</t>
  </si>
  <si>
    <t>2003/01/01</t>
  </si>
  <si>
    <t>2121310C</t>
  </si>
  <si>
    <t>2004/01/01</t>
  </si>
  <si>
    <t>2005/01/01</t>
  </si>
  <si>
    <t>CY1</t>
  </si>
  <si>
    <t>31212100110X</t>
  </si>
  <si>
    <t>AB9</t>
  </si>
  <si>
    <t>31212100310X</t>
  </si>
  <si>
    <t>43609110</t>
  </si>
  <si>
    <t>1960/01/01</t>
  </si>
  <si>
    <t>631</t>
  </si>
  <si>
    <t>1961/01/01</t>
  </si>
  <si>
    <t>1962/01/01</t>
  </si>
  <si>
    <t>1963/01/01</t>
  </si>
  <si>
    <t>TOTAL DEBIT:</t>
  </si>
  <si>
    <t>TOTAL CREDIT:</t>
  </si>
  <si>
    <t>Page 1</t>
  </si>
  <si>
    <t>Internal Use Only - Disclose and distribute only to Qwest employees and authorized persons working for Qwest.</t>
  </si>
  <si>
    <t>Disclosure outside of Qwest is prohibited without authorization.</t>
  </si>
  <si>
    <t>110X</t>
  </si>
  <si>
    <t>310X</t>
  </si>
  <si>
    <t>FRC</t>
  </si>
  <si>
    <t>Retire Land</t>
  </si>
  <si>
    <t>Retire Building</t>
  </si>
  <si>
    <t>Record Proceeds: Gain on Land; Building Salvage)</t>
  </si>
  <si>
    <t>Washington</t>
  </si>
  <si>
    <t>Terry Avenue Building</t>
  </si>
  <si>
    <t>Account</t>
  </si>
  <si>
    <t>Account Description</t>
  </si>
  <si>
    <t>Amount</t>
  </si>
  <si>
    <t>Telecommunications Plant In Service - Land</t>
  </si>
  <si>
    <t>Telecommunications Plant In Service - Buildings</t>
  </si>
  <si>
    <t>Accumulated Depreciation - Buildings</t>
  </si>
  <si>
    <t xml:space="preserve">   Net Book Value of Building</t>
  </si>
  <si>
    <t>Total Net Book Value</t>
  </si>
  <si>
    <t>DEBITS</t>
  </si>
  <si>
    <t>CREDITS</t>
  </si>
  <si>
    <t>Activity</t>
  </si>
  <si>
    <t>Retire Land:</t>
  </si>
  <si>
    <t>Losses from Disposition of Land and Artworks</t>
  </si>
  <si>
    <t>---</t>
  </si>
  <si>
    <t xml:space="preserve">     2111</t>
  </si>
  <si>
    <t xml:space="preserve">     20C</t>
  </si>
  <si>
    <t>Retire Building:</t>
  </si>
  <si>
    <t xml:space="preserve">     2121</t>
  </si>
  <si>
    <t xml:space="preserve">     110C</t>
  </si>
  <si>
    <t>Accumulated Depreciation - General Support Assets - Building Improvement</t>
  </si>
  <si>
    <t xml:space="preserve"> Telecom Plant In Service - Building Improvements – Owned Large Equipment</t>
  </si>
  <si>
    <t xml:space="preserve">     310C</t>
  </si>
  <si>
    <t>Other Deferred Credits - Other - State Level</t>
  </si>
  <si>
    <t xml:space="preserve">     7150.1</t>
  </si>
  <si>
    <t>Gains from Disposition of Land and Artworks</t>
  </si>
  <si>
    <t xml:space="preserve">     ---</t>
  </si>
  <si>
    <t xml:space="preserve">     3121.21</t>
  </si>
  <si>
    <t xml:space="preserve">     110X</t>
  </si>
  <si>
    <t>1) Book Costs as of 9/12/2006 (Date of Sale):</t>
  </si>
  <si>
    <t>RUN DATE: 10/10/06</t>
  </si>
  <si>
    <t>RUN TIME: 09.00.52</t>
  </si>
  <si>
    <t>10</t>
  </si>
  <si>
    <t>05</t>
  </si>
  <si>
    <t>200610TUP0020003</t>
  </si>
  <si>
    <t>Priscilla LaCour</t>
  </si>
  <si>
    <t>206-345-1178</t>
  </si>
  <si>
    <t>2006-10-09</t>
  </si>
  <si>
    <t>Rebook sale of L&amp;B TAB,</t>
  </si>
  <si>
    <t>71502000</t>
  </si>
  <si>
    <t>71501000</t>
  </si>
  <si>
    <t>2) Summary of Journal Entry to record the sale of 1915 Terry Ave, Seattle Land and Building.</t>
  </si>
  <si>
    <t>Record Proceeds: (Proceeds; Gain on Land; Building as Salvage)</t>
  </si>
  <si>
    <t>Accumulated Depreciation - General Support Assets - Large Equip and Other Admin Buildings</t>
  </si>
  <si>
    <t xml:space="preserve"> Telecom Plant In Service - Large Equip and Other Admin Buildings</t>
  </si>
  <si>
    <t>EXHIBIT A</t>
  </si>
  <si>
    <t>Redacted</t>
  </si>
  <si>
    <t>EXHIBIT B</t>
  </si>
  <si>
    <t>Summarize Journal Entry Detail: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</si>
</sst>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12"/>
      <name val="HELVETICA"/>
      <family val="0"/>
    </font>
    <font>
      <b/>
      <sz val="8"/>
      <color indexed="8"/>
      <name val="HELVETICA"/>
      <family val="0"/>
    </font>
    <font>
      <sz val="8"/>
      <color indexed="8"/>
      <name val="HELVETIC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2"/>
    </font>
    <font>
      <sz val="4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0"/>
    </font>
    <font>
      <sz val="8"/>
      <color indexed="48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43" fontId="5" fillId="0" borderId="0" xfId="15" applyFont="1" applyAlignment="1">
      <alignment horizontal="right"/>
    </xf>
    <xf numFmtId="0" fontId="4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37" fontId="0" fillId="0" borderId="0" xfId="0" applyNumberFormat="1" applyFill="1" applyBorder="1" applyAlignment="1">
      <alignment/>
    </xf>
    <xf numFmtId="43" fontId="6" fillId="0" borderId="0" xfId="0" applyNumberFormat="1" applyFont="1" applyFill="1" applyAlignment="1" applyProtection="1">
      <alignment/>
      <protection/>
    </xf>
    <xf numFmtId="37" fontId="0" fillId="0" borderId="0" xfId="0" applyNumberFormat="1" applyBorder="1" applyAlignment="1">
      <alignment/>
    </xf>
    <xf numFmtId="37" fontId="1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Fill="1" applyBorder="1" applyAlignment="1" applyProtection="1">
      <alignment/>
      <protection locked="0"/>
    </xf>
    <xf numFmtId="37" fontId="0" fillId="0" borderId="1" xfId="0" applyNumberFormat="1" applyBorder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171" fontId="6" fillId="0" borderId="4" xfId="0" applyNumberFormat="1" applyFont="1" applyBorder="1" applyAlignment="1" applyProtection="1">
      <alignment/>
      <protection/>
    </xf>
    <xf numFmtId="171" fontId="6" fillId="0" borderId="10" xfId="0" applyNumberFormat="1" applyFont="1" applyBorder="1" applyAlignment="1" applyProtection="1">
      <alignment/>
      <protection/>
    </xf>
    <xf numFmtId="171" fontId="6" fillId="0" borderId="15" xfId="0" applyNumberFormat="1" applyFont="1" applyBorder="1" applyAlignment="1" applyProtection="1">
      <alignment/>
      <protection/>
    </xf>
    <xf numFmtId="171" fontId="6" fillId="0" borderId="13" xfId="0" applyNumberFormat="1" applyFont="1" applyBorder="1" applyAlignment="1" applyProtection="1">
      <alignment/>
      <protection/>
    </xf>
    <xf numFmtId="171" fontId="6" fillId="0" borderId="14" xfId="0" applyNumberFormat="1" applyFont="1" applyBorder="1" applyAlignment="1" applyProtection="1">
      <alignment/>
      <protection/>
    </xf>
    <xf numFmtId="171" fontId="6" fillId="0" borderId="8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0" fontId="9" fillId="0" borderId="0" xfId="0" applyFont="1" applyFill="1" applyAlignment="1" applyProtection="1">
      <alignment/>
      <protection/>
    </xf>
    <xf numFmtId="171" fontId="13" fillId="4" borderId="4" xfId="0" applyNumberFormat="1" applyFont="1" applyFill="1" applyBorder="1" applyAlignment="1" applyProtection="1">
      <alignment/>
      <protection/>
    </xf>
    <xf numFmtId="171" fontId="13" fillId="4" borderId="10" xfId="0" applyNumberFormat="1" applyFont="1" applyFill="1" applyBorder="1" applyAlignment="1" applyProtection="1">
      <alignment/>
      <protection/>
    </xf>
    <xf numFmtId="171" fontId="13" fillId="4" borderId="13" xfId="0" applyNumberFormat="1" applyFont="1" applyFill="1" applyBorder="1" applyAlignment="1" applyProtection="1">
      <alignment/>
      <protection/>
    </xf>
    <xf numFmtId="43" fontId="0" fillId="0" borderId="16" xfId="15" applyBorder="1" applyAlignment="1">
      <alignment/>
    </xf>
    <xf numFmtId="43" fontId="15" fillId="4" borderId="0" xfId="15" applyFont="1" applyFill="1" applyAlignment="1">
      <alignment horizontal="right"/>
    </xf>
    <xf numFmtId="43" fontId="14" fillId="4" borderId="0" xfId="15" applyFont="1" applyFill="1" applyAlignment="1">
      <alignment/>
    </xf>
    <xf numFmtId="43" fontId="14" fillId="4" borderId="16" xfId="15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tal%20Inv%20Sold%20by%20Vintage%20and%20FRC%20on%209-12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-09%20Terry%20Ave%20Sale%20JE%20Exb%20A%20&amp;%20B%20-%20Unredac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5 Terry Ave Total Sold"/>
      <sheetName val="SR Ratios"/>
    </sheetNames>
    <sheetDataSet>
      <sheetData sheetId="0">
        <row r="59">
          <cell r="I59">
            <v>8622870.400000004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redacted Exh A - Summary"/>
      <sheetName val="Unredacted Exh B - JE"/>
    </sheetNames>
    <sheetDataSet>
      <sheetData sheetId="1">
        <row r="76">
          <cell r="M76">
            <v>-264057.74</v>
          </cell>
          <cell r="N76">
            <v>264057.74</v>
          </cell>
          <cell r="P76">
            <v>-28250756.569999997</v>
          </cell>
          <cell r="Q76">
            <v>-429248.79000000004</v>
          </cell>
          <cell r="R76">
            <v>28250756.57</v>
          </cell>
          <cell r="S76">
            <v>429248.79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4.421875" style="16" customWidth="1"/>
    <col min="2" max="2" width="10.00390625" style="20" customWidth="1"/>
    <col min="3" max="3" width="71.7109375" style="20" bestFit="1" customWidth="1"/>
    <col min="4" max="4" width="6.7109375" style="20" bestFit="1" customWidth="1"/>
    <col min="5" max="6" width="12.28125" style="16" bestFit="1" customWidth="1"/>
    <col min="7" max="16384" width="9.140625" style="16" customWidth="1"/>
  </cols>
  <sheetData>
    <row r="1" spans="1:6" ht="12.75">
      <c r="A1" s="12" t="s">
        <v>115</v>
      </c>
      <c r="B1" s="13"/>
      <c r="C1" s="15"/>
      <c r="D1" s="14"/>
      <c r="F1" s="63" t="s">
        <v>161</v>
      </c>
    </row>
    <row r="2" spans="1:6" ht="12.75">
      <c r="A2" s="17" t="s">
        <v>116</v>
      </c>
      <c r="B2" s="13"/>
      <c r="C2" s="14"/>
      <c r="D2" s="14"/>
      <c r="E2" s="15"/>
      <c r="F2" s="63" t="s">
        <v>162</v>
      </c>
    </row>
    <row r="3" spans="1:6" ht="12.75">
      <c r="A3" s="17"/>
      <c r="B3" s="13"/>
      <c r="C3" s="14"/>
      <c r="D3" s="14"/>
      <c r="E3" s="15"/>
      <c r="F3" s="15"/>
    </row>
    <row r="4" spans="1:6" ht="12.75">
      <c r="A4" s="17"/>
      <c r="B4" s="13"/>
      <c r="C4" s="14"/>
      <c r="D4" s="14"/>
      <c r="E4" s="15"/>
      <c r="F4" s="15"/>
    </row>
    <row r="5" spans="2:6" ht="12.75">
      <c r="B5"/>
      <c r="C5" s="14"/>
      <c r="D5" s="14"/>
      <c r="E5" s="15"/>
      <c r="F5" s="15"/>
    </row>
    <row r="6" spans="1:6" ht="12.75">
      <c r="A6" s="2" t="s">
        <v>145</v>
      </c>
      <c r="B6"/>
      <c r="C6" s="14"/>
      <c r="D6" s="14"/>
      <c r="E6" s="15"/>
      <c r="F6" s="15"/>
    </row>
    <row r="7" spans="1:6" ht="12.75">
      <c r="A7" s="2"/>
      <c r="B7"/>
      <c r="C7" s="14"/>
      <c r="D7" s="14"/>
      <c r="E7" s="15"/>
      <c r="F7" s="15"/>
    </row>
    <row r="8" spans="2:6" ht="12.75">
      <c r="B8" s="18" t="s">
        <v>117</v>
      </c>
      <c r="C8" s="18" t="s">
        <v>118</v>
      </c>
      <c r="D8" s="14"/>
      <c r="E8" s="19" t="s">
        <v>119</v>
      </c>
      <c r="F8" s="15"/>
    </row>
    <row r="9" spans="2:6" ht="12.75">
      <c r="B9" s="20">
        <v>2111</v>
      </c>
      <c r="C9" s="1" t="s">
        <v>120</v>
      </c>
      <c r="D9" s="14"/>
      <c r="E9" s="21">
        <f>-'[2]Unredacted Exh B - JE'!M76</f>
        <v>264057.74</v>
      </c>
      <c r="F9" s="22"/>
    </row>
    <row r="10" spans="3:6" ht="12.75">
      <c r="C10" s="1"/>
      <c r="D10" s="14"/>
      <c r="E10" s="23"/>
      <c r="F10" s="15"/>
    </row>
    <row r="11" spans="2:6" ht="12.75">
      <c r="B11" s="20">
        <v>2121</v>
      </c>
      <c r="C11" s="1" t="s">
        <v>121</v>
      </c>
      <c r="D11" s="14"/>
      <c r="E11" s="23">
        <f>-'[2]Unredacted Exh B - JE'!P76-'[2]Unredacted Exh B - JE'!Q76</f>
        <v>28680005.359999996</v>
      </c>
      <c r="F11" s="15"/>
    </row>
    <row r="12" spans="2:6" ht="12.75">
      <c r="B12" s="20">
        <v>3121.21</v>
      </c>
      <c r="C12" s="1" t="s">
        <v>122</v>
      </c>
      <c r="D12" s="14"/>
      <c r="E12" s="24">
        <f>ROUND(-'[1]1915 Terry Ave Total Sold'!$I$59,2)</f>
        <v>-8622870.4</v>
      </c>
      <c r="F12" s="15"/>
    </row>
    <row r="13" spans="3:6" ht="12.75">
      <c r="C13" s="1" t="s">
        <v>123</v>
      </c>
      <c r="D13" s="14"/>
      <c r="E13" s="23">
        <f>+E11+E12</f>
        <v>20057134.959999993</v>
      </c>
      <c r="F13" s="24"/>
    </row>
    <row r="14" spans="3:6" ht="12.75">
      <c r="C14" s="1"/>
      <c r="D14" s="14"/>
      <c r="E14" s="23"/>
      <c r="F14" s="15"/>
    </row>
    <row r="15" spans="3:6" ht="13.5" thickBot="1">
      <c r="C15" s="25" t="s">
        <v>124</v>
      </c>
      <c r="D15" s="26"/>
      <c r="E15" s="27">
        <f>+E13+E9</f>
        <v>20321192.69999999</v>
      </c>
      <c r="F15" s="15"/>
    </row>
    <row r="16" spans="3:6" ht="13.5" thickTop="1">
      <c r="C16" s="1"/>
      <c r="D16" s="14"/>
      <c r="E16" s="23"/>
      <c r="F16" s="15"/>
    </row>
    <row r="17" spans="3:6" ht="12.75">
      <c r="C17" s="1"/>
      <c r="D17" s="14"/>
      <c r="E17" s="23"/>
      <c r="F17" s="15"/>
    </row>
    <row r="18" spans="2:6" ht="11.25">
      <c r="B18" s="13"/>
      <c r="C18" s="14"/>
      <c r="D18" s="14"/>
      <c r="E18" s="15"/>
      <c r="F18" s="15"/>
    </row>
    <row r="19" spans="2:6" ht="11.25">
      <c r="B19" s="13"/>
      <c r="C19" s="14"/>
      <c r="D19" s="14"/>
      <c r="E19" s="15"/>
      <c r="F19" s="15"/>
    </row>
    <row r="20" spans="1:6" ht="12.75">
      <c r="A20" s="28" t="s">
        <v>157</v>
      </c>
      <c r="C20" s="29"/>
      <c r="D20" s="29"/>
      <c r="E20" s="30"/>
      <c r="F20" s="30"/>
    </row>
    <row r="21" spans="1:6" ht="12.75">
      <c r="A21" s="28"/>
      <c r="C21" s="29"/>
      <c r="D21" s="29"/>
      <c r="E21" s="30"/>
      <c r="F21" s="30"/>
    </row>
    <row r="22" spans="2:6" ht="13.5" thickBot="1">
      <c r="B22" s="31"/>
      <c r="C22" s="31"/>
      <c r="D22" s="31"/>
      <c r="E22" s="31"/>
      <c r="F22" s="31"/>
    </row>
    <row r="23" spans="2:6" ht="12.75" customHeight="1">
      <c r="B23" s="31"/>
      <c r="C23" s="32"/>
      <c r="D23" s="32"/>
      <c r="E23" s="33" t="s">
        <v>125</v>
      </c>
      <c r="F23" s="34" t="s">
        <v>126</v>
      </c>
    </row>
    <row r="24" spans="1:6" ht="12.75" customHeight="1">
      <c r="A24" s="35" t="s">
        <v>127</v>
      </c>
      <c r="B24" s="18" t="s">
        <v>117</v>
      </c>
      <c r="C24" s="18" t="s">
        <v>118</v>
      </c>
      <c r="D24" s="18" t="s">
        <v>111</v>
      </c>
      <c r="E24" s="36"/>
      <c r="F24" s="37"/>
    </row>
    <row r="25" spans="1:6" ht="12.75" customHeight="1">
      <c r="A25" s="38" t="s">
        <v>128</v>
      </c>
      <c r="B25" s="39"/>
      <c r="C25" s="39"/>
      <c r="D25" s="40"/>
      <c r="E25" s="54"/>
      <c r="F25" s="55"/>
    </row>
    <row r="26" spans="1:6" ht="12.75" customHeight="1">
      <c r="A26" s="41"/>
      <c r="B26" s="42">
        <v>7150.2</v>
      </c>
      <c r="C26" s="42" t="s">
        <v>129</v>
      </c>
      <c r="D26" s="43" t="s">
        <v>130</v>
      </c>
      <c r="E26" s="56">
        <f>+'[2]Unredacted Exh B - JE'!N76</f>
        <v>264057.74</v>
      </c>
      <c r="F26" s="57"/>
    </row>
    <row r="27" spans="1:6" ht="12.75" customHeight="1">
      <c r="A27" s="44"/>
      <c r="B27" s="45" t="s">
        <v>131</v>
      </c>
      <c r="C27" s="46" t="s">
        <v>120</v>
      </c>
      <c r="D27" s="47" t="s">
        <v>132</v>
      </c>
      <c r="E27" s="58"/>
      <c r="F27" s="59">
        <f>+'[2]Unredacted Exh B - JE'!M76</f>
        <v>-264057.74</v>
      </c>
    </row>
    <row r="28" spans="2:4" ht="12.75" customHeight="1">
      <c r="B28" s="16"/>
      <c r="C28" s="16"/>
      <c r="D28" s="16"/>
    </row>
    <row r="29" spans="1:6" ht="12.75" customHeight="1">
      <c r="A29" s="38" t="s">
        <v>133</v>
      </c>
      <c r="B29" s="39"/>
      <c r="C29" s="39"/>
      <c r="D29" s="40"/>
      <c r="E29" s="60"/>
      <c r="F29" s="61"/>
    </row>
    <row r="30" spans="1:6" ht="12.75" customHeight="1">
      <c r="A30" s="41"/>
      <c r="B30" s="48">
        <v>3121.21</v>
      </c>
      <c r="C30" s="48" t="s">
        <v>159</v>
      </c>
      <c r="D30" s="49" t="s">
        <v>109</v>
      </c>
      <c r="E30" s="56">
        <f>+'[2]Unredacted Exh B - JE'!R76</f>
        <v>28250756.57</v>
      </c>
      <c r="F30" s="57"/>
    </row>
    <row r="31" spans="1:6" ht="12.75" customHeight="1">
      <c r="A31" s="41"/>
      <c r="B31" s="42" t="s">
        <v>134</v>
      </c>
      <c r="C31" s="48" t="s">
        <v>160</v>
      </c>
      <c r="D31" s="49" t="s">
        <v>135</v>
      </c>
      <c r="E31" s="56"/>
      <c r="F31" s="57">
        <f>+'[2]Unredacted Exh B - JE'!P76</f>
        <v>-28250756.569999997</v>
      </c>
    </row>
    <row r="32" spans="1:6" ht="12.75" customHeight="1">
      <c r="A32" s="41"/>
      <c r="B32" s="48">
        <v>3121.21</v>
      </c>
      <c r="C32" s="48" t="s">
        <v>136</v>
      </c>
      <c r="D32" s="49" t="s">
        <v>110</v>
      </c>
      <c r="E32" s="56">
        <f>+'[2]Unredacted Exh B - JE'!S76</f>
        <v>429248.79</v>
      </c>
      <c r="F32" s="57"/>
    </row>
    <row r="33" spans="1:6" ht="12.75" customHeight="1">
      <c r="A33" s="44"/>
      <c r="B33" s="45" t="s">
        <v>134</v>
      </c>
      <c r="C33" s="46" t="s">
        <v>137</v>
      </c>
      <c r="D33" s="47" t="s">
        <v>138</v>
      </c>
      <c r="E33" s="58"/>
      <c r="F33" s="59">
        <f>+'[2]Unredacted Exh B - JE'!Q76</f>
        <v>-429248.79000000004</v>
      </c>
    </row>
    <row r="34" spans="2:4" ht="11.25">
      <c r="B34" s="16"/>
      <c r="C34" s="16"/>
      <c r="D34" s="16"/>
    </row>
    <row r="35" spans="1:6" ht="11.25">
      <c r="A35" s="38" t="s">
        <v>158</v>
      </c>
      <c r="B35" s="39"/>
      <c r="C35" s="39"/>
      <c r="D35" s="40"/>
      <c r="E35" s="60"/>
      <c r="F35" s="61"/>
    </row>
    <row r="36" spans="1:6" ht="11.25">
      <c r="A36" s="41"/>
      <c r="B36" s="42">
        <v>4360.911</v>
      </c>
      <c r="C36" s="42" t="s">
        <v>139</v>
      </c>
      <c r="D36" s="43" t="s">
        <v>130</v>
      </c>
      <c r="E36" s="64"/>
      <c r="F36" s="57"/>
    </row>
    <row r="37" spans="1:6" ht="11.25">
      <c r="A37" s="41"/>
      <c r="B37" s="42" t="s">
        <v>140</v>
      </c>
      <c r="C37" s="42" t="s">
        <v>141</v>
      </c>
      <c r="D37" s="43" t="s">
        <v>142</v>
      </c>
      <c r="E37" s="56"/>
      <c r="F37" s="65"/>
    </row>
    <row r="38" spans="1:6" ht="11.25">
      <c r="A38" s="50"/>
      <c r="B38" s="45" t="s">
        <v>143</v>
      </c>
      <c r="C38" s="46" t="s">
        <v>159</v>
      </c>
      <c r="D38" s="47" t="s">
        <v>144</v>
      </c>
      <c r="E38" s="58"/>
      <c r="F38" s="66"/>
    </row>
    <row r="39" spans="2:4" ht="11.25">
      <c r="B39" s="16"/>
      <c r="C39" s="16"/>
      <c r="D39" s="16"/>
    </row>
    <row r="40" spans="5:6" ht="11.25">
      <c r="E40" s="51"/>
      <c r="F40" s="51"/>
    </row>
    <row r="41" spans="5:6" ht="11.25">
      <c r="E41" s="52"/>
      <c r="F41" s="52"/>
    </row>
    <row r="42" spans="5:6" ht="11.25">
      <c r="E42" s="52"/>
      <c r="F42" s="52"/>
    </row>
    <row r="43" spans="5:6" ht="11.25">
      <c r="E43" s="53"/>
      <c r="F43" s="53"/>
    </row>
    <row r="44" ht="11.25">
      <c r="F44" s="53"/>
    </row>
  </sheetData>
  <printOptions/>
  <pageMargins left="0.5" right="0" top="0.75" bottom="0.5" header="0.5" footer="0.25"/>
  <pageSetup fitToHeight="1" fitToWidth="1" horizontalDpi="600" verticalDpi="600" orientation="portrait" scale="79" r:id="rId1"/>
  <headerFooter alignWithMargins="0">
    <oddFooter>&amp;CREDACTED
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18.8515625" style="4" bestFit="1" customWidth="1"/>
    <col min="2" max="2" width="24.421875" style="4" bestFit="1" customWidth="1"/>
    <col min="3" max="3" width="19.00390625" style="4" bestFit="1" customWidth="1"/>
    <col min="4" max="4" width="21.28125" style="4" bestFit="1" customWidth="1"/>
    <col min="5" max="5" width="10.28125" style="4" bestFit="1" customWidth="1"/>
    <col min="6" max="6" width="10.7109375" style="4" bestFit="1" customWidth="1"/>
    <col min="7" max="7" width="8.8515625" style="4" bestFit="1" customWidth="1"/>
    <col min="8" max="8" width="15.421875" style="4" bestFit="1" customWidth="1"/>
    <col min="9" max="9" width="4.7109375" style="4" bestFit="1" customWidth="1"/>
    <col min="10" max="10" width="7.8515625" style="4" bestFit="1" customWidth="1"/>
    <col min="11" max="11" width="18.7109375" style="4" bestFit="1" customWidth="1"/>
    <col min="12" max="12" width="12.8515625" style="4" bestFit="1" customWidth="1"/>
    <col min="13" max="13" width="11.8515625" style="4" bestFit="1" customWidth="1"/>
    <col min="14" max="14" width="11.28125" style="4" bestFit="1" customWidth="1"/>
    <col min="15" max="15" width="1.57421875" style="4" customWidth="1"/>
    <col min="16" max="16" width="14.57421875" style="4" bestFit="1" customWidth="1"/>
    <col min="17" max="17" width="11.8515625" style="4" customWidth="1"/>
    <col min="18" max="18" width="14.00390625" style="4" bestFit="1" customWidth="1"/>
    <col min="19" max="19" width="11.28125" style="4" bestFit="1" customWidth="1"/>
    <col min="20" max="20" width="1.7109375" style="4" customWidth="1"/>
    <col min="21" max="21" width="14.00390625" style="4" bestFit="1" customWidth="1"/>
    <col min="22" max="22" width="14.00390625" style="4" customWidth="1"/>
    <col min="23" max="23" width="14.7109375" style="4" customWidth="1"/>
    <col min="24" max="16384" width="9.140625" style="4" customWidth="1"/>
  </cols>
  <sheetData>
    <row r="1" spans="1:23" ht="12.75">
      <c r="A1" s="75" t="s">
        <v>0</v>
      </c>
      <c r="B1" s="75"/>
      <c r="C1" s="75"/>
      <c r="D1" s="75"/>
      <c r="E1" s="75"/>
      <c r="F1" s="75"/>
      <c r="G1" s="75"/>
      <c r="H1" s="3" t="s">
        <v>146</v>
      </c>
      <c r="L1" s="63" t="s">
        <v>163</v>
      </c>
      <c r="W1" s="63" t="s">
        <v>163</v>
      </c>
    </row>
    <row r="2" spans="1:23" ht="12.75">
      <c r="A2" s="3" t="s">
        <v>1</v>
      </c>
      <c r="B2" s="5" t="s">
        <v>2</v>
      </c>
      <c r="C2" s="76"/>
      <c r="D2" s="76"/>
      <c r="E2" s="76"/>
      <c r="F2" s="76"/>
      <c r="G2" s="76"/>
      <c r="H2" s="3" t="s">
        <v>147</v>
      </c>
      <c r="L2" s="63" t="s">
        <v>162</v>
      </c>
      <c r="W2" s="63" t="s">
        <v>162</v>
      </c>
    </row>
    <row r="3" ht="12.75">
      <c r="A3" s="3"/>
    </row>
    <row r="4" spans="1:7" ht="12.75">
      <c r="A4" s="3" t="s">
        <v>3</v>
      </c>
      <c r="B4" s="5" t="s">
        <v>4</v>
      </c>
      <c r="C4" s="3" t="s">
        <v>5</v>
      </c>
      <c r="D4" s="5" t="s">
        <v>6</v>
      </c>
      <c r="E4" s="3" t="s">
        <v>7</v>
      </c>
      <c r="F4" s="5" t="s">
        <v>8</v>
      </c>
      <c r="G4" s="3"/>
    </row>
    <row r="5" spans="1:7" ht="12.75">
      <c r="A5" s="3" t="s">
        <v>9</v>
      </c>
      <c r="B5" s="5" t="s">
        <v>10</v>
      </c>
      <c r="C5" s="5" t="s">
        <v>11</v>
      </c>
      <c r="D5" s="5" t="s">
        <v>148</v>
      </c>
      <c r="E5" s="5" t="s">
        <v>12</v>
      </c>
      <c r="F5" s="5" t="s">
        <v>149</v>
      </c>
      <c r="G5" s="3"/>
    </row>
    <row r="6" spans="1:7" ht="12.75">
      <c r="A6" s="3" t="s">
        <v>13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/>
    </row>
    <row r="7" spans="1:13" ht="12.75">
      <c r="A7" s="3" t="s">
        <v>19</v>
      </c>
      <c r="B7" s="5" t="s">
        <v>150</v>
      </c>
      <c r="C7" s="5" t="s">
        <v>20</v>
      </c>
      <c r="D7" s="5" t="s">
        <v>151</v>
      </c>
      <c r="E7" s="5" t="s">
        <v>21</v>
      </c>
      <c r="F7" s="5" t="s">
        <v>152</v>
      </c>
      <c r="G7" s="3"/>
      <c r="M7" s="71" t="s">
        <v>164</v>
      </c>
    </row>
    <row r="8" spans="1:7" ht="12.75">
      <c r="A8" s="3" t="s">
        <v>22</v>
      </c>
      <c r="B8" s="3" t="s">
        <v>153</v>
      </c>
      <c r="C8" s="5" t="s">
        <v>23</v>
      </c>
      <c r="D8" s="5" t="s">
        <v>24</v>
      </c>
      <c r="E8" s="5" t="s">
        <v>21</v>
      </c>
      <c r="F8" s="5" t="s">
        <v>25</v>
      </c>
      <c r="G8" s="3"/>
    </row>
    <row r="9" ht="12.75">
      <c r="A9" s="3" t="s">
        <v>26</v>
      </c>
    </row>
    <row r="10" spans="1:10" ht="12.75" customHeight="1" hidden="1">
      <c r="A10" s="77"/>
      <c r="B10" s="77"/>
      <c r="C10" s="77"/>
      <c r="D10" s="77"/>
      <c r="E10" s="77"/>
      <c r="F10" s="77"/>
      <c r="G10" s="77"/>
      <c r="H10" s="77"/>
      <c r="I10" s="77"/>
      <c r="J10" s="3"/>
    </row>
    <row r="11" spans="1:10" ht="12.75" customHeight="1" hidden="1">
      <c r="A11" s="77"/>
      <c r="B11" s="77"/>
      <c r="C11" s="77"/>
      <c r="D11" s="77"/>
      <c r="E11" s="77"/>
      <c r="F11" s="77"/>
      <c r="G11" s="77"/>
      <c r="H11" s="77"/>
      <c r="I11" s="77"/>
      <c r="J11" s="3"/>
    </row>
    <row r="12" spans="1:23" ht="12.75">
      <c r="A12" s="77"/>
      <c r="B12" s="77"/>
      <c r="C12" s="77"/>
      <c r="D12" s="77"/>
      <c r="E12" s="77"/>
      <c r="F12" s="77"/>
      <c r="G12" s="77"/>
      <c r="H12" s="77"/>
      <c r="I12" s="77"/>
      <c r="J12" s="3"/>
      <c r="M12" s="74" t="s">
        <v>112</v>
      </c>
      <c r="N12" s="74"/>
      <c r="O12" s="11"/>
      <c r="P12" s="74" t="s">
        <v>113</v>
      </c>
      <c r="Q12" s="74"/>
      <c r="R12" s="74"/>
      <c r="S12" s="74"/>
      <c r="T12" s="11"/>
      <c r="U12" s="74" t="s">
        <v>114</v>
      </c>
      <c r="V12" s="74"/>
      <c r="W12" s="74"/>
    </row>
    <row r="13" spans="1:23" ht="12.75">
      <c r="A13" s="6" t="s">
        <v>27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32</v>
      </c>
      <c r="G13" s="6" t="s">
        <v>33</v>
      </c>
      <c r="H13" s="6" t="s">
        <v>34</v>
      </c>
      <c r="I13" s="6" t="s">
        <v>35</v>
      </c>
      <c r="J13" s="6" t="s">
        <v>36</v>
      </c>
      <c r="K13" s="6" t="s">
        <v>37</v>
      </c>
      <c r="L13" s="7" t="s">
        <v>38</v>
      </c>
      <c r="M13" s="10" t="str">
        <f>+C26</f>
        <v>211120C</v>
      </c>
      <c r="N13" s="10" t="str">
        <f>+C65</f>
        <v>71502000</v>
      </c>
      <c r="O13" s="10"/>
      <c r="P13" s="10" t="str">
        <f>+C14</f>
        <v>2121110C</v>
      </c>
      <c r="Q13" s="10" t="str">
        <f>+C61</f>
        <v>2121310C</v>
      </c>
      <c r="R13" s="10" t="str">
        <f>+C66</f>
        <v>31212100110X</v>
      </c>
      <c r="S13" s="10" t="str">
        <f>+C67</f>
        <v>31212100310X</v>
      </c>
      <c r="T13" s="10"/>
      <c r="U13" s="10" t="str">
        <f>+C68</f>
        <v>43609110</v>
      </c>
      <c r="V13" s="10" t="str">
        <f>+C70</f>
        <v>71501000</v>
      </c>
      <c r="W13" s="10" t="str">
        <f>+C71</f>
        <v>31212100110X</v>
      </c>
    </row>
    <row r="14" spans="1:24" ht="12.75">
      <c r="A14" s="8" t="s">
        <v>8</v>
      </c>
      <c r="B14" s="8" t="s">
        <v>39</v>
      </c>
      <c r="C14" s="8" t="s">
        <v>40</v>
      </c>
      <c r="D14" s="8" t="s">
        <v>41</v>
      </c>
      <c r="E14" s="8" t="s">
        <v>42</v>
      </c>
      <c r="F14" s="8" t="s">
        <v>43</v>
      </c>
      <c r="G14" s="8" t="s">
        <v>43</v>
      </c>
      <c r="H14" s="8" t="s">
        <v>44</v>
      </c>
      <c r="J14" s="8" t="s">
        <v>45</v>
      </c>
      <c r="K14" s="8" t="s">
        <v>154</v>
      </c>
      <c r="L14" s="9">
        <v>-1252110.4</v>
      </c>
      <c r="M14" s="62"/>
      <c r="N14" s="62"/>
      <c r="O14" s="62"/>
      <c r="P14" s="62">
        <f aca="true" t="shared" si="0" ref="P14:P25">+L14</f>
        <v>-1252110.4</v>
      </c>
      <c r="Q14" s="62"/>
      <c r="R14" s="62"/>
      <c r="S14" s="62"/>
      <c r="T14" s="62"/>
      <c r="U14" s="62"/>
      <c r="V14" s="62"/>
      <c r="W14" s="62"/>
      <c r="X14" s="62"/>
    </row>
    <row r="15" spans="1:24" ht="12.75">
      <c r="A15" s="8" t="s">
        <v>8</v>
      </c>
      <c r="B15" s="8" t="s">
        <v>39</v>
      </c>
      <c r="C15" s="8" t="s">
        <v>40</v>
      </c>
      <c r="D15" s="8" t="s">
        <v>41</v>
      </c>
      <c r="E15" s="8" t="s">
        <v>42</v>
      </c>
      <c r="F15" s="8" t="s">
        <v>43</v>
      </c>
      <c r="G15" s="8" t="s">
        <v>43</v>
      </c>
      <c r="H15" s="8" t="s">
        <v>46</v>
      </c>
      <c r="J15" s="8" t="s">
        <v>45</v>
      </c>
      <c r="K15" s="8" t="s">
        <v>154</v>
      </c>
      <c r="L15" s="9">
        <v>-93353.11</v>
      </c>
      <c r="M15" s="62"/>
      <c r="N15" s="62"/>
      <c r="O15" s="62"/>
      <c r="P15" s="62">
        <f t="shared" si="0"/>
        <v>-93353.11</v>
      </c>
      <c r="Q15" s="62"/>
      <c r="R15" s="62"/>
      <c r="S15" s="62"/>
      <c r="T15" s="62"/>
      <c r="U15" s="62"/>
      <c r="V15" s="62"/>
      <c r="W15" s="62"/>
      <c r="X15" s="62"/>
    </row>
    <row r="16" spans="1:24" ht="12.75">
      <c r="A16" s="8" t="s">
        <v>8</v>
      </c>
      <c r="B16" s="8" t="s">
        <v>39</v>
      </c>
      <c r="C16" s="8" t="s">
        <v>40</v>
      </c>
      <c r="D16" s="8" t="s">
        <v>41</v>
      </c>
      <c r="E16" s="8" t="s">
        <v>42</v>
      </c>
      <c r="F16" s="8" t="s">
        <v>43</v>
      </c>
      <c r="G16" s="8" t="s">
        <v>43</v>
      </c>
      <c r="H16" s="8" t="s">
        <v>47</v>
      </c>
      <c r="J16" s="8" t="s">
        <v>45</v>
      </c>
      <c r="K16" s="8" t="s">
        <v>154</v>
      </c>
      <c r="L16" s="9">
        <v>-55339.01</v>
      </c>
      <c r="M16" s="62"/>
      <c r="N16" s="62"/>
      <c r="O16" s="62"/>
      <c r="P16" s="62">
        <f t="shared" si="0"/>
        <v>-55339.01</v>
      </c>
      <c r="Q16" s="62"/>
      <c r="R16" s="62"/>
      <c r="S16" s="62"/>
      <c r="T16" s="62"/>
      <c r="U16" s="62"/>
      <c r="V16" s="62"/>
      <c r="W16" s="62"/>
      <c r="X16" s="62"/>
    </row>
    <row r="17" spans="1:24" ht="12.75">
      <c r="A17" s="8" t="s">
        <v>8</v>
      </c>
      <c r="B17" s="8" t="s">
        <v>39</v>
      </c>
      <c r="C17" s="8" t="s">
        <v>40</v>
      </c>
      <c r="D17" s="8" t="s">
        <v>41</v>
      </c>
      <c r="E17" s="8" t="s">
        <v>42</v>
      </c>
      <c r="F17" s="8" t="s">
        <v>43</v>
      </c>
      <c r="G17" s="8" t="s">
        <v>43</v>
      </c>
      <c r="H17" s="8" t="s">
        <v>48</v>
      </c>
      <c r="J17" s="8" t="s">
        <v>45</v>
      </c>
      <c r="K17" s="8" t="s">
        <v>154</v>
      </c>
      <c r="L17" s="9">
        <v>-32735.73</v>
      </c>
      <c r="M17" s="62"/>
      <c r="N17" s="62"/>
      <c r="O17" s="62"/>
      <c r="P17" s="62">
        <f t="shared" si="0"/>
        <v>-32735.73</v>
      </c>
      <c r="Q17" s="62"/>
      <c r="R17" s="62"/>
      <c r="S17" s="62"/>
      <c r="T17" s="62"/>
      <c r="U17" s="62"/>
      <c r="V17" s="62"/>
      <c r="W17" s="62"/>
      <c r="X17" s="62"/>
    </row>
    <row r="18" spans="1:24" ht="12.75">
      <c r="A18" s="8" t="s">
        <v>8</v>
      </c>
      <c r="B18" s="8" t="s">
        <v>39</v>
      </c>
      <c r="C18" s="8" t="s">
        <v>40</v>
      </c>
      <c r="D18" s="8" t="s">
        <v>41</v>
      </c>
      <c r="E18" s="8" t="s">
        <v>42</v>
      </c>
      <c r="F18" s="8" t="s">
        <v>43</v>
      </c>
      <c r="G18" s="8" t="s">
        <v>43</v>
      </c>
      <c r="H18" s="8" t="s">
        <v>49</v>
      </c>
      <c r="J18" s="8" t="s">
        <v>45</v>
      </c>
      <c r="K18" s="8" t="s">
        <v>154</v>
      </c>
      <c r="L18" s="9">
        <v>-50996.7</v>
      </c>
      <c r="M18" s="62"/>
      <c r="N18" s="62"/>
      <c r="O18" s="62"/>
      <c r="P18" s="62">
        <f t="shared" si="0"/>
        <v>-50996.7</v>
      </c>
      <c r="Q18" s="62"/>
      <c r="R18" s="62"/>
      <c r="S18" s="62"/>
      <c r="T18" s="62"/>
      <c r="U18" s="62"/>
      <c r="V18" s="62"/>
      <c r="W18" s="62"/>
      <c r="X18" s="62"/>
    </row>
    <row r="19" spans="1:24" ht="12.75">
      <c r="A19" s="8" t="s">
        <v>8</v>
      </c>
      <c r="B19" s="8" t="s">
        <v>39</v>
      </c>
      <c r="C19" s="8" t="s">
        <v>40</v>
      </c>
      <c r="D19" s="8" t="s">
        <v>41</v>
      </c>
      <c r="E19" s="8" t="s">
        <v>42</v>
      </c>
      <c r="F19" s="8" t="s">
        <v>43</v>
      </c>
      <c r="G19" s="8" t="s">
        <v>43</v>
      </c>
      <c r="H19" s="8" t="s">
        <v>50</v>
      </c>
      <c r="J19" s="8" t="s">
        <v>45</v>
      </c>
      <c r="K19" s="8" t="s">
        <v>154</v>
      </c>
      <c r="L19" s="9">
        <v>-50621.77</v>
      </c>
      <c r="M19" s="62"/>
      <c r="N19" s="62"/>
      <c r="O19" s="62"/>
      <c r="P19" s="62">
        <f t="shared" si="0"/>
        <v>-50621.77</v>
      </c>
      <c r="Q19" s="62"/>
      <c r="R19" s="62"/>
      <c r="S19" s="62"/>
      <c r="T19" s="62"/>
      <c r="U19" s="62"/>
      <c r="V19" s="62"/>
      <c r="W19" s="62"/>
      <c r="X19" s="62"/>
    </row>
    <row r="20" spans="1:24" ht="12.75">
      <c r="A20" s="8" t="s">
        <v>8</v>
      </c>
      <c r="B20" s="8" t="s">
        <v>39</v>
      </c>
      <c r="C20" s="8" t="s">
        <v>40</v>
      </c>
      <c r="D20" s="8" t="s">
        <v>41</v>
      </c>
      <c r="E20" s="8" t="s">
        <v>42</v>
      </c>
      <c r="F20" s="8" t="s">
        <v>43</v>
      </c>
      <c r="G20" s="8" t="s">
        <v>43</v>
      </c>
      <c r="H20" s="8" t="s">
        <v>51</v>
      </c>
      <c r="J20" s="8" t="s">
        <v>45</v>
      </c>
      <c r="K20" s="8" t="s">
        <v>154</v>
      </c>
      <c r="L20" s="9">
        <v>-10679.05</v>
      </c>
      <c r="M20" s="62"/>
      <c r="N20" s="62"/>
      <c r="O20" s="62"/>
      <c r="P20" s="62">
        <f t="shared" si="0"/>
        <v>-10679.05</v>
      </c>
      <c r="Q20" s="62"/>
      <c r="R20" s="62"/>
      <c r="S20" s="62"/>
      <c r="T20" s="62"/>
      <c r="U20" s="62"/>
      <c r="V20" s="62"/>
      <c r="W20" s="62"/>
      <c r="X20" s="62"/>
    </row>
    <row r="21" spans="1:24" ht="12.75">
      <c r="A21" s="8" t="s">
        <v>8</v>
      </c>
      <c r="B21" s="8" t="s">
        <v>39</v>
      </c>
      <c r="C21" s="8" t="s">
        <v>40</v>
      </c>
      <c r="D21" s="8" t="s">
        <v>41</v>
      </c>
      <c r="E21" s="8" t="s">
        <v>42</v>
      </c>
      <c r="F21" s="8" t="s">
        <v>43</v>
      </c>
      <c r="G21" s="8" t="s">
        <v>43</v>
      </c>
      <c r="H21" s="8" t="s">
        <v>52</v>
      </c>
      <c r="J21" s="8" t="s">
        <v>45</v>
      </c>
      <c r="K21" s="8" t="s">
        <v>154</v>
      </c>
      <c r="L21" s="9">
        <v>-335942.72</v>
      </c>
      <c r="M21" s="62"/>
      <c r="N21" s="62"/>
      <c r="O21" s="62"/>
      <c r="P21" s="62">
        <f t="shared" si="0"/>
        <v>-335942.72</v>
      </c>
      <c r="Q21" s="62"/>
      <c r="R21" s="62"/>
      <c r="S21" s="62"/>
      <c r="T21" s="62"/>
      <c r="U21" s="62"/>
      <c r="V21" s="62"/>
      <c r="W21" s="62"/>
      <c r="X21" s="62"/>
    </row>
    <row r="22" spans="1:24" ht="12.75">
      <c r="A22" s="8" t="s">
        <v>8</v>
      </c>
      <c r="B22" s="8" t="s">
        <v>39</v>
      </c>
      <c r="C22" s="8" t="s">
        <v>40</v>
      </c>
      <c r="D22" s="8" t="s">
        <v>41</v>
      </c>
      <c r="E22" s="8" t="s">
        <v>42</v>
      </c>
      <c r="F22" s="8" t="s">
        <v>43</v>
      </c>
      <c r="G22" s="8" t="s">
        <v>43</v>
      </c>
      <c r="H22" s="8" t="s">
        <v>53</v>
      </c>
      <c r="J22" s="8" t="s">
        <v>45</v>
      </c>
      <c r="K22" s="8" t="s">
        <v>154</v>
      </c>
      <c r="L22" s="9">
        <v>-34563.61</v>
      </c>
      <c r="M22" s="62"/>
      <c r="N22" s="62"/>
      <c r="O22" s="62"/>
      <c r="P22" s="62">
        <f t="shared" si="0"/>
        <v>-34563.61</v>
      </c>
      <c r="Q22" s="62"/>
      <c r="R22" s="62"/>
      <c r="S22" s="62"/>
      <c r="T22" s="62"/>
      <c r="U22" s="62"/>
      <c r="V22" s="62"/>
      <c r="W22" s="62"/>
      <c r="X22" s="62"/>
    </row>
    <row r="23" spans="1:24" ht="12.75">
      <c r="A23" s="8" t="s">
        <v>8</v>
      </c>
      <c r="B23" s="8" t="s">
        <v>39</v>
      </c>
      <c r="C23" s="8" t="s">
        <v>40</v>
      </c>
      <c r="D23" s="8" t="s">
        <v>41</v>
      </c>
      <c r="E23" s="8" t="s">
        <v>42</v>
      </c>
      <c r="F23" s="8" t="s">
        <v>43</v>
      </c>
      <c r="G23" s="8" t="s">
        <v>43</v>
      </c>
      <c r="H23" s="8" t="s">
        <v>54</v>
      </c>
      <c r="J23" s="8" t="s">
        <v>45</v>
      </c>
      <c r="K23" s="8" t="s">
        <v>154</v>
      </c>
      <c r="L23" s="9">
        <v>-35719.03</v>
      </c>
      <c r="M23" s="62"/>
      <c r="N23" s="62"/>
      <c r="O23" s="62"/>
      <c r="P23" s="62">
        <f t="shared" si="0"/>
        <v>-35719.03</v>
      </c>
      <c r="Q23" s="62"/>
      <c r="R23" s="62"/>
      <c r="S23" s="62"/>
      <c r="T23" s="62"/>
      <c r="U23" s="62"/>
      <c r="V23" s="62"/>
      <c r="W23" s="62"/>
      <c r="X23" s="62"/>
    </row>
    <row r="24" spans="1:24" ht="12.75">
      <c r="A24" s="8" t="s">
        <v>8</v>
      </c>
      <c r="B24" s="8" t="s">
        <v>39</v>
      </c>
      <c r="C24" s="8" t="s">
        <v>40</v>
      </c>
      <c r="D24" s="8" t="s">
        <v>41</v>
      </c>
      <c r="E24" s="8" t="s">
        <v>42</v>
      </c>
      <c r="F24" s="8" t="s">
        <v>43</v>
      </c>
      <c r="G24" s="8" t="s">
        <v>43</v>
      </c>
      <c r="H24" s="8" t="s">
        <v>55</v>
      </c>
      <c r="J24" s="8" t="s">
        <v>45</v>
      </c>
      <c r="K24" s="8" t="s">
        <v>154</v>
      </c>
      <c r="L24" s="9">
        <v>-32238.46</v>
      </c>
      <c r="M24" s="62"/>
      <c r="N24" s="62"/>
      <c r="O24" s="62"/>
      <c r="P24" s="62">
        <f t="shared" si="0"/>
        <v>-32238.46</v>
      </c>
      <c r="Q24" s="62"/>
      <c r="R24" s="62"/>
      <c r="S24" s="62"/>
      <c r="T24" s="62"/>
      <c r="U24" s="62"/>
      <c r="V24" s="62"/>
      <c r="W24" s="62"/>
      <c r="X24" s="62"/>
    </row>
    <row r="25" spans="1:24" ht="12.75">
      <c r="A25" s="8" t="s">
        <v>8</v>
      </c>
      <c r="B25" s="8" t="s">
        <v>39</v>
      </c>
      <c r="C25" s="8" t="s">
        <v>40</v>
      </c>
      <c r="D25" s="8" t="s">
        <v>41</v>
      </c>
      <c r="E25" s="8" t="s">
        <v>42</v>
      </c>
      <c r="F25" s="8" t="s">
        <v>43</v>
      </c>
      <c r="G25" s="8" t="s">
        <v>43</v>
      </c>
      <c r="H25" s="8" t="s">
        <v>56</v>
      </c>
      <c r="J25" s="8" t="s">
        <v>45</v>
      </c>
      <c r="K25" s="8" t="s">
        <v>154</v>
      </c>
      <c r="L25" s="9">
        <v>-3325</v>
      </c>
      <c r="M25" s="62"/>
      <c r="N25" s="62"/>
      <c r="O25" s="62"/>
      <c r="P25" s="62">
        <f t="shared" si="0"/>
        <v>-3325</v>
      </c>
      <c r="Q25" s="62"/>
      <c r="R25" s="62"/>
      <c r="S25" s="62"/>
      <c r="T25" s="62"/>
      <c r="U25" s="62"/>
      <c r="V25" s="62"/>
      <c r="W25" s="62"/>
      <c r="X25" s="62"/>
    </row>
    <row r="26" spans="1:24" ht="12.75">
      <c r="A26" s="8" t="s">
        <v>8</v>
      </c>
      <c r="B26" s="8" t="s">
        <v>39</v>
      </c>
      <c r="C26" s="8" t="s">
        <v>57</v>
      </c>
      <c r="D26" s="8" t="s">
        <v>41</v>
      </c>
      <c r="E26" s="8" t="s">
        <v>42</v>
      </c>
      <c r="F26" s="8" t="s">
        <v>43</v>
      </c>
      <c r="G26" s="8" t="s">
        <v>43</v>
      </c>
      <c r="H26" s="8" t="s">
        <v>58</v>
      </c>
      <c r="J26" s="8" t="s">
        <v>45</v>
      </c>
      <c r="K26" s="8" t="s">
        <v>154</v>
      </c>
      <c r="L26" s="9">
        <v>-247217.48</v>
      </c>
      <c r="M26" s="62">
        <f>+L26</f>
        <v>-247217.48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2.75">
      <c r="A27" s="8" t="s">
        <v>8</v>
      </c>
      <c r="B27" s="8" t="s">
        <v>39</v>
      </c>
      <c r="C27" s="8" t="s">
        <v>40</v>
      </c>
      <c r="D27" s="8" t="s">
        <v>41</v>
      </c>
      <c r="E27" s="8" t="s">
        <v>42</v>
      </c>
      <c r="F27" s="8" t="s">
        <v>43</v>
      </c>
      <c r="G27" s="8" t="s">
        <v>43</v>
      </c>
      <c r="H27" s="8" t="s">
        <v>58</v>
      </c>
      <c r="J27" s="8" t="s">
        <v>45</v>
      </c>
      <c r="K27" s="8" t="s">
        <v>154</v>
      </c>
      <c r="L27" s="9">
        <v>-3164280.4</v>
      </c>
      <c r="M27" s="62"/>
      <c r="N27" s="62"/>
      <c r="O27" s="62"/>
      <c r="P27" s="62">
        <f aca="true" t="shared" si="1" ref="P27:P44">+L27</f>
        <v>-3164280.4</v>
      </c>
      <c r="Q27" s="62"/>
      <c r="R27" s="62"/>
      <c r="S27" s="62"/>
      <c r="T27" s="62"/>
      <c r="U27" s="62"/>
      <c r="V27" s="62"/>
      <c r="W27" s="62"/>
      <c r="X27" s="62"/>
    </row>
    <row r="28" spans="1:24" ht="12.75">
      <c r="A28" s="8" t="s">
        <v>8</v>
      </c>
      <c r="B28" s="8" t="s">
        <v>39</v>
      </c>
      <c r="C28" s="8" t="s">
        <v>40</v>
      </c>
      <c r="D28" s="8" t="s">
        <v>41</v>
      </c>
      <c r="E28" s="8" t="s">
        <v>42</v>
      </c>
      <c r="F28" s="8" t="s">
        <v>43</v>
      </c>
      <c r="G28" s="8" t="s">
        <v>43</v>
      </c>
      <c r="H28" s="8" t="s">
        <v>59</v>
      </c>
      <c r="J28" s="8" t="s">
        <v>45</v>
      </c>
      <c r="K28" s="8" t="s">
        <v>154</v>
      </c>
      <c r="L28" s="9">
        <v>-2149669.82</v>
      </c>
      <c r="M28" s="62"/>
      <c r="N28" s="62"/>
      <c r="O28" s="62"/>
      <c r="P28" s="62">
        <f t="shared" si="1"/>
        <v>-2149669.82</v>
      </c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8" t="s">
        <v>8</v>
      </c>
      <c r="B29" s="8" t="s">
        <v>39</v>
      </c>
      <c r="C29" s="8" t="s">
        <v>40</v>
      </c>
      <c r="D29" s="8" t="s">
        <v>41</v>
      </c>
      <c r="E29" s="8" t="s">
        <v>42</v>
      </c>
      <c r="F29" s="8" t="s">
        <v>43</v>
      </c>
      <c r="G29" s="8" t="s">
        <v>43</v>
      </c>
      <c r="H29" s="8" t="s">
        <v>60</v>
      </c>
      <c r="J29" s="8" t="s">
        <v>45</v>
      </c>
      <c r="K29" s="8" t="s">
        <v>154</v>
      </c>
      <c r="L29" s="9">
        <v>-587329.73</v>
      </c>
      <c r="M29" s="62"/>
      <c r="N29" s="62"/>
      <c r="O29" s="62"/>
      <c r="P29" s="62">
        <f t="shared" si="1"/>
        <v>-587329.73</v>
      </c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8" t="s">
        <v>8</v>
      </c>
      <c r="B30" s="8" t="s">
        <v>39</v>
      </c>
      <c r="C30" s="8" t="s">
        <v>40</v>
      </c>
      <c r="D30" s="8" t="s">
        <v>41</v>
      </c>
      <c r="E30" s="8" t="s">
        <v>42</v>
      </c>
      <c r="F30" s="8" t="s">
        <v>43</v>
      </c>
      <c r="G30" s="8" t="s">
        <v>43</v>
      </c>
      <c r="H30" s="8" t="s">
        <v>61</v>
      </c>
      <c r="J30" s="8" t="s">
        <v>45</v>
      </c>
      <c r="K30" s="8" t="s">
        <v>154</v>
      </c>
      <c r="L30" s="9">
        <v>-5781.17</v>
      </c>
      <c r="M30" s="62"/>
      <c r="N30" s="62"/>
      <c r="O30" s="62"/>
      <c r="P30" s="62">
        <f t="shared" si="1"/>
        <v>-5781.17</v>
      </c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8" t="s">
        <v>8</v>
      </c>
      <c r="B31" s="8" t="s">
        <v>39</v>
      </c>
      <c r="C31" s="8" t="s">
        <v>40</v>
      </c>
      <c r="D31" s="8" t="s">
        <v>41</v>
      </c>
      <c r="E31" s="8" t="s">
        <v>42</v>
      </c>
      <c r="F31" s="8" t="s">
        <v>43</v>
      </c>
      <c r="G31" s="8" t="s">
        <v>43</v>
      </c>
      <c r="H31" s="8" t="s">
        <v>62</v>
      </c>
      <c r="J31" s="8" t="s">
        <v>45</v>
      </c>
      <c r="K31" s="8" t="s">
        <v>154</v>
      </c>
      <c r="L31" s="9">
        <v>-382996.01</v>
      </c>
      <c r="M31" s="62"/>
      <c r="N31" s="62"/>
      <c r="O31" s="62"/>
      <c r="P31" s="62">
        <f t="shared" si="1"/>
        <v>-382996.01</v>
      </c>
      <c r="Q31" s="62"/>
      <c r="R31" s="62"/>
      <c r="S31" s="62"/>
      <c r="T31" s="62"/>
      <c r="U31" s="62"/>
      <c r="V31" s="62"/>
      <c r="W31" s="62"/>
      <c r="X31" s="62"/>
    </row>
    <row r="32" spans="1:24" ht="12.75">
      <c r="A32" s="8" t="s">
        <v>8</v>
      </c>
      <c r="B32" s="8" t="s">
        <v>39</v>
      </c>
      <c r="C32" s="8" t="s">
        <v>40</v>
      </c>
      <c r="D32" s="8" t="s">
        <v>41</v>
      </c>
      <c r="E32" s="8" t="s">
        <v>42</v>
      </c>
      <c r="F32" s="8" t="s">
        <v>43</v>
      </c>
      <c r="G32" s="8" t="s">
        <v>43</v>
      </c>
      <c r="H32" s="8" t="s">
        <v>63</v>
      </c>
      <c r="J32" s="8" t="s">
        <v>45</v>
      </c>
      <c r="K32" s="8" t="s">
        <v>154</v>
      </c>
      <c r="L32" s="9">
        <v>-626759.37</v>
      </c>
      <c r="M32" s="62"/>
      <c r="N32" s="62"/>
      <c r="O32" s="62"/>
      <c r="P32" s="62">
        <f t="shared" si="1"/>
        <v>-626759.37</v>
      </c>
      <c r="Q32" s="62"/>
      <c r="R32" s="62"/>
      <c r="S32" s="62"/>
      <c r="T32" s="62"/>
      <c r="U32" s="62"/>
      <c r="V32" s="62"/>
      <c r="W32" s="62"/>
      <c r="X32" s="62"/>
    </row>
    <row r="33" spans="1:24" ht="12.75">
      <c r="A33" s="8" t="s">
        <v>8</v>
      </c>
      <c r="B33" s="8" t="s">
        <v>39</v>
      </c>
      <c r="C33" s="8" t="s">
        <v>40</v>
      </c>
      <c r="D33" s="8" t="s">
        <v>41</v>
      </c>
      <c r="E33" s="8" t="s">
        <v>42</v>
      </c>
      <c r="F33" s="8" t="s">
        <v>43</v>
      </c>
      <c r="G33" s="8" t="s">
        <v>43</v>
      </c>
      <c r="H33" s="8" t="s">
        <v>64</v>
      </c>
      <c r="J33" s="8" t="s">
        <v>45</v>
      </c>
      <c r="K33" s="8" t="s">
        <v>154</v>
      </c>
      <c r="L33" s="9">
        <v>-722708.56</v>
      </c>
      <c r="M33" s="62"/>
      <c r="N33" s="62"/>
      <c r="O33" s="62"/>
      <c r="P33" s="62">
        <f t="shared" si="1"/>
        <v>-722708.56</v>
      </c>
      <c r="Q33" s="62"/>
      <c r="R33" s="62"/>
      <c r="S33" s="62"/>
      <c r="T33" s="62"/>
      <c r="U33" s="62"/>
      <c r="V33" s="62"/>
      <c r="W33" s="62"/>
      <c r="X33" s="62"/>
    </row>
    <row r="34" spans="1:24" ht="12.75">
      <c r="A34" s="8" t="s">
        <v>8</v>
      </c>
      <c r="B34" s="8" t="s">
        <v>39</v>
      </c>
      <c r="C34" s="8" t="s">
        <v>40</v>
      </c>
      <c r="D34" s="8" t="s">
        <v>41</v>
      </c>
      <c r="E34" s="8" t="s">
        <v>42</v>
      </c>
      <c r="F34" s="8" t="s">
        <v>43</v>
      </c>
      <c r="G34" s="8" t="s">
        <v>43</v>
      </c>
      <c r="H34" s="8" t="s">
        <v>65</v>
      </c>
      <c r="J34" s="8" t="s">
        <v>45</v>
      </c>
      <c r="K34" s="8" t="s">
        <v>154</v>
      </c>
      <c r="L34" s="9">
        <v>-678233.48</v>
      </c>
      <c r="M34" s="62"/>
      <c r="N34" s="62"/>
      <c r="O34" s="62"/>
      <c r="P34" s="62">
        <f t="shared" si="1"/>
        <v>-678233.48</v>
      </c>
      <c r="Q34" s="62"/>
      <c r="R34" s="62"/>
      <c r="S34" s="62"/>
      <c r="T34" s="62"/>
      <c r="U34" s="62"/>
      <c r="V34" s="62"/>
      <c r="W34" s="62"/>
      <c r="X34" s="62"/>
    </row>
    <row r="35" spans="1:24" ht="12.75">
      <c r="A35" s="8" t="s">
        <v>8</v>
      </c>
      <c r="B35" s="8" t="s">
        <v>39</v>
      </c>
      <c r="C35" s="8" t="s">
        <v>40</v>
      </c>
      <c r="D35" s="8" t="s">
        <v>41</v>
      </c>
      <c r="E35" s="8" t="s">
        <v>42</v>
      </c>
      <c r="F35" s="8" t="s">
        <v>43</v>
      </c>
      <c r="G35" s="8" t="s">
        <v>43</v>
      </c>
      <c r="H35" s="8" t="s">
        <v>66</v>
      </c>
      <c r="J35" s="8" t="s">
        <v>45</v>
      </c>
      <c r="K35" s="8" t="s">
        <v>154</v>
      </c>
      <c r="L35" s="9">
        <v>-577441.59</v>
      </c>
      <c r="M35" s="62"/>
      <c r="N35" s="62"/>
      <c r="O35" s="62"/>
      <c r="P35" s="62">
        <f t="shared" si="1"/>
        <v>-577441.59</v>
      </c>
      <c r="Q35" s="62"/>
      <c r="R35" s="62"/>
      <c r="S35" s="62"/>
      <c r="T35" s="62"/>
      <c r="U35" s="62"/>
      <c r="V35" s="62"/>
      <c r="W35" s="62"/>
      <c r="X35" s="62"/>
    </row>
    <row r="36" spans="1:24" ht="12.75">
      <c r="A36" s="8" t="s">
        <v>8</v>
      </c>
      <c r="B36" s="8" t="s">
        <v>39</v>
      </c>
      <c r="C36" s="8" t="s">
        <v>40</v>
      </c>
      <c r="D36" s="8" t="s">
        <v>41</v>
      </c>
      <c r="E36" s="8" t="s">
        <v>42</v>
      </c>
      <c r="F36" s="8" t="s">
        <v>43</v>
      </c>
      <c r="G36" s="8" t="s">
        <v>43</v>
      </c>
      <c r="H36" s="8" t="s">
        <v>67</v>
      </c>
      <c r="J36" s="8" t="s">
        <v>45</v>
      </c>
      <c r="K36" s="8" t="s">
        <v>154</v>
      </c>
      <c r="L36" s="9">
        <v>-8110.36</v>
      </c>
      <c r="M36" s="62"/>
      <c r="N36" s="62"/>
      <c r="O36" s="62"/>
      <c r="P36" s="62">
        <f t="shared" si="1"/>
        <v>-8110.36</v>
      </c>
      <c r="Q36" s="62"/>
      <c r="R36" s="62"/>
      <c r="S36" s="62"/>
      <c r="T36" s="62"/>
      <c r="U36" s="62"/>
      <c r="V36" s="62"/>
      <c r="W36" s="62"/>
      <c r="X36" s="62"/>
    </row>
    <row r="37" spans="1:24" ht="12.75">
      <c r="A37" s="8" t="s">
        <v>8</v>
      </c>
      <c r="B37" s="8" t="s">
        <v>39</v>
      </c>
      <c r="C37" s="8" t="s">
        <v>40</v>
      </c>
      <c r="D37" s="8" t="s">
        <v>41</v>
      </c>
      <c r="E37" s="8" t="s">
        <v>42</v>
      </c>
      <c r="F37" s="8" t="s">
        <v>43</v>
      </c>
      <c r="G37" s="8" t="s">
        <v>43</v>
      </c>
      <c r="H37" s="8" t="s">
        <v>68</v>
      </c>
      <c r="J37" s="8" t="s">
        <v>45</v>
      </c>
      <c r="K37" s="8" t="s">
        <v>154</v>
      </c>
      <c r="L37" s="9">
        <v>-325651.56</v>
      </c>
      <c r="M37" s="62"/>
      <c r="N37" s="62"/>
      <c r="O37" s="62"/>
      <c r="P37" s="62">
        <f t="shared" si="1"/>
        <v>-325651.56</v>
      </c>
      <c r="Q37" s="62"/>
      <c r="R37" s="62"/>
      <c r="S37" s="62"/>
      <c r="T37" s="62"/>
      <c r="U37" s="62"/>
      <c r="V37" s="62"/>
      <c r="W37" s="62"/>
      <c r="X37" s="62"/>
    </row>
    <row r="38" spans="1:24" ht="12.75">
      <c r="A38" s="8" t="s">
        <v>8</v>
      </c>
      <c r="B38" s="8" t="s">
        <v>39</v>
      </c>
      <c r="C38" s="8" t="s">
        <v>40</v>
      </c>
      <c r="D38" s="8" t="s">
        <v>41</v>
      </c>
      <c r="E38" s="8" t="s">
        <v>42</v>
      </c>
      <c r="F38" s="8" t="s">
        <v>43</v>
      </c>
      <c r="G38" s="8" t="s">
        <v>43</v>
      </c>
      <c r="H38" s="8" t="s">
        <v>69</v>
      </c>
      <c r="J38" s="8" t="s">
        <v>45</v>
      </c>
      <c r="K38" s="8" t="s">
        <v>154</v>
      </c>
      <c r="L38" s="9">
        <v>-290409.42</v>
      </c>
      <c r="M38" s="62"/>
      <c r="N38" s="62"/>
      <c r="O38" s="62"/>
      <c r="P38" s="62">
        <f t="shared" si="1"/>
        <v>-290409.42</v>
      </c>
      <c r="Q38" s="62"/>
      <c r="R38" s="62"/>
      <c r="S38" s="62"/>
      <c r="T38" s="62"/>
      <c r="U38" s="62"/>
      <c r="V38" s="62"/>
      <c r="W38" s="62"/>
      <c r="X38" s="62"/>
    </row>
    <row r="39" spans="1:24" ht="12.75">
      <c r="A39" s="8" t="s">
        <v>8</v>
      </c>
      <c r="B39" s="8" t="s">
        <v>39</v>
      </c>
      <c r="C39" s="8" t="s">
        <v>40</v>
      </c>
      <c r="D39" s="8" t="s">
        <v>41</v>
      </c>
      <c r="E39" s="8" t="s">
        <v>42</v>
      </c>
      <c r="F39" s="8" t="s">
        <v>43</v>
      </c>
      <c r="G39" s="8" t="s">
        <v>43</v>
      </c>
      <c r="H39" s="8" t="s">
        <v>70</v>
      </c>
      <c r="J39" s="8" t="s">
        <v>45</v>
      </c>
      <c r="K39" s="8" t="s">
        <v>154</v>
      </c>
      <c r="L39" s="9">
        <v>-276281.1</v>
      </c>
      <c r="M39" s="62"/>
      <c r="N39" s="62"/>
      <c r="O39" s="62"/>
      <c r="P39" s="62">
        <f t="shared" si="1"/>
        <v>-276281.1</v>
      </c>
      <c r="Q39" s="62"/>
      <c r="R39" s="62"/>
      <c r="S39" s="62"/>
      <c r="T39" s="62"/>
      <c r="U39" s="62"/>
      <c r="V39" s="62"/>
      <c r="W39" s="62"/>
      <c r="X39" s="62"/>
    </row>
    <row r="40" spans="1:24" ht="12.75">
      <c r="A40" s="8" t="s">
        <v>8</v>
      </c>
      <c r="B40" s="8" t="s">
        <v>39</v>
      </c>
      <c r="C40" s="8" t="s">
        <v>40</v>
      </c>
      <c r="D40" s="8" t="s">
        <v>41</v>
      </c>
      <c r="E40" s="8" t="s">
        <v>42</v>
      </c>
      <c r="F40" s="8" t="s">
        <v>43</v>
      </c>
      <c r="G40" s="8" t="s">
        <v>43</v>
      </c>
      <c r="H40" s="8" t="s">
        <v>71</v>
      </c>
      <c r="J40" s="8" t="s">
        <v>45</v>
      </c>
      <c r="K40" s="8" t="s">
        <v>154</v>
      </c>
      <c r="L40" s="9">
        <v>-506752.98</v>
      </c>
      <c r="M40" s="62"/>
      <c r="N40" s="62"/>
      <c r="O40" s="62"/>
      <c r="P40" s="62">
        <f t="shared" si="1"/>
        <v>-506752.98</v>
      </c>
      <c r="Q40" s="62"/>
      <c r="R40" s="62"/>
      <c r="S40" s="62"/>
      <c r="T40" s="62"/>
      <c r="U40" s="62"/>
      <c r="V40" s="62"/>
      <c r="W40" s="62"/>
      <c r="X40" s="62"/>
    </row>
    <row r="41" spans="1:24" ht="12.75">
      <c r="A41" s="8" t="s">
        <v>8</v>
      </c>
      <c r="B41" s="8" t="s">
        <v>39</v>
      </c>
      <c r="C41" s="8" t="s">
        <v>40</v>
      </c>
      <c r="D41" s="8" t="s">
        <v>41</v>
      </c>
      <c r="E41" s="8" t="s">
        <v>42</v>
      </c>
      <c r="F41" s="8" t="s">
        <v>43</v>
      </c>
      <c r="G41" s="8" t="s">
        <v>43</v>
      </c>
      <c r="H41" s="8" t="s">
        <v>72</v>
      </c>
      <c r="J41" s="8" t="s">
        <v>45</v>
      </c>
      <c r="K41" s="8" t="s">
        <v>154</v>
      </c>
      <c r="L41" s="9">
        <v>-102220.91</v>
      </c>
      <c r="M41" s="62"/>
      <c r="N41" s="62"/>
      <c r="O41" s="62"/>
      <c r="P41" s="62">
        <f t="shared" si="1"/>
        <v>-102220.91</v>
      </c>
      <c r="Q41" s="62"/>
      <c r="R41" s="62"/>
      <c r="S41" s="62"/>
      <c r="T41" s="62"/>
      <c r="U41" s="62"/>
      <c r="V41" s="62"/>
      <c r="W41" s="62"/>
      <c r="X41" s="62"/>
    </row>
    <row r="42" spans="1:24" ht="12.75">
      <c r="A42" s="8" t="s">
        <v>8</v>
      </c>
      <c r="B42" s="8" t="s">
        <v>39</v>
      </c>
      <c r="C42" s="8" t="s">
        <v>40</v>
      </c>
      <c r="D42" s="8" t="s">
        <v>41</v>
      </c>
      <c r="E42" s="8" t="s">
        <v>42</v>
      </c>
      <c r="F42" s="8" t="s">
        <v>43</v>
      </c>
      <c r="G42" s="8" t="s">
        <v>43</v>
      </c>
      <c r="H42" s="8" t="s">
        <v>73</v>
      </c>
      <c r="J42" s="8" t="s">
        <v>45</v>
      </c>
      <c r="K42" s="8" t="s">
        <v>154</v>
      </c>
      <c r="L42" s="9">
        <v>-267930.25</v>
      </c>
      <c r="M42" s="62"/>
      <c r="N42" s="62"/>
      <c r="O42" s="62"/>
      <c r="P42" s="62">
        <f t="shared" si="1"/>
        <v>-267930.25</v>
      </c>
      <c r="Q42" s="62"/>
      <c r="R42" s="62"/>
      <c r="S42" s="62"/>
      <c r="T42" s="62"/>
      <c r="U42" s="62"/>
      <c r="V42" s="62"/>
      <c r="W42" s="62"/>
      <c r="X42" s="62"/>
    </row>
    <row r="43" spans="1:24" ht="12.75">
      <c r="A43" s="8" t="s">
        <v>8</v>
      </c>
      <c r="B43" s="8" t="s">
        <v>39</v>
      </c>
      <c r="C43" s="8" t="s">
        <v>40</v>
      </c>
      <c r="D43" s="8" t="s">
        <v>41</v>
      </c>
      <c r="E43" s="8" t="s">
        <v>42</v>
      </c>
      <c r="F43" s="8" t="s">
        <v>43</v>
      </c>
      <c r="G43" s="8" t="s">
        <v>43</v>
      </c>
      <c r="H43" s="8" t="s">
        <v>74</v>
      </c>
      <c r="J43" s="8" t="s">
        <v>45</v>
      </c>
      <c r="K43" s="8" t="s">
        <v>154</v>
      </c>
      <c r="L43" s="9">
        <v>-1623965.92</v>
      </c>
      <c r="M43" s="62"/>
      <c r="N43" s="62"/>
      <c r="O43" s="62"/>
      <c r="P43" s="62">
        <f t="shared" si="1"/>
        <v>-1623965.92</v>
      </c>
      <c r="Q43" s="62"/>
      <c r="R43" s="62"/>
      <c r="S43" s="62"/>
      <c r="T43" s="62"/>
      <c r="U43" s="62"/>
      <c r="V43" s="62"/>
      <c r="W43" s="62"/>
      <c r="X43" s="62"/>
    </row>
    <row r="44" spans="1:24" ht="12.75">
      <c r="A44" s="8" t="s">
        <v>8</v>
      </c>
      <c r="B44" s="8" t="s">
        <v>39</v>
      </c>
      <c r="C44" s="8" t="s">
        <v>40</v>
      </c>
      <c r="D44" s="8" t="s">
        <v>41</v>
      </c>
      <c r="E44" s="8" t="s">
        <v>42</v>
      </c>
      <c r="F44" s="8" t="s">
        <v>43</v>
      </c>
      <c r="G44" s="8" t="s">
        <v>43</v>
      </c>
      <c r="H44" s="8" t="s">
        <v>75</v>
      </c>
      <c r="J44" s="8" t="s">
        <v>45</v>
      </c>
      <c r="K44" s="8" t="s">
        <v>154</v>
      </c>
      <c r="L44" s="9">
        <v>-143319.94</v>
      </c>
      <c r="M44" s="62"/>
      <c r="N44" s="62"/>
      <c r="O44" s="62"/>
      <c r="P44" s="62">
        <f t="shared" si="1"/>
        <v>-143319.94</v>
      </c>
      <c r="Q44" s="62"/>
      <c r="R44" s="62"/>
      <c r="S44" s="62"/>
      <c r="T44" s="62"/>
      <c r="U44" s="62"/>
      <c r="V44" s="62"/>
      <c r="W44" s="62"/>
      <c r="X44" s="62"/>
    </row>
    <row r="45" spans="1:24" ht="12.75">
      <c r="A45" s="8" t="s">
        <v>8</v>
      </c>
      <c r="B45" s="8" t="s">
        <v>39</v>
      </c>
      <c r="C45" s="8" t="s">
        <v>57</v>
      </c>
      <c r="D45" s="8" t="s">
        <v>41</v>
      </c>
      <c r="E45" s="8" t="s">
        <v>42</v>
      </c>
      <c r="F45" s="8" t="s">
        <v>43</v>
      </c>
      <c r="G45" s="8" t="s">
        <v>43</v>
      </c>
      <c r="H45" s="8" t="s">
        <v>76</v>
      </c>
      <c r="J45" s="8" t="s">
        <v>45</v>
      </c>
      <c r="K45" s="8" t="s">
        <v>154</v>
      </c>
      <c r="L45" s="9">
        <v>-16840.26</v>
      </c>
      <c r="M45" s="62">
        <f>+L45</f>
        <v>-16840.26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ht="12.75">
      <c r="A46" s="8" t="s">
        <v>8</v>
      </c>
      <c r="B46" s="8" t="s">
        <v>39</v>
      </c>
      <c r="C46" s="8" t="s">
        <v>40</v>
      </c>
      <c r="D46" s="8" t="s">
        <v>41</v>
      </c>
      <c r="E46" s="8" t="s">
        <v>42</v>
      </c>
      <c r="F46" s="8" t="s">
        <v>43</v>
      </c>
      <c r="G46" s="8" t="s">
        <v>43</v>
      </c>
      <c r="H46" s="8" t="s">
        <v>76</v>
      </c>
      <c r="J46" s="8" t="s">
        <v>45</v>
      </c>
      <c r="K46" s="8" t="s">
        <v>154</v>
      </c>
      <c r="L46" s="9">
        <v>-462952.79</v>
      </c>
      <c r="M46" s="62"/>
      <c r="N46" s="62"/>
      <c r="O46" s="62"/>
      <c r="P46" s="62">
        <f aca="true" t="shared" si="2" ref="P46:P60">+L46</f>
        <v>-462952.79</v>
      </c>
      <c r="Q46" s="62"/>
      <c r="R46" s="62"/>
      <c r="S46" s="62"/>
      <c r="T46" s="62"/>
      <c r="U46" s="62"/>
      <c r="V46" s="62"/>
      <c r="W46" s="62"/>
      <c r="X46" s="62"/>
    </row>
    <row r="47" spans="1:24" ht="12.75">
      <c r="A47" s="8" t="s">
        <v>8</v>
      </c>
      <c r="B47" s="8" t="s">
        <v>39</v>
      </c>
      <c r="C47" s="8" t="s">
        <v>40</v>
      </c>
      <c r="D47" s="8" t="s">
        <v>41</v>
      </c>
      <c r="E47" s="8" t="s">
        <v>42</v>
      </c>
      <c r="F47" s="8" t="s">
        <v>43</v>
      </c>
      <c r="G47" s="8" t="s">
        <v>43</v>
      </c>
      <c r="H47" s="8" t="s">
        <v>77</v>
      </c>
      <c r="J47" s="8" t="s">
        <v>45</v>
      </c>
      <c r="K47" s="8" t="s">
        <v>154</v>
      </c>
      <c r="L47" s="9">
        <v>-989278.34</v>
      </c>
      <c r="M47" s="62"/>
      <c r="N47" s="62"/>
      <c r="O47" s="62"/>
      <c r="P47" s="62">
        <f t="shared" si="2"/>
        <v>-989278.34</v>
      </c>
      <c r="Q47" s="62"/>
      <c r="R47" s="62"/>
      <c r="S47" s="62"/>
      <c r="T47" s="62"/>
      <c r="U47" s="62"/>
      <c r="V47" s="62"/>
      <c r="W47" s="62"/>
      <c r="X47" s="62"/>
    </row>
    <row r="48" spans="1:24" ht="12.75">
      <c r="A48" s="8" t="s">
        <v>8</v>
      </c>
      <c r="B48" s="8" t="s">
        <v>39</v>
      </c>
      <c r="C48" s="8" t="s">
        <v>40</v>
      </c>
      <c r="D48" s="8" t="s">
        <v>41</v>
      </c>
      <c r="E48" s="8" t="s">
        <v>42</v>
      </c>
      <c r="F48" s="8" t="s">
        <v>43</v>
      </c>
      <c r="G48" s="8" t="s">
        <v>43</v>
      </c>
      <c r="H48" s="8" t="s">
        <v>78</v>
      </c>
      <c r="J48" s="8" t="s">
        <v>45</v>
      </c>
      <c r="K48" s="8" t="s">
        <v>154</v>
      </c>
      <c r="L48" s="9">
        <v>-19148.43</v>
      </c>
      <c r="M48" s="62"/>
      <c r="N48" s="62"/>
      <c r="O48" s="62"/>
      <c r="P48" s="62">
        <f t="shared" si="2"/>
        <v>-19148.43</v>
      </c>
      <c r="Q48" s="62"/>
      <c r="R48" s="62"/>
      <c r="S48" s="62"/>
      <c r="T48" s="62"/>
      <c r="U48" s="62"/>
      <c r="V48" s="62"/>
      <c r="W48" s="62"/>
      <c r="X48" s="62"/>
    </row>
    <row r="49" spans="1:24" ht="12.75">
      <c r="A49" s="8" t="s">
        <v>8</v>
      </c>
      <c r="B49" s="8" t="s">
        <v>39</v>
      </c>
      <c r="C49" s="8" t="s">
        <v>40</v>
      </c>
      <c r="D49" s="8" t="s">
        <v>41</v>
      </c>
      <c r="E49" s="8" t="s">
        <v>42</v>
      </c>
      <c r="F49" s="8" t="s">
        <v>43</v>
      </c>
      <c r="G49" s="8" t="s">
        <v>43</v>
      </c>
      <c r="H49" s="8" t="s">
        <v>79</v>
      </c>
      <c r="J49" s="8" t="s">
        <v>45</v>
      </c>
      <c r="K49" s="8" t="s">
        <v>154</v>
      </c>
      <c r="L49" s="9">
        <v>-1833750.42</v>
      </c>
      <c r="M49" s="62"/>
      <c r="N49" s="62"/>
      <c r="O49" s="62"/>
      <c r="P49" s="62">
        <f t="shared" si="2"/>
        <v>-1833750.42</v>
      </c>
      <c r="Q49" s="62"/>
      <c r="R49" s="62"/>
      <c r="S49" s="62"/>
      <c r="T49" s="62"/>
      <c r="U49" s="62"/>
      <c r="V49" s="62"/>
      <c r="W49" s="62"/>
      <c r="X49" s="62"/>
    </row>
    <row r="50" spans="1:24" ht="12.75">
      <c r="A50" s="8" t="s">
        <v>8</v>
      </c>
      <c r="B50" s="8" t="s">
        <v>39</v>
      </c>
      <c r="C50" s="8" t="s">
        <v>40</v>
      </c>
      <c r="D50" s="8" t="s">
        <v>41</v>
      </c>
      <c r="E50" s="8" t="s">
        <v>42</v>
      </c>
      <c r="F50" s="8" t="s">
        <v>43</v>
      </c>
      <c r="G50" s="8" t="s">
        <v>43</v>
      </c>
      <c r="H50" s="8" t="s">
        <v>80</v>
      </c>
      <c r="J50" s="8" t="s">
        <v>45</v>
      </c>
      <c r="K50" s="8" t="s">
        <v>154</v>
      </c>
      <c r="L50" s="9">
        <v>-4733812.47</v>
      </c>
      <c r="M50" s="62"/>
      <c r="N50" s="62"/>
      <c r="O50" s="62"/>
      <c r="P50" s="62">
        <f t="shared" si="2"/>
        <v>-4733812.47</v>
      </c>
      <c r="Q50" s="62"/>
      <c r="R50" s="62"/>
      <c r="S50" s="62"/>
      <c r="T50" s="62"/>
      <c r="U50" s="62"/>
      <c r="V50" s="62"/>
      <c r="W50" s="62"/>
      <c r="X50" s="62"/>
    </row>
    <row r="51" spans="1:24" ht="12.75">
      <c r="A51" s="8" t="s">
        <v>8</v>
      </c>
      <c r="B51" s="8" t="s">
        <v>39</v>
      </c>
      <c r="C51" s="8" t="s">
        <v>40</v>
      </c>
      <c r="D51" s="8" t="s">
        <v>41</v>
      </c>
      <c r="E51" s="8" t="s">
        <v>42</v>
      </c>
      <c r="F51" s="8" t="s">
        <v>43</v>
      </c>
      <c r="G51" s="8" t="s">
        <v>43</v>
      </c>
      <c r="H51" s="8" t="s">
        <v>81</v>
      </c>
      <c r="J51" s="8" t="s">
        <v>45</v>
      </c>
      <c r="K51" s="8" t="s">
        <v>154</v>
      </c>
      <c r="L51" s="9">
        <v>-4008165.86</v>
      </c>
      <c r="M51" s="62"/>
      <c r="N51" s="62"/>
      <c r="O51" s="62"/>
      <c r="P51" s="62">
        <f t="shared" si="2"/>
        <v>-4008165.86</v>
      </c>
      <c r="Q51" s="62"/>
      <c r="R51" s="62"/>
      <c r="S51" s="62"/>
      <c r="T51" s="62"/>
      <c r="U51" s="62"/>
      <c r="V51" s="62"/>
      <c r="W51" s="62"/>
      <c r="X51" s="62"/>
    </row>
    <row r="52" spans="1:24" ht="12.75">
      <c r="A52" s="8" t="s">
        <v>8</v>
      </c>
      <c r="B52" s="8" t="s">
        <v>39</v>
      </c>
      <c r="C52" s="8" t="s">
        <v>40</v>
      </c>
      <c r="D52" s="8" t="s">
        <v>41</v>
      </c>
      <c r="E52" s="8" t="s">
        <v>42</v>
      </c>
      <c r="F52" s="8" t="s">
        <v>43</v>
      </c>
      <c r="G52" s="8" t="s">
        <v>43</v>
      </c>
      <c r="H52" s="8" t="s">
        <v>82</v>
      </c>
      <c r="J52" s="8" t="s">
        <v>45</v>
      </c>
      <c r="K52" s="8" t="s">
        <v>154</v>
      </c>
      <c r="L52" s="9">
        <v>-577630.73</v>
      </c>
      <c r="M52" s="62"/>
      <c r="N52" s="62"/>
      <c r="O52" s="62"/>
      <c r="P52" s="62">
        <f t="shared" si="2"/>
        <v>-577630.73</v>
      </c>
      <c r="Q52" s="62"/>
      <c r="R52" s="62"/>
      <c r="S52" s="62"/>
      <c r="T52" s="62"/>
      <c r="U52" s="62"/>
      <c r="V52" s="62"/>
      <c r="W52" s="62"/>
      <c r="X52" s="62"/>
    </row>
    <row r="53" spans="1:24" ht="12.75">
      <c r="A53" s="8" t="s">
        <v>8</v>
      </c>
      <c r="B53" s="8" t="s">
        <v>39</v>
      </c>
      <c r="C53" s="8" t="s">
        <v>40</v>
      </c>
      <c r="D53" s="8" t="s">
        <v>41</v>
      </c>
      <c r="E53" s="8" t="s">
        <v>42</v>
      </c>
      <c r="F53" s="8" t="s">
        <v>43</v>
      </c>
      <c r="G53" s="8" t="s">
        <v>43</v>
      </c>
      <c r="H53" s="8" t="s">
        <v>83</v>
      </c>
      <c r="J53" s="8" t="s">
        <v>45</v>
      </c>
      <c r="K53" s="8" t="s">
        <v>154</v>
      </c>
      <c r="L53" s="9">
        <v>-565545.83</v>
      </c>
      <c r="M53" s="62"/>
      <c r="N53" s="62"/>
      <c r="O53" s="62"/>
      <c r="P53" s="62">
        <f t="shared" si="2"/>
        <v>-565545.83</v>
      </c>
      <c r="Q53" s="62"/>
      <c r="R53" s="62"/>
      <c r="S53" s="62"/>
      <c r="T53" s="62"/>
      <c r="U53" s="62"/>
      <c r="V53" s="62"/>
      <c r="W53" s="62"/>
      <c r="X53" s="62"/>
    </row>
    <row r="54" spans="1:24" ht="12.75">
      <c r="A54" s="8" t="s">
        <v>8</v>
      </c>
      <c r="B54" s="8" t="s">
        <v>39</v>
      </c>
      <c r="C54" s="8" t="s">
        <v>40</v>
      </c>
      <c r="D54" s="8" t="s">
        <v>41</v>
      </c>
      <c r="E54" s="8" t="s">
        <v>42</v>
      </c>
      <c r="F54" s="8" t="s">
        <v>43</v>
      </c>
      <c r="G54" s="8" t="s">
        <v>43</v>
      </c>
      <c r="H54" s="8" t="s">
        <v>84</v>
      </c>
      <c r="J54" s="8" t="s">
        <v>45</v>
      </c>
      <c r="K54" s="8" t="s">
        <v>154</v>
      </c>
      <c r="L54" s="9">
        <v>-97564.65</v>
      </c>
      <c r="M54" s="62"/>
      <c r="N54" s="62"/>
      <c r="O54" s="62"/>
      <c r="P54" s="62">
        <f t="shared" si="2"/>
        <v>-97564.65</v>
      </c>
      <c r="Q54" s="62"/>
      <c r="R54" s="62"/>
      <c r="S54" s="62"/>
      <c r="T54" s="62"/>
      <c r="U54" s="62"/>
      <c r="V54" s="62"/>
      <c r="W54" s="62"/>
      <c r="X54" s="62"/>
    </row>
    <row r="55" spans="1:24" ht="12.75">
      <c r="A55" s="8" t="s">
        <v>8</v>
      </c>
      <c r="B55" s="8" t="s">
        <v>39</v>
      </c>
      <c r="C55" s="8" t="s">
        <v>40</v>
      </c>
      <c r="D55" s="8" t="s">
        <v>41</v>
      </c>
      <c r="E55" s="8" t="s">
        <v>42</v>
      </c>
      <c r="F55" s="8" t="s">
        <v>43</v>
      </c>
      <c r="G55" s="8" t="s">
        <v>43</v>
      </c>
      <c r="H55" s="8" t="s">
        <v>85</v>
      </c>
      <c r="J55" s="8" t="s">
        <v>45</v>
      </c>
      <c r="K55" s="8" t="s">
        <v>154</v>
      </c>
      <c r="L55" s="9">
        <v>-23575.68</v>
      </c>
      <c r="M55" s="62"/>
      <c r="N55" s="62"/>
      <c r="O55" s="62"/>
      <c r="P55" s="62">
        <f t="shared" si="2"/>
        <v>-23575.68</v>
      </c>
      <c r="Q55" s="62"/>
      <c r="R55" s="62"/>
      <c r="S55" s="62"/>
      <c r="T55" s="62"/>
      <c r="U55" s="62"/>
      <c r="V55" s="62"/>
      <c r="W55" s="62"/>
      <c r="X55" s="62"/>
    </row>
    <row r="56" spans="1:24" ht="12.75">
      <c r="A56" s="8" t="s">
        <v>8</v>
      </c>
      <c r="B56" s="8" t="s">
        <v>39</v>
      </c>
      <c r="C56" s="8" t="s">
        <v>40</v>
      </c>
      <c r="D56" s="8" t="s">
        <v>41</v>
      </c>
      <c r="E56" s="8" t="s">
        <v>42</v>
      </c>
      <c r="F56" s="8" t="s">
        <v>43</v>
      </c>
      <c r="G56" s="8" t="s">
        <v>43</v>
      </c>
      <c r="H56" s="8" t="s">
        <v>86</v>
      </c>
      <c r="J56" s="8" t="s">
        <v>45</v>
      </c>
      <c r="K56" s="8" t="s">
        <v>154</v>
      </c>
      <c r="L56" s="9">
        <v>-47504.68</v>
      </c>
      <c r="M56" s="62"/>
      <c r="N56" s="62"/>
      <c r="O56" s="62"/>
      <c r="P56" s="62">
        <f t="shared" si="2"/>
        <v>-47504.68</v>
      </c>
      <c r="Q56" s="62"/>
      <c r="R56" s="62"/>
      <c r="S56" s="62"/>
      <c r="T56" s="62"/>
      <c r="U56" s="62"/>
      <c r="V56" s="62"/>
      <c r="W56" s="62"/>
      <c r="X56" s="62"/>
    </row>
    <row r="57" spans="1:24" ht="12.75">
      <c r="A57" s="8" t="s">
        <v>8</v>
      </c>
      <c r="B57" s="8" t="s">
        <v>39</v>
      </c>
      <c r="C57" s="8" t="s">
        <v>40</v>
      </c>
      <c r="D57" s="8" t="s">
        <v>41</v>
      </c>
      <c r="E57" s="8" t="s">
        <v>42</v>
      </c>
      <c r="F57" s="8" t="s">
        <v>43</v>
      </c>
      <c r="G57" s="8" t="s">
        <v>43</v>
      </c>
      <c r="H57" s="8" t="s">
        <v>87</v>
      </c>
      <c r="J57" s="8" t="s">
        <v>45</v>
      </c>
      <c r="K57" s="8" t="s">
        <v>154</v>
      </c>
      <c r="L57" s="9">
        <v>-44689.92</v>
      </c>
      <c r="M57" s="62"/>
      <c r="N57" s="62"/>
      <c r="O57" s="62"/>
      <c r="P57" s="62">
        <f t="shared" si="2"/>
        <v>-44689.92</v>
      </c>
      <c r="Q57" s="62"/>
      <c r="R57" s="62"/>
      <c r="S57" s="62"/>
      <c r="T57" s="62"/>
      <c r="U57" s="62"/>
      <c r="V57" s="62"/>
      <c r="W57" s="62"/>
      <c r="X57" s="62"/>
    </row>
    <row r="58" spans="1:24" ht="12.75">
      <c r="A58" s="8" t="s">
        <v>8</v>
      </c>
      <c r="B58" s="8" t="s">
        <v>39</v>
      </c>
      <c r="C58" s="8" t="s">
        <v>40</v>
      </c>
      <c r="D58" s="8" t="s">
        <v>41</v>
      </c>
      <c r="E58" s="8" t="s">
        <v>42</v>
      </c>
      <c r="F58" s="8" t="s">
        <v>43</v>
      </c>
      <c r="G58" s="8" t="s">
        <v>43</v>
      </c>
      <c r="H58" s="8" t="s">
        <v>88</v>
      </c>
      <c r="J58" s="8" t="s">
        <v>45</v>
      </c>
      <c r="K58" s="8" t="s">
        <v>154</v>
      </c>
      <c r="L58" s="9">
        <v>-8306.36</v>
      </c>
      <c r="M58" s="62"/>
      <c r="N58" s="62"/>
      <c r="O58" s="62"/>
      <c r="P58" s="62">
        <f t="shared" si="2"/>
        <v>-8306.36</v>
      </c>
      <c r="Q58" s="62"/>
      <c r="R58" s="62"/>
      <c r="S58" s="62"/>
      <c r="T58" s="62"/>
      <c r="U58" s="62"/>
      <c r="V58" s="62"/>
      <c r="W58" s="62"/>
      <c r="X58" s="62"/>
    </row>
    <row r="59" spans="1:24" ht="12.75">
      <c r="A59" s="8" t="s">
        <v>8</v>
      </c>
      <c r="B59" s="8" t="s">
        <v>39</v>
      </c>
      <c r="C59" s="8" t="s">
        <v>40</v>
      </c>
      <c r="D59" s="8" t="s">
        <v>41</v>
      </c>
      <c r="E59" s="8" t="s">
        <v>42</v>
      </c>
      <c r="F59" s="8" t="s">
        <v>43</v>
      </c>
      <c r="G59" s="8" t="s">
        <v>43</v>
      </c>
      <c r="H59" s="8" t="s">
        <v>89</v>
      </c>
      <c r="J59" s="8" t="s">
        <v>45</v>
      </c>
      <c r="K59" s="8" t="s">
        <v>154</v>
      </c>
      <c r="L59" s="9">
        <v>-15168.92</v>
      </c>
      <c r="M59" s="62"/>
      <c r="N59" s="62"/>
      <c r="O59" s="62"/>
      <c r="P59" s="62">
        <f t="shared" si="2"/>
        <v>-15168.92</v>
      </c>
      <c r="Q59" s="62"/>
      <c r="R59" s="62"/>
      <c r="S59" s="62"/>
      <c r="T59" s="62"/>
      <c r="U59" s="62"/>
      <c r="V59" s="62"/>
      <c r="W59" s="62"/>
      <c r="X59" s="62"/>
    </row>
    <row r="60" spans="1:24" ht="12.75">
      <c r="A60" s="8" t="s">
        <v>8</v>
      </c>
      <c r="B60" s="8" t="s">
        <v>39</v>
      </c>
      <c r="C60" s="8" t="s">
        <v>40</v>
      </c>
      <c r="D60" s="8" t="s">
        <v>41</v>
      </c>
      <c r="E60" s="8" t="s">
        <v>42</v>
      </c>
      <c r="F60" s="8" t="s">
        <v>43</v>
      </c>
      <c r="G60" s="8" t="s">
        <v>43</v>
      </c>
      <c r="H60" s="8" t="s">
        <v>90</v>
      </c>
      <c r="J60" s="8" t="s">
        <v>45</v>
      </c>
      <c r="K60" s="8" t="s">
        <v>154</v>
      </c>
      <c r="L60" s="9">
        <v>-18861.65</v>
      </c>
      <c r="M60" s="62"/>
      <c r="N60" s="62"/>
      <c r="O60" s="62"/>
      <c r="P60" s="62">
        <f t="shared" si="2"/>
        <v>-18861.65</v>
      </c>
      <c r="Q60" s="62"/>
      <c r="R60" s="62"/>
      <c r="S60" s="62"/>
      <c r="T60" s="62"/>
      <c r="U60" s="62"/>
      <c r="V60" s="62"/>
      <c r="W60" s="62"/>
      <c r="X60" s="62"/>
    </row>
    <row r="61" spans="1:24" ht="12.75">
      <c r="A61" s="8" t="s">
        <v>8</v>
      </c>
      <c r="B61" s="8" t="s">
        <v>39</v>
      </c>
      <c r="C61" s="8" t="s">
        <v>91</v>
      </c>
      <c r="D61" s="8" t="s">
        <v>41</v>
      </c>
      <c r="E61" s="8" t="s">
        <v>42</v>
      </c>
      <c r="F61" s="8" t="s">
        <v>43</v>
      </c>
      <c r="G61" s="8" t="s">
        <v>43</v>
      </c>
      <c r="H61" s="8" t="s">
        <v>90</v>
      </c>
      <c r="J61" s="8" t="s">
        <v>45</v>
      </c>
      <c r="K61" s="8" t="s">
        <v>154</v>
      </c>
      <c r="L61" s="9">
        <v>-2161.09</v>
      </c>
      <c r="N61" s="62"/>
      <c r="O61" s="62"/>
      <c r="P61" s="62"/>
      <c r="Q61" s="62">
        <f>+L61</f>
        <v>-2161.09</v>
      </c>
      <c r="R61" s="62"/>
      <c r="S61" s="62"/>
      <c r="T61" s="62"/>
      <c r="U61" s="62"/>
      <c r="V61" s="62"/>
      <c r="W61" s="62"/>
      <c r="X61" s="62"/>
    </row>
    <row r="62" spans="1:24" ht="12.75">
      <c r="A62" s="8" t="s">
        <v>8</v>
      </c>
      <c r="B62" s="8" t="s">
        <v>39</v>
      </c>
      <c r="C62" s="8" t="s">
        <v>40</v>
      </c>
      <c r="D62" s="8" t="s">
        <v>41</v>
      </c>
      <c r="E62" s="8" t="s">
        <v>42</v>
      </c>
      <c r="F62" s="8" t="s">
        <v>43</v>
      </c>
      <c r="G62" s="8" t="s">
        <v>43</v>
      </c>
      <c r="H62" s="8" t="s">
        <v>92</v>
      </c>
      <c r="J62" s="8" t="s">
        <v>45</v>
      </c>
      <c r="K62" s="8" t="s">
        <v>154</v>
      </c>
      <c r="L62" s="9">
        <v>-3932.89</v>
      </c>
      <c r="N62" s="62"/>
      <c r="O62" s="62"/>
      <c r="P62" s="62">
        <f>+L62</f>
        <v>-3932.89</v>
      </c>
      <c r="Q62" s="62"/>
      <c r="R62" s="62"/>
      <c r="S62" s="62"/>
      <c r="T62" s="62"/>
      <c r="U62" s="62"/>
      <c r="V62" s="62"/>
      <c r="W62" s="62"/>
      <c r="X62" s="62"/>
    </row>
    <row r="63" spans="1:24" ht="12.75">
      <c r="A63" s="8" t="s">
        <v>8</v>
      </c>
      <c r="B63" s="8" t="s">
        <v>39</v>
      </c>
      <c r="C63" s="8" t="s">
        <v>91</v>
      </c>
      <c r="D63" s="8" t="s">
        <v>41</v>
      </c>
      <c r="E63" s="8" t="s">
        <v>42</v>
      </c>
      <c r="F63" s="8" t="s">
        <v>43</v>
      </c>
      <c r="G63" s="8" t="s">
        <v>43</v>
      </c>
      <c r="H63" s="8" t="s">
        <v>92</v>
      </c>
      <c r="J63" s="8" t="s">
        <v>45</v>
      </c>
      <c r="K63" s="8" t="s">
        <v>154</v>
      </c>
      <c r="L63" s="9">
        <v>-427087.7</v>
      </c>
      <c r="N63" s="62"/>
      <c r="O63" s="62"/>
      <c r="P63" s="62"/>
      <c r="Q63" s="62">
        <f>+L63</f>
        <v>-427087.7</v>
      </c>
      <c r="R63" s="62"/>
      <c r="S63" s="62"/>
      <c r="T63" s="62"/>
      <c r="U63" s="62"/>
      <c r="V63" s="62"/>
      <c r="W63" s="62"/>
      <c r="X63" s="62"/>
    </row>
    <row r="64" spans="1:24" ht="12.75">
      <c r="A64" s="8" t="s">
        <v>8</v>
      </c>
      <c r="B64" s="8" t="s">
        <v>39</v>
      </c>
      <c r="C64" s="8" t="s">
        <v>40</v>
      </c>
      <c r="D64" s="8" t="s">
        <v>41</v>
      </c>
      <c r="E64" s="8" t="s">
        <v>42</v>
      </c>
      <c r="F64" s="8" t="s">
        <v>43</v>
      </c>
      <c r="G64" s="8" t="s">
        <v>43</v>
      </c>
      <c r="H64" s="8" t="s">
        <v>93</v>
      </c>
      <c r="J64" s="8" t="s">
        <v>45</v>
      </c>
      <c r="K64" s="8" t="s">
        <v>154</v>
      </c>
      <c r="L64" s="9">
        <v>-327307.99</v>
      </c>
      <c r="M64" s="62"/>
      <c r="N64" s="62"/>
      <c r="O64" s="62"/>
      <c r="P64" s="62">
        <f>+L64</f>
        <v>-327307.99</v>
      </c>
      <c r="Q64" s="62"/>
      <c r="R64" s="62"/>
      <c r="S64" s="62"/>
      <c r="T64" s="62"/>
      <c r="U64" s="62"/>
      <c r="V64" s="62"/>
      <c r="W64" s="62"/>
      <c r="X64" s="62"/>
    </row>
    <row r="65" spans="1:24" ht="12.75">
      <c r="A65" s="8" t="s">
        <v>8</v>
      </c>
      <c r="B65" s="8" t="s">
        <v>39</v>
      </c>
      <c r="C65" s="8" t="s">
        <v>155</v>
      </c>
      <c r="D65" s="8" t="s">
        <v>94</v>
      </c>
      <c r="F65" s="8" t="s">
        <v>43</v>
      </c>
      <c r="G65" s="8" t="s">
        <v>43</v>
      </c>
      <c r="J65" s="8" t="s">
        <v>45</v>
      </c>
      <c r="K65" s="8" t="s">
        <v>154</v>
      </c>
      <c r="L65" s="9">
        <v>264057.74</v>
      </c>
      <c r="M65" s="62"/>
      <c r="N65" s="62">
        <f>+L65</f>
        <v>264057.74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ht="12.75">
      <c r="A66" s="8" t="s">
        <v>8</v>
      </c>
      <c r="B66" s="8" t="s">
        <v>39</v>
      </c>
      <c r="C66" s="8" t="s">
        <v>95</v>
      </c>
      <c r="D66" s="8" t="s">
        <v>96</v>
      </c>
      <c r="F66" s="8" t="s">
        <v>43</v>
      </c>
      <c r="G66" s="8" t="s">
        <v>43</v>
      </c>
      <c r="J66" s="8" t="s">
        <v>45</v>
      </c>
      <c r="K66" s="8" t="s">
        <v>154</v>
      </c>
      <c r="L66" s="9">
        <v>28250756.57</v>
      </c>
      <c r="M66" s="62"/>
      <c r="N66" s="62"/>
      <c r="O66" s="62"/>
      <c r="P66" s="62"/>
      <c r="Q66" s="62"/>
      <c r="R66" s="62">
        <f>+L66</f>
        <v>28250756.57</v>
      </c>
      <c r="S66" s="62"/>
      <c r="T66" s="62"/>
      <c r="U66" s="62"/>
      <c r="V66" s="62"/>
      <c r="W66" s="62"/>
      <c r="X66" s="62"/>
    </row>
    <row r="67" spans="1:24" ht="12.75">
      <c r="A67" s="8" t="s">
        <v>8</v>
      </c>
      <c r="B67" s="8" t="s">
        <v>39</v>
      </c>
      <c r="C67" s="8" t="s">
        <v>97</v>
      </c>
      <c r="D67" s="8" t="s">
        <v>96</v>
      </c>
      <c r="F67" s="8" t="s">
        <v>43</v>
      </c>
      <c r="G67" s="8" t="s">
        <v>43</v>
      </c>
      <c r="J67" s="8" t="s">
        <v>45</v>
      </c>
      <c r="K67" s="8" t="s">
        <v>154</v>
      </c>
      <c r="L67" s="9">
        <v>429248.79</v>
      </c>
      <c r="M67" s="62"/>
      <c r="N67" s="62"/>
      <c r="O67" s="62"/>
      <c r="P67" s="62"/>
      <c r="Q67" s="62"/>
      <c r="R67" s="62"/>
      <c r="S67" s="62">
        <f>+L67</f>
        <v>429248.79</v>
      </c>
      <c r="T67" s="62"/>
      <c r="U67" s="62"/>
      <c r="V67" s="62"/>
      <c r="W67" s="62"/>
      <c r="X67" s="62"/>
    </row>
    <row r="68" spans="1:24" ht="12.75">
      <c r="A68" s="8" t="s">
        <v>8</v>
      </c>
      <c r="B68" s="8" t="s">
        <v>39</v>
      </c>
      <c r="C68" s="8" t="s">
        <v>98</v>
      </c>
      <c r="D68" s="8" t="s">
        <v>94</v>
      </c>
      <c r="F68" s="8" t="s">
        <v>43</v>
      </c>
      <c r="G68" s="8" t="s">
        <v>43</v>
      </c>
      <c r="J68" s="8" t="s">
        <v>45</v>
      </c>
      <c r="K68" s="8" t="s">
        <v>154</v>
      </c>
      <c r="L68" s="68"/>
      <c r="M68" s="62"/>
      <c r="N68" s="62"/>
      <c r="O68" s="62"/>
      <c r="P68" s="62"/>
      <c r="Q68" s="62"/>
      <c r="R68" s="62"/>
      <c r="S68" s="62"/>
      <c r="T68" s="62"/>
      <c r="U68" s="69">
        <f>+L68</f>
        <v>0</v>
      </c>
      <c r="V68" s="62"/>
      <c r="W68" s="62"/>
      <c r="X68" s="62"/>
    </row>
    <row r="69" spans="1:24" ht="12.75">
      <c r="A69" s="8" t="s">
        <v>8</v>
      </c>
      <c r="B69" s="8" t="s">
        <v>39</v>
      </c>
      <c r="C69" s="8" t="s">
        <v>40</v>
      </c>
      <c r="D69" s="8" t="s">
        <v>41</v>
      </c>
      <c r="E69" s="8" t="s">
        <v>42</v>
      </c>
      <c r="F69" s="8" t="s">
        <v>43</v>
      </c>
      <c r="G69" s="8" t="s">
        <v>43</v>
      </c>
      <c r="H69" s="8" t="s">
        <v>99</v>
      </c>
      <c r="J69" s="8" t="s">
        <v>45</v>
      </c>
      <c r="K69" s="8" t="s">
        <v>154</v>
      </c>
      <c r="L69" s="9">
        <v>-8723.23</v>
      </c>
      <c r="M69" s="62"/>
      <c r="N69" s="62"/>
      <c r="O69" s="62"/>
      <c r="P69" s="62">
        <f>+L69</f>
        <v>-8723.23</v>
      </c>
      <c r="Q69" s="62"/>
      <c r="R69" s="62"/>
      <c r="S69" s="62"/>
      <c r="T69" s="62"/>
      <c r="U69" s="62"/>
      <c r="V69" s="62"/>
      <c r="W69" s="62"/>
      <c r="X69" s="62"/>
    </row>
    <row r="70" spans="1:24" ht="12.75">
      <c r="A70" s="8" t="s">
        <v>8</v>
      </c>
      <c r="B70" s="8" t="s">
        <v>39</v>
      </c>
      <c r="C70" s="8" t="s">
        <v>156</v>
      </c>
      <c r="D70" s="8" t="s">
        <v>94</v>
      </c>
      <c r="F70" s="8" t="s">
        <v>43</v>
      </c>
      <c r="G70" s="8" t="s">
        <v>43</v>
      </c>
      <c r="J70" s="8" t="s">
        <v>45</v>
      </c>
      <c r="K70" s="8" t="s">
        <v>154</v>
      </c>
      <c r="L70" s="68"/>
      <c r="M70" s="62"/>
      <c r="N70" s="62"/>
      <c r="O70" s="62"/>
      <c r="P70" s="62"/>
      <c r="Q70" s="62"/>
      <c r="R70" s="62"/>
      <c r="S70" s="62"/>
      <c r="T70" s="62"/>
      <c r="U70" s="62"/>
      <c r="V70" s="69">
        <f>+L70</f>
        <v>0</v>
      </c>
      <c r="W70" s="62"/>
      <c r="X70" s="62"/>
    </row>
    <row r="71" spans="1:24" ht="12.75">
      <c r="A71" s="8" t="s">
        <v>8</v>
      </c>
      <c r="B71" s="8" t="s">
        <v>39</v>
      </c>
      <c r="C71" s="8" t="s">
        <v>95</v>
      </c>
      <c r="D71" s="8" t="s">
        <v>100</v>
      </c>
      <c r="F71" s="8" t="s">
        <v>43</v>
      </c>
      <c r="G71" s="8" t="s">
        <v>43</v>
      </c>
      <c r="J71" s="8" t="s">
        <v>45</v>
      </c>
      <c r="K71" s="8" t="s">
        <v>154</v>
      </c>
      <c r="L71" s="68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9">
        <f>+L71</f>
        <v>0</v>
      </c>
      <c r="X71" s="62"/>
    </row>
    <row r="72" spans="1:24" ht="12.75">
      <c r="A72" s="8" t="s">
        <v>8</v>
      </c>
      <c r="B72" s="8" t="s">
        <v>39</v>
      </c>
      <c r="C72" s="8" t="s">
        <v>40</v>
      </c>
      <c r="D72" s="8" t="s">
        <v>41</v>
      </c>
      <c r="E72" s="4" t="s">
        <v>42</v>
      </c>
      <c r="F72" s="8" t="s">
        <v>43</v>
      </c>
      <c r="G72" s="8" t="s">
        <v>43</v>
      </c>
      <c r="H72" s="4" t="s">
        <v>101</v>
      </c>
      <c r="J72" s="8" t="s">
        <v>45</v>
      </c>
      <c r="K72" s="8" t="s">
        <v>154</v>
      </c>
      <c r="L72" s="9">
        <v>-28092.69</v>
      </c>
      <c r="M72" s="62"/>
      <c r="N72" s="62"/>
      <c r="O72" s="62"/>
      <c r="P72" s="62">
        <f>+L72</f>
        <v>-28092.69</v>
      </c>
      <c r="Q72" s="62"/>
      <c r="R72" s="62"/>
      <c r="S72" s="62"/>
      <c r="T72" s="62"/>
      <c r="U72" s="62"/>
      <c r="V72" s="62"/>
      <c r="W72" s="62"/>
      <c r="X72" s="62"/>
    </row>
    <row r="73" spans="1:24" ht="12.75">
      <c r="A73" s="8" t="s">
        <v>8</v>
      </c>
      <c r="B73" s="8" t="s">
        <v>39</v>
      </c>
      <c r="C73" s="8" t="s">
        <v>40</v>
      </c>
      <c r="D73" s="8" t="s">
        <v>41</v>
      </c>
      <c r="E73" s="4" t="s">
        <v>42</v>
      </c>
      <c r="F73" s="8" t="s">
        <v>43</v>
      </c>
      <c r="G73" s="8" t="s">
        <v>43</v>
      </c>
      <c r="H73" s="4" t="s">
        <v>102</v>
      </c>
      <c r="J73" s="8" t="s">
        <v>45</v>
      </c>
      <c r="K73" s="8" t="s">
        <v>154</v>
      </c>
      <c r="L73" s="9">
        <v>-6236.02</v>
      </c>
      <c r="M73" s="62"/>
      <c r="N73" s="62"/>
      <c r="O73" s="62"/>
      <c r="P73" s="62">
        <f>+L73</f>
        <v>-6236.02</v>
      </c>
      <c r="Q73" s="62"/>
      <c r="R73" s="62"/>
      <c r="S73" s="62"/>
      <c r="T73" s="62"/>
      <c r="U73" s="62"/>
      <c r="V73" s="62"/>
      <c r="W73" s="62"/>
      <c r="X73" s="62"/>
    </row>
    <row r="74" spans="1:24" ht="12.75">
      <c r="A74" s="8" t="s">
        <v>8</v>
      </c>
      <c r="B74" s="8" t="s">
        <v>39</v>
      </c>
      <c r="C74" s="8" t="s">
        <v>40</v>
      </c>
      <c r="D74" s="8" t="s">
        <v>41</v>
      </c>
      <c r="E74" s="8" t="s">
        <v>42</v>
      </c>
      <c r="F74" s="8" t="s">
        <v>43</v>
      </c>
      <c r="G74" s="8" t="s">
        <v>43</v>
      </c>
      <c r="H74" s="8" t="s">
        <v>103</v>
      </c>
      <c r="J74" s="8" t="s">
        <v>45</v>
      </c>
      <c r="K74" s="8" t="s">
        <v>154</v>
      </c>
      <c r="L74" s="9">
        <v>-3039.86</v>
      </c>
      <c r="M74" s="62"/>
      <c r="N74" s="62"/>
      <c r="O74" s="62"/>
      <c r="P74" s="62">
        <f>+L74</f>
        <v>-3039.86</v>
      </c>
      <c r="Q74" s="62"/>
      <c r="R74" s="62"/>
      <c r="S74" s="62"/>
      <c r="T74" s="62"/>
      <c r="U74" s="62"/>
      <c r="V74" s="62"/>
      <c r="W74" s="62"/>
      <c r="X74" s="62"/>
    </row>
    <row r="75" spans="1:24" ht="12.75">
      <c r="A75" s="8"/>
      <c r="B75" s="8"/>
      <c r="C75" s="8"/>
      <c r="D75" s="8"/>
      <c r="E75" s="8"/>
      <c r="F75" s="8"/>
      <c r="G75" s="8"/>
      <c r="H75" s="8"/>
      <c r="J75" s="8"/>
      <c r="K75" s="8"/>
      <c r="L75" s="9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ht="12.75">
      <c r="A76" s="73" t="s">
        <v>104</v>
      </c>
      <c r="B76" s="73"/>
      <c r="C76" s="73"/>
      <c r="D76" s="68"/>
      <c r="E76" s="8"/>
      <c r="F76" s="8"/>
      <c r="G76" s="8"/>
      <c r="H76" s="8"/>
      <c r="J76" s="8"/>
      <c r="K76" s="8"/>
      <c r="L76" s="9"/>
      <c r="M76" s="67">
        <f>SUM(M14:M74)</f>
        <v>-264057.74</v>
      </c>
      <c r="N76" s="67">
        <f>SUM(N14:N74)</f>
        <v>264057.74</v>
      </c>
      <c r="O76" s="67"/>
      <c r="P76" s="67">
        <f>SUM(P14:P74)</f>
        <v>-28250756.569999997</v>
      </c>
      <c r="Q76" s="67">
        <f>SUM(Q14:Q74)</f>
        <v>-429248.79000000004</v>
      </c>
      <c r="R76" s="67">
        <f>SUM(R14:R74)</f>
        <v>28250756.57</v>
      </c>
      <c r="S76" s="67">
        <f>SUM(S14:S74)</f>
        <v>429248.79</v>
      </c>
      <c r="T76" s="67"/>
      <c r="U76" s="70">
        <f>SUM(U14:U74)</f>
        <v>0</v>
      </c>
      <c r="V76" s="70">
        <f>SUM(V14:V74)</f>
        <v>0</v>
      </c>
      <c r="W76" s="70">
        <f>SUM(W14:W74)</f>
        <v>0</v>
      </c>
      <c r="X76" s="62"/>
    </row>
    <row r="77" spans="1:24" ht="12.75">
      <c r="A77" s="73" t="s">
        <v>105</v>
      </c>
      <c r="B77" s="73"/>
      <c r="C77" s="73"/>
      <c r="D77" s="68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pans="1:16" ht="12.75">
      <c r="A78" s="8" t="s">
        <v>106</v>
      </c>
      <c r="P78" s="62"/>
    </row>
    <row r="79" spans="1:16" ht="12.75">
      <c r="A79" s="72" t="s">
        <v>107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P79" s="62"/>
    </row>
    <row r="80" spans="1:12" ht="12.75">
      <c r="A80" s="72" t="s">
        <v>108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</sheetData>
  <mergeCells count="12">
    <mergeCell ref="U12:W12"/>
    <mergeCell ref="M12:N12"/>
    <mergeCell ref="P12:S12"/>
    <mergeCell ref="A1:G1"/>
    <mergeCell ref="C2:G2"/>
    <mergeCell ref="A10:I10"/>
    <mergeCell ref="A11:I11"/>
    <mergeCell ref="A12:I12"/>
    <mergeCell ref="A80:L80"/>
    <mergeCell ref="A76:C76"/>
    <mergeCell ref="A77:C77"/>
    <mergeCell ref="A79:L79"/>
  </mergeCells>
  <printOptions/>
  <pageMargins left="0" right="0" top="0" bottom="0.2" header="0" footer="0.17"/>
  <pageSetup horizontalDpi="600" verticalDpi="600" orientation="landscape" scale="60" r:id="rId1"/>
  <headerFooter alignWithMargins="0">
    <oddFooter>&amp;CREDACTED
Confidential per WAC 480-07-160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Sommerville, Customer Service Specialist 3</cp:lastModifiedBy>
  <cp:lastPrinted>2006-10-10T18:06:09Z</cp:lastPrinted>
  <dcterms:created xsi:type="dcterms:W3CDTF">2006-10-06T22:47:18Z</dcterms:created>
  <dcterms:modified xsi:type="dcterms:W3CDTF">2006-10-11T23:25:45Z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051281</vt:lpwstr>
  </property>
  <property fmtid="{D5CDD505-2E9C-101B-9397-08002B2CF9AE}" pid="6" name="IsConfidenti">
    <vt:lpwstr>0</vt:lpwstr>
  </property>
  <property fmtid="{D5CDD505-2E9C-101B-9397-08002B2CF9AE}" pid="7" name="Dat">
    <vt:lpwstr>2006-10-11T00:00:00Z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2005-08-23T00:00:00Z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