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2450"/>
  </bookViews>
  <sheets>
    <sheet name="Exh. JDT-12 Pgs. 1-13 (BR-01)" sheetId="1" r:id="rId1"/>
  </sheets>
  <externalReferences>
    <externalReference r:id="rId2"/>
  </externalReferences>
  <definedNames>
    <definedName name="_xlnm._FilterDatabase" localSheetId="0" hidden="1">'Exh. JDT-12 Pgs. 1-13 (BR-01)'!$M$1:$S$737</definedName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_Bal">'Exh. JDT-12 Pgs. 1-13 (BR-01)'!$AE$31</definedName>
    <definedName name="JPTF2_COM">[1]EXTERNAL!#REF!</definedName>
    <definedName name="JPTF2_DEM">[1]EXTERNAL!#REF!</definedName>
    <definedName name="Load_Factor">'Exh. JDT-12 Pgs. 1-13 (BR-01)'!$AE$167</definedName>
    <definedName name="PDAYXT_COM">[1]EXTERNAL!#REF!</definedName>
    <definedName name="_xlnm.Print_Area" localSheetId="0">'Exh. JDT-12 Pgs. 1-13 (BR-01)'!$C$6:$U$649</definedName>
    <definedName name="_xlnm.Print_Titles" localSheetId="0">'Exh. JDT-12 Pgs. 1-13 (BR-01)'!$A:$C,'Exh. JDT-12 Pgs. 1-13 (BR-01)'!$2:$4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9" i="1" l="1"/>
  <c r="I649" i="1"/>
  <c r="H649" i="1"/>
  <c r="G649" i="1"/>
  <c r="F649" i="1"/>
  <c r="E649" i="1"/>
  <c r="D649" i="1"/>
  <c r="C649" i="1"/>
  <c r="J648" i="1"/>
  <c r="D648" i="1"/>
  <c r="J647" i="1"/>
  <c r="D647" i="1"/>
  <c r="J646" i="1"/>
  <c r="D646" i="1"/>
  <c r="J645" i="1"/>
  <c r="D645" i="1"/>
  <c r="J644" i="1"/>
  <c r="D644" i="1"/>
  <c r="J643" i="1"/>
  <c r="D643" i="1"/>
  <c r="J642" i="1"/>
  <c r="D642" i="1"/>
  <c r="J641" i="1"/>
  <c r="D641" i="1"/>
  <c r="J640" i="1"/>
  <c r="D640" i="1"/>
  <c r="J639" i="1"/>
  <c r="D639" i="1"/>
  <c r="J638" i="1"/>
  <c r="D638" i="1"/>
  <c r="J637" i="1"/>
  <c r="D637" i="1"/>
  <c r="J636" i="1"/>
  <c r="D636" i="1"/>
  <c r="J633" i="1"/>
  <c r="I633" i="1"/>
  <c r="H633" i="1"/>
  <c r="G633" i="1"/>
  <c r="F633" i="1"/>
  <c r="E633" i="1"/>
  <c r="D633" i="1"/>
  <c r="C633" i="1"/>
  <c r="J631" i="1"/>
  <c r="I631" i="1"/>
  <c r="H631" i="1"/>
  <c r="G631" i="1"/>
  <c r="F631" i="1"/>
  <c r="E631" i="1"/>
  <c r="D631" i="1"/>
  <c r="C631" i="1"/>
  <c r="J629" i="1"/>
  <c r="I629" i="1"/>
  <c r="H629" i="1"/>
  <c r="G629" i="1"/>
  <c r="F629" i="1"/>
  <c r="E629" i="1"/>
  <c r="D629" i="1"/>
  <c r="C629" i="1"/>
  <c r="J628" i="1"/>
  <c r="D628" i="1"/>
  <c r="J627" i="1"/>
  <c r="D627" i="1"/>
  <c r="J626" i="1"/>
  <c r="D626" i="1"/>
  <c r="J625" i="1"/>
  <c r="D625" i="1"/>
  <c r="J624" i="1"/>
  <c r="D624" i="1"/>
  <c r="J623" i="1"/>
  <c r="D623" i="1"/>
  <c r="J622" i="1"/>
  <c r="D622" i="1"/>
  <c r="J619" i="1"/>
  <c r="I619" i="1"/>
  <c r="H619" i="1"/>
  <c r="G619" i="1"/>
  <c r="F619" i="1"/>
  <c r="E619" i="1"/>
  <c r="D619" i="1"/>
  <c r="C619" i="1"/>
  <c r="J618" i="1"/>
  <c r="D618" i="1"/>
  <c r="J617" i="1"/>
  <c r="D617" i="1"/>
  <c r="J616" i="1"/>
  <c r="D616" i="1"/>
  <c r="J615" i="1"/>
  <c r="D615" i="1"/>
  <c r="J614" i="1"/>
  <c r="D614" i="1"/>
  <c r="J611" i="1"/>
  <c r="I611" i="1"/>
  <c r="H611" i="1"/>
  <c r="G611" i="1"/>
  <c r="F611" i="1"/>
  <c r="E611" i="1"/>
  <c r="D611" i="1"/>
  <c r="C611" i="1"/>
  <c r="J610" i="1"/>
  <c r="D610" i="1"/>
  <c r="J609" i="1"/>
  <c r="D609" i="1"/>
  <c r="J608" i="1"/>
  <c r="D608" i="1"/>
  <c r="J607" i="1"/>
  <c r="D607" i="1"/>
  <c r="J606" i="1"/>
  <c r="D606" i="1"/>
  <c r="J605" i="1"/>
  <c r="D605" i="1"/>
  <c r="J604" i="1"/>
  <c r="D604" i="1"/>
  <c r="J603" i="1"/>
  <c r="D603" i="1"/>
  <c r="J602" i="1"/>
  <c r="D602" i="1"/>
  <c r="J598" i="1"/>
  <c r="I598" i="1"/>
  <c r="H598" i="1"/>
  <c r="G598" i="1"/>
  <c r="F598" i="1"/>
  <c r="E598" i="1"/>
  <c r="D598" i="1"/>
  <c r="C598" i="1"/>
  <c r="J596" i="1"/>
  <c r="I596" i="1"/>
  <c r="H596" i="1"/>
  <c r="G596" i="1"/>
  <c r="F596" i="1"/>
  <c r="E596" i="1"/>
  <c r="D596" i="1"/>
  <c r="C596" i="1"/>
  <c r="J595" i="1"/>
  <c r="D595" i="1"/>
  <c r="J594" i="1"/>
  <c r="D594" i="1"/>
  <c r="J591" i="1"/>
  <c r="I591" i="1"/>
  <c r="H591" i="1"/>
  <c r="G591" i="1"/>
  <c r="F591" i="1"/>
  <c r="E591" i="1"/>
  <c r="D591" i="1"/>
  <c r="C591" i="1"/>
  <c r="J590" i="1"/>
  <c r="D590" i="1"/>
  <c r="J589" i="1"/>
  <c r="D589" i="1"/>
  <c r="J588" i="1"/>
  <c r="D588" i="1"/>
  <c r="J587" i="1"/>
  <c r="D587" i="1"/>
  <c r="J586" i="1"/>
  <c r="D586" i="1"/>
  <c r="J585" i="1"/>
  <c r="D585" i="1"/>
  <c r="J584" i="1"/>
  <c r="D584" i="1"/>
  <c r="J583" i="1"/>
  <c r="D583" i="1"/>
  <c r="J580" i="1"/>
  <c r="I580" i="1"/>
  <c r="H580" i="1"/>
  <c r="G580" i="1"/>
  <c r="F580" i="1"/>
  <c r="E580" i="1"/>
  <c r="D580" i="1"/>
  <c r="C580" i="1"/>
  <c r="J579" i="1"/>
  <c r="D579" i="1"/>
  <c r="J578" i="1"/>
  <c r="D578" i="1"/>
  <c r="J577" i="1"/>
  <c r="D577" i="1"/>
  <c r="J576" i="1"/>
  <c r="D576" i="1"/>
  <c r="J575" i="1"/>
  <c r="D575" i="1"/>
  <c r="J574" i="1"/>
  <c r="D574" i="1"/>
  <c r="J573" i="1"/>
  <c r="D573" i="1"/>
  <c r="J572" i="1"/>
  <c r="D572" i="1"/>
  <c r="J569" i="1"/>
  <c r="I569" i="1"/>
  <c r="H569" i="1"/>
  <c r="G569" i="1"/>
  <c r="F569" i="1"/>
  <c r="E569" i="1"/>
  <c r="D569" i="1"/>
  <c r="C569" i="1"/>
  <c r="J568" i="1"/>
  <c r="D568" i="1"/>
  <c r="J567" i="1"/>
  <c r="D567" i="1"/>
  <c r="J566" i="1"/>
  <c r="D566" i="1"/>
  <c r="J560" i="1"/>
  <c r="I560" i="1"/>
  <c r="H560" i="1"/>
  <c r="G560" i="1"/>
  <c r="F560" i="1"/>
  <c r="E560" i="1"/>
  <c r="D560" i="1"/>
  <c r="C560" i="1"/>
  <c r="J559" i="1"/>
  <c r="D559" i="1"/>
  <c r="J558" i="1"/>
  <c r="D558" i="1"/>
  <c r="J557" i="1"/>
  <c r="D557" i="1"/>
  <c r="J556" i="1"/>
  <c r="D556" i="1"/>
  <c r="J555" i="1"/>
  <c r="D555" i="1"/>
  <c r="J554" i="1"/>
  <c r="D554" i="1"/>
  <c r="J553" i="1"/>
  <c r="D553" i="1"/>
  <c r="J550" i="1"/>
  <c r="I550" i="1"/>
  <c r="H550" i="1"/>
  <c r="G550" i="1"/>
  <c r="F550" i="1"/>
  <c r="E550" i="1"/>
  <c r="D550" i="1"/>
  <c r="C550" i="1"/>
  <c r="J548" i="1"/>
  <c r="I548" i="1"/>
  <c r="H548" i="1"/>
  <c r="G548" i="1"/>
  <c r="F548" i="1"/>
  <c r="E548" i="1"/>
  <c r="D548" i="1"/>
  <c r="C548" i="1"/>
  <c r="J547" i="1"/>
  <c r="D547" i="1"/>
  <c r="J546" i="1"/>
  <c r="D546" i="1"/>
  <c r="J545" i="1"/>
  <c r="D545" i="1"/>
  <c r="J544" i="1"/>
  <c r="D544" i="1"/>
  <c r="J543" i="1"/>
  <c r="D543" i="1"/>
  <c r="J542" i="1"/>
  <c r="D542" i="1"/>
  <c r="J541" i="1"/>
  <c r="D541" i="1"/>
  <c r="J540" i="1"/>
  <c r="D540" i="1"/>
  <c r="J539" i="1"/>
  <c r="D539" i="1"/>
  <c r="J536" i="1"/>
  <c r="I536" i="1"/>
  <c r="H536" i="1"/>
  <c r="G536" i="1"/>
  <c r="F536" i="1"/>
  <c r="E536" i="1"/>
  <c r="D536" i="1"/>
  <c r="C536" i="1"/>
  <c r="J535" i="1"/>
  <c r="D535" i="1"/>
  <c r="J534" i="1"/>
  <c r="D534" i="1"/>
  <c r="J533" i="1"/>
  <c r="D533" i="1"/>
  <c r="J532" i="1"/>
  <c r="D532" i="1"/>
  <c r="J531" i="1"/>
  <c r="D531" i="1"/>
  <c r="J530" i="1"/>
  <c r="D530" i="1"/>
  <c r="J529" i="1"/>
  <c r="D529" i="1"/>
  <c r="J528" i="1"/>
  <c r="D528" i="1"/>
  <c r="J527" i="1"/>
  <c r="D527" i="1"/>
  <c r="J526" i="1"/>
  <c r="D526" i="1"/>
  <c r="J525" i="1"/>
  <c r="D525" i="1"/>
  <c r="J524" i="1"/>
  <c r="D524" i="1"/>
  <c r="J523" i="1"/>
  <c r="D523" i="1"/>
  <c r="J522" i="1"/>
  <c r="D522" i="1"/>
  <c r="J521" i="1"/>
  <c r="D521" i="1"/>
  <c r="J520" i="1"/>
  <c r="D520" i="1"/>
  <c r="J519" i="1"/>
  <c r="D519" i="1"/>
  <c r="J515" i="1"/>
  <c r="I515" i="1"/>
  <c r="H515" i="1"/>
  <c r="G515" i="1"/>
  <c r="F515" i="1"/>
  <c r="E515" i="1"/>
  <c r="D515" i="1"/>
  <c r="C515" i="1"/>
  <c r="J512" i="1"/>
  <c r="I512" i="1"/>
  <c r="H512" i="1"/>
  <c r="G512" i="1"/>
  <c r="F512" i="1"/>
  <c r="E512" i="1"/>
  <c r="D512" i="1"/>
  <c r="C512" i="1"/>
  <c r="J511" i="1"/>
  <c r="D511" i="1"/>
  <c r="J510" i="1"/>
  <c r="D510" i="1"/>
  <c r="J509" i="1"/>
  <c r="D509" i="1"/>
  <c r="J508" i="1"/>
  <c r="D508" i="1"/>
  <c r="J507" i="1"/>
  <c r="D507" i="1"/>
  <c r="J506" i="1"/>
  <c r="D506" i="1"/>
  <c r="J505" i="1"/>
  <c r="D505" i="1"/>
  <c r="J502" i="1"/>
  <c r="I502" i="1"/>
  <c r="H502" i="1"/>
  <c r="G502" i="1"/>
  <c r="F502" i="1"/>
  <c r="E502" i="1"/>
  <c r="D502" i="1"/>
  <c r="C502" i="1"/>
  <c r="J501" i="1"/>
  <c r="D501" i="1"/>
  <c r="J500" i="1"/>
  <c r="D500" i="1"/>
  <c r="J499" i="1"/>
  <c r="D499" i="1"/>
  <c r="J498" i="1"/>
  <c r="D498" i="1"/>
  <c r="J497" i="1"/>
  <c r="D497" i="1"/>
  <c r="J496" i="1"/>
  <c r="D496" i="1"/>
  <c r="J495" i="1"/>
  <c r="D495" i="1"/>
  <c r="J494" i="1"/>
  <c r="D494" i="1"/>
  <c r="J493" i="1"/>
  <c r="D493" i="1"/>
  <c r="J492" i="1"/>
  <c r="D492" i="1"/>
  <c r="J489" i="1"/>
  <c r="I489" i="1"/>
  <c r="H489" i="1"/>
  <c r="G489" i="1"/>
  <c r="F489" i="1"/>
  <c r="E489" i="1"/>
  <c r="D489" i="1"/>
  <c r="C489" i="1"/>
  <c r="J488" i="1"/>
  <c r="D488" i="1"/>
  <c r="J487" i="1"/>
  <c r="D487" i="1"/>
  <c r="J486" i="1"/>
  <c r="D486" i="1"/>
  <c r="J485" i="1"/>
  <c r="D485" i="1"/>
  <c r="J484" i="1"/>
  <c r="D484" i="1"/>
  <c r="J483" i="1"/>
  <c r="D483" i="1"/>
  <c r="J482" i="1"/>
  <c r="D482" i="1"/>
  <c r="J481" i="1"/>
  <c r="D481" i="1"/>
  <c r="J480" i="1"/>
  <c r="D480" i="1"/>
  <c r="J479" i="1"/>
  <c r="D479" i="1"/>
  <c r="J478" i="1"/>
  <c r="D478" i="1"/>
  <c r="J475" i="1"/>
  <c r="I475" i="1"/>
  <c r="H475" i="1"/>
  <c r="G475" i="1"/>
  <c r="F475" i="1"/>
  <c r="E475" i="1"/>
  <c r="D475" i="1"/>
  <c r="C475" i="1"/>
  <c r="J474" i="1"/>
  <c r="D474" i="1"/>
  <c r="J473" i="1"/>
  <c r="D473" i="1"/>
  <c r="J472" i="1"/>
  <c r="D472" i="1"/>
  <c r="J471" i="1"/>
  <c r="D471" i="1"/>
  <c r="J470" i="1"/>
  <c r="D470" i="1"/>
  <c r="J469" i="1"/>
  <c r="D469" i="1"/>
  <c r="J468" i="1"/>
  <c r="D468" i="1"/>
  <c r="J467" i="1"/>
  <c r="D467" i="1"/>
  <c r="J466" i="1"/>
  <c r="D466" i="1"/>
  <c r="J465" i="1"/>
  <c r="D465" i="1"/>
  <c r="J464" i="1"/>
  <c r="D464" i="1"/>
  <c r="J463" i="1"/>
  <c r="D463" i="1"/>
  <c r="J462" i="1"/>
  <c r="D462" i="1"/>
  <c r="J461" i="1"/>
  <c r="D461" i="1"/>
  <c r="J460" i="1"/>
  <c r="D460" i="1"/>
  <c r="J459" i="1"/>
  <c r="D459" i="1"/>
  <c r="J458" i="1"/>
  <c r="D458" i="1"/>
  <c r="J457" i="1"/>
  <c r="D457" i="1"/>
  <c r="J456" i="1"/>
  <c r="D456" i="1"/>
  <c r="J455" i="1"/>
  <c r="D455" i="1"/>
  <c r="J454" i="1"/>
  <c r="D454" i="1"/>
  <c r="J453" i="1"/>
  <c r="D453" i="1"/>
  <c r="J450" i="1"/>
  <c r="I450" i="1"/>
  <c r="H450" i="1"/>
  <c r="G450" i="1"/>
  <c r="F450" i="1"/>
  <c r="E450" i="1"/>
  <c r="D450" i="1"/>
  <c r="C450" i="1"/>
  <c r="J449" i="1"/>
  <c r="D449" i="1"/>
  <c r="J448" i="1"/>
  <c r="D448" i="1"/>
  <c r="J447" i="1"/>
  <c r="D447" i="1"/>
  <c r="J446" i="1"/>
  <c r="D446" i="1"/>
  <c r="J445" i="1"/>
  <c r="D445" i="1"/>
  <c r="J444" i="1"/>
  <c r="D444" i="1"/>
  <c r="J441" i="1"/>
  <c r="I441" i="1"/>
  <c r="H441" i="1"/>
  <c r="G441" i="1"/>
  <c r="F441" i="1"/>
  <c r="E441" i="1"/>
  <c r="D441" i="1"/>
  <c r="C441" i="1"/>
  <c r="J440" i="1"/>
  <c r="D440" i="1"/>
  <c r="J439" i="1"/>
  <c r="D439" i="1"/>
  <c r="J438" i="1"/>
  <c r="D438" i="1"/>
  <c r="J437" i="1"/>
  <c r="D437" i="1"/>
  <c r="J436" i="1"/>
  <c r="D436" i="1"/>
  <c r="J435" i="1"/>
  <c r="D435" i="1"/>
  <c r="J434" i="1"/>
  <c r="D434" i="1"/>
  <c r="J433" i="1"/>
  <c r="D433" i="1"/>
  <c r="J432" i="1"/>
  <c r="D432" i="1"/>
  <c r="J431" i="1"/>
  <c r="D431" i="1"/>
  <c r="J430" i="1"/>
  <c r="D430" i="1"/>
  <c r="J429" i="1"/>
  <c r="D429" i="1"/>
  <c r="J428" i="1"/>
  <c r="D428" i="1"/>
  <c r="J425" i="1"/>
  <c r="I425" i="1"/>
  <c r="H425" i="1"/>
  <c r="G425" i="1"/>
  <c r="F425" i="1"/>
  <c r="E425" i="1"/>
  <c r="D425" i="1"/>
  <c r="C425" i="1"/>
  <c r="J424" i="1"/>
  <c r="D424" i="1"/>
  <c r="J423" i="1"/>
  <c r="D423" i="1"/>
  <c r="J422" i="1"/>
  <c r="D422" i="1"/>
  <c r="J421" i="1"/>
  <c r="D421" i="1"/>
  <c r="J420" i="1"/>
  <c r="D420" i="1"/>
  <c r="J419" i="1"/>
  <c r="D419" i="1"/>
  <c r="J418" i="1"/>
  <c r="D418" i="1"/>
  <c r="J415" i="1"/>
  <c r="I415" i="1"/>
  <c r="H415" i="1"/>
  <c r="G415" i="1"/>
  <c r="F415" i="1"/>
  <c r="E415" i="1"/>
  <c r="D415" i="1"/>
  <c r="C415" i="1"/>
  <c r="J414" i="1"/>
  <c r="D414" i="1"/>
  <c r="J413" i="1"/>
  <c r="D413" i="1"/>
  <c r="J410" i="1"/>
  <c r="I410" i="1"/>
  <c r="H410" i="1"/>
  <c r="G410" i="1"/>
  <c r="F410" i="1"/>
  <c r="E410" i="1"/>
  <c r="D410" i="1"/>
  <c r="C410" i="1"/>
  <c r="J409" i="1"/>
  <c r="D409" i="1"/>
  <c r="J408" i="1"/>
  <c r="D408" i="1"/>
  <c r="J407" i="1"/>
  <c r="D407" i="1"/>
  <c r="J406" i="1"/>
  <c r="D406" i="1"/>
  <c r="J405" i="1"/>
  <c r="D405" i="1"/>
  <c r="J404" i="1"/>
  <c r="D404" i="1"/>
  <c r="J403" i="1"/>
  <c r="D403" i="1"/>
  <c r="J402" i="1"/>
  <c r="D402" i="1"/>
  <c r="J401" i="1"/>
  <c r="D401" i="1"/>
  <c r="J396" i="1"/>
  <c r="I396" i="1"/>
  <c r="H396" i="1"/>
  <c r="G396" i="1"/>
  <c r="F396" i="1"/>
  <c r="E396" i="1"/>
  <c r="D396" i="1"/>
  <c r="C396" i="1"/>
  <c r="J394" i="1"/>
  <c r="I394" i="1"/>
  <c r="H394" i="1"/>
  <c r="G394" i="1"/>
  <c r="F394" i="1"/>
  <c r="E394" i="1"/>
  <c r="D394" i="1"/>
  <c r="C394" i="1"/>
  <c r="J393" i="1"/>
  <c r="D393" i="1"/>
  <c r="J392" i="1"/>
  <c r="D392" i="1"/>
  <c r="J391" i="1"/>
  <c r="D391" i="1"/>
  <c r="J390" i="1"/>
  <c r="D390" i="1"/>
  <c r="J389" i="1"/>
  <c r="D389" i="1"/>
  <c r="J388" i="1"/>
  <c r="D388" i="1"/>
  <c r="J387" i="1"/>
  <c r="D387" i="1"/>
  <c r="J386" i="1"/>
  <c r="D386" i="1"/>
  <c r="J385" i="1"/>
  <c r="D385" i="1"/>
  <c r="J384" i="1"/>
  <c r="D384" i="1"/>
  <c r="J383" i="1"/>
  <c r="D383" i="1"/>
  <c r="J382" i="1"/>
  <c r="D382" i="1"/>
  <c r="J381" i="1"/>
  <c r="D381" i="1"/>
  <c r="J380" i="1"/>
  <c r="D380" i="1"/>
  <c r="J379" i="1"/>
  <c r="D379" i="1"/>
  <c r="J378" i="1"/>
  <c r="D378" i="1"/>
  <c r="J377" i="1"/>
  <c r="D377" i="1"/>
  <c r="J376" i="1"/>
  <c r="D376" i="1"/>
  <c r="J375" i="1"/>
  <c r="D375" i="1"/>
  <c r="J374" i="1"/>
  <c r="D374" i="1"/>
  <c r="J373" i="1"/>
  <c r="D373" i="1"/>
  <c r="J372" i="1"/>
  <c r="D372" i="1"/>
  <c r="J371" i="1"/>
  <c r="D371" i="1"/>
  <c r="J370" i="1"/>
  <c r="D370" i="1"/>
  <c r="J367" i="1"/>
  <c r="I367" i="1"/>
  <c r="H367" i="1"/>
  <c r="G367" i="1"/>
  <c r="F367" i="1"/>
  <c r="E367" i="1"/>
  <c r="D367" i="1"/>
  <c r="C367" i="1"/>
  <c r="J366" i="1"/>
  <c r="D366" i="1"/>
  <c r="J365" i="1"/>
  <c r="D365" i="1"/>
  <c r="J364" i="1"/>
  <c r="D364" i="1"/>
  <c r="J363" i="1"/>
  <c r="D363" i="1"/>
  <c r="J362" i="1"/>
  <c r="D362" i="1"/>
  <c r="J359" i="1"/>
  <c r="I359" i="1"/>
  <c r="H359" i="1"/>
  <c r="G359" i="1"/>
  <c r="F359" i="1"/>
  <c r="E359" i="1"/>
  <c r="D359" i="1"/>
  <c r="C359" i="1"/>
  <c r="J358" i="1"/>
  <c r="D358" i="1"/>
  <c r="J357" i="1"/>
  <c r="D357" i="1"/>
  <c r="J356" i="1"/>
  <c r="D356" i="1"/>
  <c r="J355" i="1"/>
  <c r="D355" i="1"/>
  <c r="J354" i="1"/>
  <c r="D354" i="1"/>
  <c r="J353" i="1"/>
  <c r="D353" i="1"/>
  <c r="J352" i="1"/>
  <c r="D352" i="1"/>
  <c r="J351" i="1"/>
  <c r="D351" i="1"/>
  <c r="J348" i="1"/>
  <c r="I348" i="1"/>
  <c r="H348" i="1"/>
  <c r="G348" i="1"/>
  <c r="F348" i="1"/>
  <c r="E348" i="1"/>
  <c r="D348" i="1"/>
  <c r="C348" i="1"/>
  <c r="J347" i="1"/>
  <c r="D347" i="1"/>
  <c r="J346" i="1"/>
  <c r="D346" i="1"/>
  <c r="J345" i="1"/>
  <c r="D345" i="1"/>
  <c r="J344" i="1"/>
  <c r="D344" i="1"/>
  <c r="J343" i="1"/>
  <c r="D343" i="1"/>
  <c r="J342" i="1"/>
  <c r="D342" i="1"/>
  <c r="J341" i="1"/>
  <c r="D341" i="1"/>
  <c r="J340" i="1"/>
  <c r="D340" i="1"/>
  <c r="J339" i="1"/>
  <c r="D339" i="1"/>
  <c r="J338" i="1"/>
  <c r="D338" i="1"/>
  <c r="J337" i="1"/>
  <c r="D337" i="1"/>
  <c r="J336" i="1"/>
  <c r="D336" i="1"/>
  <c r="J333" i="1"/>
  <c r="I333" i="1"/>
  <c r="H333" i="1"/>
  <c r="G333" i="1"/>
  <c r="F333" i="1"/>
  <c r="E333" i="1"/>
  <c r="D333" i="1"/>
  <c r="C333" i="1"/>
  <c r="J332" i="1"/>
  <c r="D332" i="1"/>
  <c r="J331" i="1"/>
  <c r="D331" i="1"/>
  <c r="J330" i="1"/>
  <c r="D330" i="1"/>
  <c r="J329" i="1"/>
  <c r="D329" i="1"/>
  <c r="J328" i="1"/>
  <c r="D328" i="1"/>
  <c r="J327" i="1"/>
  <c r="D327" i="1"/>
  <c r="J326" i="1"/>
  <c r="D326" i="1"/>
  <c r="J325" i="1"/>
  <c r="D325" i="1"/>
  <c r="J324" i="1"/>
  <c r="D324" i="1"/>
  <c r="J323" i="1"/>
  <c r="D323" i="1"/>
  <c r="J322" i="1"/>
  <c r="D322" i="1"/>
  <c r="J321" i="1"/>
  <c r="D321" i="1"/>
  <c r="J320" i="1"/>
  <c r="D320" i="1"/>
  <c r="J319" i="1"/>
  <c r="D319" i="1"/>
  <c r="J318" i="1"/>
  <c r="D318" i="1"/>
  <c r="J317" i="1"/>
  <c r="D317" i="1"/>
  <c r="J316" i="1"/>
  <c r="D316" i="1"/>
  <c r="J315" i="1"/>
  <c r="D315" i="1"/>
  <c r="J314" i="1"/>
  <c r="D314" i="1"/>
  <c r="J313" i="1"/>
  <c r="D313" i="1"/>
  <c r="J312" i="1"/>
  <c r="D312" i="1"/>
  <c r="J311" i="1"/>
  <c r="D311" i="1"/>
  <c r="J310" i="1"/>
  <c r="D310" i="1"/>
  <c r="J309" i="1"/>
  <c r="D309" i="1"/>
  <c r="J308" i="1"/>
  <c r="D308" i="1"/>
  <c r="J305" i="1"/>
  <c r="I305" i="1"/>
  <c r="H305" i="1"/>
  <c r="G305" i="1"/>
  <c r="F305" i="1"/>
  <c r="E305" i="1"/>
  <c r="D305" i="1"/>
  <c r="C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J294" i="1"/>
  <c r="I294" i="1"/>
  <c r="H294" i="1"/>
  <c r="G294" i="1"/>
  <c r="F294" i="1"/>
  <c r="E294" i="1"/>
  <c r="D294" i="1"/>
  <c r="C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D285" i="1"/>
  <c r="J284" i="1"/>
  <c r="D284" i="1"/>
  <c r="J281" i="1"/>
  <c r="I281" i="1"/>
  <c r="H281" i="1"/>
  <c r="G281" i="1"/>
  <c r="F281" i="1"/>
  <c r="E281" i="1"/>
  <c r="D281" i="1"/>
  <c r="C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J257" i="1"/>
  <c r="I257" i="1"/>
  <c r="H257" i="1"/>
  <c r="G257" i="1"/>
  <c r="F257" i="1"/>
  <c r="E257" i="1"/>
  <c r="D257" i="1"/>
  <c r="C257" i="1"/>
  <c r="J256" i="1"/>
  <c r="D256" i="1"/>
  <c r="J255" i="1"/>
  <c r="D255" i="1"/>
  <c r="J254" i="1"/>
  <c r="D254" i="1"/>
  <c r="J253" i="1"/>
  <c r="D253" i="1"/>
  <c r="J252" i="1"/>
  <c r="D252" i="1"/>
  <c r="J251" i="1"/>
  <c r="D251" i="1"/>
  <c r="J250" i="1"/>
  <c r="D250" i="1"/>
  <c r="J249" i="1"/>
  <c r="D249" i="1"/>
  <c r="J248" i="1"/>
  <c r="D248" i="1"/>
  <c r="J245" i="1"/>
  <c r="I245" i="1"/>
  <c r="H245" i="1"/>
  <c r="G245" i="1"/>
  <c r="F245" i="1"/>
  <c r="E245" i="1"/>
  <c r="D245" i="1"/>
  <c r="C245" i="1"/>
  <c r="J244" i="1"/>
  <c r="D244" i="1"/>
  <c r="J243" i="1"/>
  <c r="D243" i="1"/>
  <c r="J242" i="1"/>
  <c r="D242" i="1"/>
  <c r="J241" i="1"/>
  <c r="D241" i="1"/>
  <c r="J240" i="1"/>
  <c r="D240" i="1"/>
  <c r="J239" i="1"/>
  <c r="D239" i="1"/>
  <c r="J238" i="1"/>
  <c r="D238" i="1"/>
  <c r="J237" i="1"/>
  <c r="D237" i="1"/>
  <c r="J236" i="1"/>
  <c r="D236" i="1"/>
  <c r="J229" i="1"/>
  <c r="I229" i="1"/>
  <c r="H229" i="1"/>
  <c r="G229" i="1"/>
  <c r="F229" i="1"/>
  <c r="E229" i="1"/>
  <c r="D229" i="1"/>
  <c r="C229" i="1"/>
  <c r="J227" i="1"/>
  <c r="I227" i="1"/>
  <c r="H227" i="1"/>
  <c r="G227" i="1"/>
  <c r="F227" i="1"/>
  <c r="E227" i="1"/>
  <c r="D227" i="1"/>
  <c r="C227" i="1"/>
  <c r="J226" i="1"/>
  <c r="D226" i="1"/>
  <c r="J225" i="1"/>
  <c r="D225" i="1"/>
  <c r="J224" i="1"/>
  <c r="D224" i="1"/>
  <c r="J223" i="1"/>
  <c r="D223" i="1"/>
  <c r="J222" i="1"/>
  <c r="D222" i="1"/>
  <c r="J221" i="1"/>
  <c r="D221" i="1"/>
  <c r="J216" i="1"/>
  <c r="I216" i="1"/>
  <c r="H216" i="1"/>
  <c r="G216" i="1"/>
  <c r="F216" i="1"/>
  <c r="E216" i="1"/>
  <c r="D216" i="1"/>
  <c r="C216" i="1"/>
  <c r="J214" i="1"/>
  <c r="I214" i="1"/>
  <c r="H214" i="1"/>
  <c r="G214" i="1"/>
  <c r="F214" i="1"/>
  <c r="E214" i="1"/>
  <c r="D214" i="1"/>
  <c r="C214" i="1"/>
  <c r="J213" i="1"/>
  <c r="D213" i="1"/>
  <c r="J212" i="1"/>
  <c r="D212" i="1"/>
  <c r="J211" i="1"/>
  <c r="D211" i="1"/>
  <c r="J210" i="1"/>
  <c r="D210" i="1"/>
  <c r="J209" i="1"/>
  <c r="D209" i="1"/>
  <c r="J206" i="1"/>
  <c r="I206" i="1"/>
  <c r="H206" i="1"/>
  <c r="G206" i="1"/>
  <c r="F206" i="1"/>
  <c r="E206" i="1"/>
  <c r="D206" i="1"/>
  <c r="C206" i="1"/>
  <c r="J205" i="1"/>
  <c r="D205" i="1"/>
  <c r="J204" i="1"/>
  <c r="D204" i="1"/>
  <c r="J203" i="1"/>
  <c r="D203" i="1"/>
  <c r="J202" i="1"/>
  <c r="D202" i="1"/>
  <c r="J201" i="1"/>
  <c r="D201" i="1"/>
  <c r="J200" i="1"/>
  <c r="D200" i="1"/>
  <c r="J199" i="1"/>
  <c r="D199" i="1"/>
  <c r="J198" i="1"/>
  <c r="D198" i="1"/>
  <c r="J197" i="1"/>
  <c r="D197" i="1"/>
  <c r="J196" i="1"/>
  <c r="D196" i="1"/>
  <c r="J195" i="1"/>
  <c r="D195" i="1"/>
  <c r="J194" i="1"/>
  <c r="D194" i="1"/>
  <c r="J193" i="1"/>
  <c r="D193" i="1"/>
  <c r="J192" i="1"/>
  <c r="D192" i="1"/>
  <c r="J191" i="1"/>
  <c r="D191" i="1"/>
  <c r="J188" i="1"/>
  <c r="I188" i="1"/>
  <c r="H188" i="1"/>
  <c r="G188" i="1"/>
  <c r="F188" i="1"/>
  <c r="E188" i="1"/>
  <c r="D188" i="1"/>
  <c r="C188" i="1"/>
  <c r="J187" i="1"/>
  <c r="D187" i="1"/>
  <c r="J186" i="1"/>
  <c r="D186" i="1"/>
  <c r="J185" i="1"/>
  <c r="D185" i="1"/>
  <c r="J184" i="1"/>
  <c r="D184" i="1"/>
  <c r="J183" i="1"/>
  <c r="D183" i="1"/>
  <c r="J182" i="1"/>
  <c r="D182" i="1"/>
  <c r="J181" i="1"/>
  <c r="D181" i="1"/>
  <c r="J180" i="1"/>
  <c r="D180" i="1"/>
  <c r="J179" i="1"/>
  <c r="D179" i="1"/>
  <c r="J178" i="1"/>
  <c r="D178" i="1"/>
  <c r="J177" i="1"/>
  <c r="D177" i="1"/>
  <c r="J176" i="1"/>
  <c r="D176" i="1"/>
  <c r="J175" i="1"/>
  <c r="D175" i="1"/>
  <c r="J174" i="1"/>
  <c r="D174" i="1"/>
  <c r="J173" i="1"/>
  <c r="D173" i="1"/>
  <c r="J172" i="1"/>
  <c r="D172" i="1"/>
  <c r="J171" i="1"/>
  <c r="D171" i="1"/>
  <c r="J170" i="1"/>
  <c r="D170" i="1"/>
  <c r="J169" i="1"/>
  <c r="D169" i="1"/>
  <c r="J168" i="1"/>
  <c r="D168" i="1"/>
  <c r="J165" i="1"/>
  <c r="I165" i="1"/>
  <c r="H165" i="1"/>
  <c r="G165" i="1"/>
  <c r="F165" i="1"/>
  <c r="E165" i="1"/>
  <c r="D165" i="1"/>
  <c r="C165" i="1"/>
  <c r="J164" i="1"/>
  <c r="D164" i="1"/>
  <c r="J163" i="1"/>
  <c r="D163" i="1"/>
  <c r="J162" i="1"/>
  <c r="D162" i="1"/>
  <c r="J161" i="1"/>
  <c r="D161" i="1"/>
  <c r="J160" i="1"/>
  <c r="D160" i="1"/>
  <c r="J159" i="1"/>
  <c r="D159" i="1"/>
  <c r="J158" i="1"/>
  <c r="D158" i="1"/>
  <c r="J157" i="1"/>
  <c r="D157" i="1"/>
  <c r="J154" i="1"/>
  <c r="I154" i="1"/>
  <c r="H154" i="1"/>
  <c r="G154" i="1"/>
  <c r="F154" i="1"/>
  <c r="E154" i="1"/>
  <c r="D154" i="1"/>
  <c r="C154" i="1"/>
  <c r="J153" i="1"/>
  <c r="D153" i="1"/>
  <c r="J152" i="1"/>
  <c r="D152" i="1"/>
  <c r="J151" i="1"/>
  <c r="D151" i="1"/>
  <c r="J150" i="1"/>
  <c r="D150" i="1"/>
  <c r="J149" i="1"/>
  <c r="D149" i="1"/>
  <c r="J148" i="1"/>
  <c r="D148" i="1"/>
  <c r="J147" i="1"/>
  <c r="D147" i="1"/>
  <c r="J144" i="1"/>
  <c r="I144" i="1"/>
  <c r="H144" i="1"/>
  <c r="G144" i="1"/>
  <c r="F144" i="1"/>
  <c r="E144" i="1"/>
  <c r="D144" i="1"/>
  <c r="C144" i="1"/>
  <c r="J143" i="1"/>
  <c r="D143" i="1"/>
  <c r="J142" i="1"/>
  <c r="D142" i="1"/>
  <c r="J141" i="1"/>
  <c r="D141" i="1"/>
  <c r="J140" i="1"/>
  <c r="D140" i="1"/>
  <c r="J139" i="1"/>
  <c r="D139" i="1"/>
  <c r="J138" i="1"/>
  <c r="D138" i="1"/>
  <c r="J137" i="1"/>
  <c r="D137" i="1"/>
  <c r="J136" i="1"/>
  <c r="D136" i="1"/>
  <c r="J135" i="1"/>
  <c r="D135" i="1"/>
  <c r="J132" i="1"/>
  <c r="I132" i="1"/>
  <c r="H132" i="1"/>
  <c r="G132" i="1"/>
  <c r="F132" i="1"/>
  <c r="E132" i="1"/>
  <c r="D132" i="1"/>
  <c r="C132" i="1"/>
  <c r="J131" i="1"/>
  <c r="D131" i="1"/>
  <c r="J130" i="1"/>
  <c r="D130" i="1"/>
  <c r="J129" i="1"/>
  <c r="D129" i="1"/>
  <c r="J128" i="1"/>
  <c r="D128" i="1"/>
  <c r="J127" i="1"/>
  <c r="D127" i="1"/>
  <c r="J126" i="1"/>
  <c r="D126" i="1"/>
  <c r="J125" i="1"/>
  <c r="D125" i="1"/>
  <c r="J124" i="1"/>
  <c r="D124" i="1"/>
  <c r="J123" i="1"/>
  <c r="D123" i="1"/>
  <c r="J122" i="1"/>
  <c r="D122" i="1"/>
  <c r="J121" i="1"/>
  <c r="D121" i="1"/>
  <c r="J120" i="1"/>
  <c r="D120" i="1"/>
  <c r="J117" i="1"/>
  <c r="I117" i="1"/>
  <c r="H117" i="1"/>
  <c r="G117" i="1"/>
  <c r="F117" i="1"/>
  <c r="E117" i="1"/>
  <c r="D117" i="1"/>
  <c r="C117" i="1"/>
  <c r="J116" i="1"/>
  <c r="D116" i="1"/>
  <c r="J115" i="1"/>
  <c r="D115" i="1"/>
  <c r="J114" i="1"/>
  <c r="D114" i="1"/>
  <c r="J109" i="1"/>
  <c r="I109" i="1"/>
  <c r="H109" i="1"/>
  <c r="G109" i="1"/>
  <c r="F109" i="1"/>
  <c r="E109" i="1"/>
  <c r="D109" i="1"/>
  <c r="C109" i="1"/>
  <c r="J107" i="1"/>
  <c r="I107" i="1"/>
  <c r="H107" i="1"/>
  <c r="G107" i="1"/>
  <c r="F107" i="1"/>
  <c r="E107" i="1"/>
  <c r="D107" i="1"/>
  <c r="C107" i="1"/>
  <c r="J106" i="1"/>
  <c r="D106" i="1"/>
  <c r="J105" i="1"/>
  <c r="D105" i="1"/>
  <c r="J104" i="1"/>
  <c r="D104" i="1"/>
  <c r="J101" i="1"/>
  <c r="I101" i="1"/>
  <c r="H101" i="1"/>
  <c r="G101" i="1"/>
  <c r="F101" i="1"/>
  <c r="E101" i="1"/>
  <c r="D101" i="1"/>
  <c r="C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93" i="1"/>
  <c r="D93" i="1"/>
  <c r="J92" i="1"/>
  <c r="D92" i="1"/>
  <c r="J91" i="1"/>
  <c r="D91" i="1"/>
  <c r="J90" i="1"/>
  <c r="D90" i="1"/>
  <c r="J89" i="1"/>
  <c r="D89" i="1"/>
  <c r="J88" i="1"/>
  <c r="D88" i="1"/>
  <c r="J87" i="1"/>
  <c r="D87" i="1"/>
  <c r="J86" i="1"/>
  <c r="D86" i="1"/>
  <c r="J83" i="1"/>
  <c r="I83" i="1"/>
  <c r="H83" i="1"/>
  <c r="G83" i="1"/>
  <c r="F83" i="1"/>
  <c r="E83" i="1"/>
  <c r="D83" i="1"/>
  <c r="C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0" i="1"/>
  <c r="I60" i="1"/>
  <c r="H60" i="1"/>
  <c r="G60" i="1"/>
  <c r="F60" i="1"/>
  <c r="E60" i="1"/>
  <c r="D60" i="1"/>
  <c r="C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49" i="1"/>
  <c r="I49" i="1"/>
  <c r="H49" i="1"/>
  <c r="G49" i="1"/>
  <c r="F49" i="1"/>
  <c r="E49" i="1"/>
  <c r="D49" i="1"/>
  <c r="C49" i="1"/>
  <c r="J48" i="1"/>
  <c r="D48" i="1"/>
  <c r="J47" i="1"/>
  <c r="D47" i="1"/>
  <c r="J46" i="1"/>
  <c r="D46" i="1"/>
  <c r="J45" i="1"/>
  <c r="D45" i="1"/>
  <c r="J44" i="1"/>
  <c r="D44" i="1"/>
  <c r="J43" i="1"/>
  <c r="D43" i="1"/>
  <c r="J40" i="1"/>
  <c r="I40" i="1"/>
  <c r="H40" i="1"/>
  <c r="G40" i="1"/>
  <c r="F40" i="1"/>
  <c r="E40" i="1"/>
  <c r="D40" i="1"/>
  <c r="C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28" i="1"/>
  <c r="I28" i="1"/>
  <c r="H28" i="1"/>
  <c r="G28" i="1"/>
  <c r="F28" i="1"/>
  <c r="E28" i="1"/>
  <c r="D28" i="1"/>
  <c r="C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3" i="1"/>
  <c r="I13" i="1"/>
  <c r="H13" i="1"/>
  <c r="G13" i="1"/>
  <c r="F13" i="1"/>
  <c r="E13" i="1"/>
  <c r="D13" i="1"/>
  <c r="C13" i="1"/>
  <c r="J12" i="1"/>
  <c r="D12" i="1"/>
  <c r="J11" i="1"/>
  <c r="D11" i="1"/>
  <c r="J10" i="1"/>
  <c r="D10" i="1"/>
</calcChain>
</file>

<file path=xl/sharedStrings.xml><?xml version="1.0" encoding="utf-8"?>
<sst xmlns="http://schemas.openxmlformats.org/spreadsheetml/2006/main" count="1389" uniqueCount="344">
  <si>
    <t>Account Inputs</t>
  </si>
  <si>
    <t xml:space="preserve">No. </t>
  </si>
  <si>
    <t>Account Description</t>
  </si>
  <si>
    <t>Pro Forma Test Year - MarHin</t>
  </si>
  <si>
    <t>Direct Input - Margin</t>
  </si>
  <si>
    <t>Restatement Adjustments - Margin Only</t>
  </si>
  <si>
    <t>Pro Forma Adjustments - Margin Only</t>
  </si>
  <si>
    <t>Removal of Gas Cost</t>
  </si>
  <si>
    <t>Revenue Change - Margin Only</t>
  </si>
  <si>
    <t>Adjusted Test Year</t>
  </si>
  <si>
    <t>Function</t>
  </si>
  <si>
    <t>Classifier</t>
  </si>
  <si>
    <t>Internal</t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</si>
  <si>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</si>
  <si>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</si>
  <si>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</si>
  <si>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</si>
  <si>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</si>
  <si>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</si>
  <si>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</si>
  <si>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</si>
  <si>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</si>
  <si>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</si>
  <si>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</si>
  <si>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</si>
  <si>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</si>
  <si>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</si>
  <si>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F_PRODU</t>
  </si>
  <si>
    <t>DEM</t>
  </si>
  <si>
    <t>PDAYXT</t>
  </si>
  <si>
    <t>Other Equipment</t>
  </si>
  <si>
    <t>Natural Gas Production Plant</t>
  </si>
  <si>
    <t>~</t>
  </si>
  <si>
    <t>Natural Gas Underground Storage</t>
  </si>
  <si>
    <t>JP Storage Balancing - DIR</t>
  </si>
  <si>
    <t>F_STORG</t>
  </si>
  <si>
    <t>COM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</si>
  <si>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</si>
  <si>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</si>
  <si>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</si>
  <si>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</si>
  <si>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</si>
  <si>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</si>
  <si>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</si>
  <si>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</si>
  <si>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</si>
  <si>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</si>
  <si>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</si>
  <si>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</si>
  <si>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</si>
  <si>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</si>
  <si>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</si>
  <si>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</si>
  <si>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</si>
  <si>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</si>
  <si>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F_DISTR</t>
  </si>
  <si>
    <t>A_MAINS</t>
  </si>
  <si>
    <t>Mains - Peak</t>
  </si>
  <si>
    <t>P_MAINS</t>
  </si>
  <si>
    <t>Mains - LNG Related</t>
  </si>
  <si>
    <t>DIRS</t>
  </si>
  <si>
    <t>LNGMAINS</t>
  </si>
  <si>
    <t>Meas. &amp; Reg. Station Equip.- Gen.</t>
  </si>
  <si>
    <t>Meas. &amp; Reg. Station Equip.- Peak</t>
  </si>
  <si>
    <t>PDAY</t>
  </si>
  <si>
    <t>Services</t>
  </si>
  <si>
    <t>CUS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</si>
  <si>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</si>
  <si>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</si>
  <si>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</si>
  <si>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</si>
  <si>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</si>
  <si>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</si>
  <si>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</si>
  <si>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</si>
  <si>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</si>
  <si>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</si>
  <si>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</si>
  <si>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</si>
  <si>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</si>
  <si>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</si>
  <si>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</si>
  <si>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</si>
  <si>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</si>
  <si>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</si>
  <si>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</si>
  <si>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</si>
  <si>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</si>
  <si>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</si>
  <si>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</si>
  <si>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</si>
  <si>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</si>
  <si>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</si>
  <si>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</si>
  <si>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</si>
  <si>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</si>
  <si>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</si>
  <si>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</si>
  <si>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</si>
  <si>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</si>
  <si>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</si>
  <si>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</si>
  <si>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</si>
  <si>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</si>
  <si>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</si>
  <si>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</si>
  <si>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</si>
  <si>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</si>
  <si>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</si>
  <si>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</si>
  <si>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</si>
  <si>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</si>
  <si>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</si>
  <si>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</si>
  <si>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</si>
  <si>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</si>
  <si>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</si>
  <si>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</si>
  <si>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</si>
  <si>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</si>
  <si>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</si>
  <si>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</si>
  <si>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</si>
  <si>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</si>
  <si>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</si>
  <si>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</si>
  <si>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</si>
  <si>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</si>
  <si>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</si>
  <si>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</si>
  <si>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</si>
  <si>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</si>
  <si>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</si>
  <si>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</si>
  <si>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</si>
  <si>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</si>
  <si>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</si>
  <si>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</si>
  <si>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</si>
  <si>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</si>
  <si>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</si>
  <si>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</si>
  <si>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</si>
  <si>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</si>
  <si>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</si>
  <si>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</si>
  <si>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</si>
  <si>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</si>
  <si>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</si>
  <si>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</si>
  <si>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</si>
  <si>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</si>
  <si>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</si>
  <si>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</si>
  <si>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</si>
  <si>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</si>
  <si>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</si>
  <si>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</si>
  <si>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</si>
  <si>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</si>
  <si>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</si>
  <si>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</si>
  <si>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</si>
  <si>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</si>
  <si>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</si>
  <si>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</si>
  <si>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</si>
  <si>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</si>
  <si>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</si>
  <si>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F_TRANS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</si>
  <si>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</si>
  <si>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</si>
  <si>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</si>
  <si>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</si>
  <si>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</si>
  <si>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</si>
  <si>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</si>
  <si>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</si>
  <si>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</si>
  <si>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</si>
  <si>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</si>
  <si>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</si>
  <si>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</si>
  <si>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</si>
  <si>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</si>
  <si>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</si>
  <si>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</si>
  <si>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</si>
  <si>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</si>
  <si>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</si>
  <si>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</si>
  <si>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</si>
  <si>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</si>
  <si>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</si>
  <si>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</si>
  <si>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</si>
  <si>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</si>
  <si>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</si>
  <si>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</si>
  <si>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</si>
  <si>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</si>
  <si>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</si>
  <si>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F_SALES</t>
  </si>
  <si>
    <t>DIR_DSALES</t>
  </si>
  <si>
    <t>Direct Assignment to Transport</t>
  </si>
  <si>
    <t>F_TRNSP</t>
  </si>
  <si>
    <t>DIRT</t>
  </si>
  <si>
    <t>DIR_DTRNSP</t>
  </si>
  <si>
    <t>Customer Accounts Expense</t>
  </si>
  <si>
    <t>Supervision - Customer Accounting</t>
  </si>
  <si>
    <t>CUSTACC</t>
  </si>
  <si>
    <t>Direct Assignment to Sales</t>
  </si>
  <si>
    <t>SALES_902</t>
  </si>
  <si>
    <t>TRANS_902</t>
  </si>
  <si>
    <t>Meter Reading Expense</t>
  </si>
  <si>
    <t>CUST</t>
  </si>
  <si>
    <t>DIR_CASALES</t>
  </si>
  <si>
    <t>DIR_CATRNSP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</si>
  <si>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</si>
  <si>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</si>
  <si>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</si>
  <si>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</si>
  <si>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</si>
  <si>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</si>
  <si>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</si>
  <si>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</si>
  <si>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</si>
  <si>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</si>
  <si>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</si>
  <si>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</si>
  <si>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</si>
  <si>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</si>
  <si>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</si>
  <si>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</si>
  <si>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</si>
  <si>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</si>
  <si>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</si>
  <si>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DIR_CUSTXT</t>
  </si>
  <si>
    <t>A &amp; G Salaries - DIR Transport</t>
  </si>
  <si>
    <t>DIR920_TRNSPT</t>
  </si>
  <si>
    <t>A &amp; G Salaries</t>
  </si>
  <si>
    <t>Office Supplies and Expenses- DIR Sales Procurement</t>
  </si>
  <si>
    <t>Office Supplies and Expenses- Transport</t>
  </si>
  <si>
    <t>DIR921_TRNSPT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</si>
  <si>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</si>
  <si>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</si>
  <si>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</si>
  <si>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</si>
  <si>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</si>
  <si>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</si>
  <si>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DIR926_SALES</t>
  </si>
  <si>
    <t>Benefits - DIR Transport</t>
  </si>
  <si>
    <t>DIR926_TRNSPT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</si>
  <si>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</si>
  <si>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</si>
  <si>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</si>
  <si>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</si>
  <si>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</si>
  <si>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</si>
  <si>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</si>
  <si>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</si>
  <si>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</si>
  <si>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</si>
  <si>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</si>
  <si>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</si>
  <si>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</si>
  <si>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</si>
  <si>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</si>
  <si>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</si>
  <si>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</si>
  <si>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</si>
  <si>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</si>
  <si>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</si>
  <si>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</si>
  <si>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</si>
  <si>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</si>
  <si>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</si>
  <si>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</si>
  <si>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</si>
  <si>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</si>
  <si>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</si>
  <si>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</si>
  <si>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</si>
  <si>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</si>
  <si>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</si>
  <si>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</si>
  <si>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</si>
  <si>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</si>
  <si>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</si>
  <si>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</si>
  <si>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</si>
  <si>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</si>
  <si>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</si>
  <si>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</si>
  <si>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</si>
  <si>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</si>
  <si>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</si>
  <si>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</si>
  <si>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</si>
  <si>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</si>
  <si>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</si>
  <si>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</si>
  <si>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</si>
  <si>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</si>
  <si>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</si>
  <si>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</si>
  <si>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</si>
  <si>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</si>
  <si>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</si>
  <si>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</si>
  <si>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</si>
  <si>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</si>
  <si>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</si>
  <si>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</si>
  <si>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DIR408_SALES</t>
  </si>
  <si>
    <t>Taxes other than Income Taxes - DIR Transport</t>
  </si>
  <si>
    <t>DIR408_TRNSPT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</si>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</sst>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_(* #,##0.0000_);_(* \(#,##0.0000\);_(* &quot;-&quot;??_);_(@_)"/>
    <numFmt numFmtId="168" formatCode="_(* #,##0_);_(* \(#,##0\);_(* &quot;-&quot;??_);_(@_)"/>
  </numFmts>
  <fonts count="13" x14ac:knownFonts="1">
    <font>
      <sz val="10"/>
      <name val="Arial"/>
    </font>
    <font>
      <b/>
      <sz val="14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165" fontId="0" fillId="0" borderId="0">
      <alignment horizontal="left" wrapText="1"/>
    </xf>
    <xf numFmtId="43" fontId="2" fillId="0" borderId="0" applyFont="0" applyFill="0" applyBorder="0" applyAlignment="0" applyProtection="0"/>
    <xf numFmtId="10" fontId="2" fillId="0" borderId="1"/>
    <xf numFmtId="41" fontId="2" fillId="2" borderId="0"/>
    <xf numFmtId="41" fontId="3" fillId="2" borderId="0">
      <alignment horizontal="left"/>
    </xf>
    <xf numFmtId="0" fontId="1" fillId="0" borderId="0">
      <alignment horizontal="left" vertical="center"/>
    </xf>
    <xf numFmtId="3" fontId="2" fillId="0" borderId="0"/>
    <xf numFmtId="0" fontId="3" fillId="2" borderId="0">
      <alignment horizontal="left" wrapText="1"/>
    </xf>
    <xf numFmtId="166" fontId="4" fillId="2" borderId="0">
      <alignment horizontal="left" vertical="center"/>
    </xf>
    <xf numFmtId="41" fontId="5" fillId="3" borderId="1">
      <alignment horizontal="left"/>
      <protection locked="0"/>
    </xf>
    <xf numFmtId="41" fontId="6" fillId="3" borderId="1">
      <alignment horizontal="left"/>
      <protection locked="0"/>
    </xf>
    <xf numFmtId="41" fontId="7" fillId="2" borderId="0">
      <alignment horizontal="left"/>
    </xf>
  </cellStyleXfs>
  <cellXfs count="46">
    <xf numFmtId="165" fontId="0" fillId="0" borderId="0" xfId="0">
      <alignment horizontal="left" wrapText="1"/>
    </xf>
    <xf numFmtId="164" fontId="9" fillId="0" borderId="0" xfId="5" applyNumberFormat="1" applyFont="1" applyFill="1" applyAlignment="1">
      <alignment horizontal="lef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3" fontId="8" fillId="0" borderId="0" xfId="6" applyFont="1" applyFill="1" applyAlignment="1"/>
    <xf numFmtId="164" fontId="10" fillId="0" borderId="0" xfId="7" applyNumberFormat="1" applyFont="1" applyFill="1" applyAlignment="1">
      <alignment horizontal="left"/>
    </xf>
    <xf numFmtId="0" fontId="11" fillId="0" borderId="0" xfId="7" applyFont="1" applyFill="1">
      <alignment horizontal="left" wrapText="1"/>
    </xf>
    <xf numFmtId="164" fontId="11" fillId="0" borderId="0" xfId="7" applyNumberFormat="1" applyFont="1" applyFill="1" applyAlignment="1">
      <alignment horizontal="left" wrapText="1"/>
    </xf>
    <xf numFmtId="41" fontId="11" fillId="0" borderId="0" xfId="7" applyNumberFormat="1" applyFont="1" applyFill="1" applyAlignment="1">
      <alignment horizontal="center" wrapText="1"/>
    </xf>
    <xf numFmtId="41" fontId="11" fillId="0" borderId="0" xfId="7" quotePrefix="1" applyNumberFormat="1" applyFont="1" applyFill="1" applyAlignment="1">
      <alignment horizontal="center" wrapText="1"/>
    </xf>
    <xf numFmtId="0" fontId="11" fillId="0" borderId="0" xfId="7" applyFont="1" applyFill="1" applyAlignment="1">
      <alignment horizontal="center" wrapText="1"/>
    </xf>
    <xf numFmtId="0" fontId="11" fillId="0" borderId="0" xfId="7" quotePrefix="1" applyFont="1" applyFill="1" applyAlignment="1">
      <alignment horizontal="left" wrapText="1"/>
    </xf>
    <xf numFmtId="164" fontId="8" fillId="0" borderId="0" xfId="0" applyNumberFormat="1" applyFont="1" applyFill="1" applyAlignment="1">
      <alignment horizontal="left"/>
    </xf>
    <xf numFmtId="164" fontId="10" fillId="0" borderId="0" xfId="8" applyNumberFormat="1" applyFont="1" applyFill="1" applyAlignment="1">
      <alignment horizontal="left" vertical="center"/>
    </xf>
    <xf numFmtId="41" fontId="8" fillId="0" borderId="0" xfId="0" applyNumberFormat="1" applyFont="1" applyFill="1" applyAlignment="1"/>
    <xf numFmtId="164" fontId="8" fillId="0" borderId="0" xfId="0" applyNumberFormat="1" applyFont="1" applyFill="1" applyBorder="1" applyAlignment="1">
      <alignment horizontal="left"/>
    </xf>
    <xf numFmtId="164" fontId="8" fillId="0" borderId="1" xfId="9" applyNumberFormat="1" applyFont="1" applyFill="1">
      <alignment horizontal="left"/>
      <protection locked="0"/>
    </xf>
    <xf numFmtId="41" fontId="8" fillId="0" borderId="1" xfId="9" applyFont="1" applyFill="1">
      <alignment horizontal="left"/>
      <protection locked="0"/>
    </xf>
    <xf numFmtId="41" fontId="8" fillId="0" borderId="0" xfId="3" applyFont="1" applyFill="1"/>
    <xf numFmtId="41" fontId="8" fillId="0" borderId="1" xfId="10" applyFont="1" applyFill="1">
      <alignment horizontal="left"/>
      <protection locked="0"/>
    </xf>
    <xf numFmtId="41" fontId="8" fillId="0" borderId="0" xfId="10" applyFont="1" applyFill="1" applyBorder="1">
      <alignment horizontal="left"/>
      <protection locked="0"/>
    </xf>
    <xf numFmtId="164" fontId="8" fillId="0" borderId="0" xfId="0" applyNumberFormat="1" applyFont="1" applyFill="1" applyAlignment="1"/>
    <xf numFmtId="41" fontId="12" fillId="0" borderId="0" xfId="11" applyFont="1" applyFill="1">
      <alignment horizontal="left"/>
    </xf>
    <xf numFmtId="164" fontId="8" fillId="0" borderId="1" xfId="10" applyNumberFormat="1" applyFont="1" applyFill="1">
      <alignment horizontal="left"/>
      <protection locked="0"/>
    </xf>
    <xf numFmtId="41" fontId="8" fillId="0" borderId="2" xfId="10" applyFont="1" applyFill="1" applyBorder="1">
      <alignment horizontal="left"/>
      <protection locked="0"/>
    </xf>
    <xf numFmtId="164" fontId="8" fillId="0" borderId="1" xfId="9" applyNumberFormat="1" applyFont="1" applyFill="1" applyAlignment="1">
      <alignment horizontal="right"/>
      <protection locked="0"/>
    </xf>
    <xf numFmtId="43" fontId="8" fillId="0" borderId="0" xfId="0" applyNumberFormat="1" applyFont="1" applyFill="1" applyAlignment="1"/>
    <xf numFmtId="167" fontId="8" fillId="0" borderId="0" xfId="0" applyNumberFormat="1" applyFont="1" applyFill="1" applyAlignment="1"/>
    <xf numFmtId="164" fontId="12" fillId="0" borderId="0" xfId="11" applyNumberFormat="1" applyFont="1" applyFill="1" applyBorder="1" applyAlignment="1">
      <alignment horizontal="left"/>
    </xf>
    <xf numFmtId="41" fontId="12" fillId="0" borderId="0" xfId="11" applyFont="1" applyFill="1" applyBorder="1">
      <alignment horizontal="left"/>
    </xf>
    <xf numFmtId="0" fontId="8" fillId="0" borderId="0" xfId="0" applyNumberFormat="1" applyFont="1" applyFill="1" applyBorder="1" applyAlignment="1"/>
    <xf numFmtId="164" fontId="11" fillId="0" borderId="0" xfId="4" applyNumberFormat="1" applyFont="1" applyFill="1" applyAlignment="1">
      <alignment horizontal="left"/>
    </xf>
    <xf numFmtId="41" fontId="11" fillId="0" borderId="0" xfId="4" applyFont="1" applyFill="1">
      <alignment horizontal="left"/>
    </xf>
    <xf numFmtId="41" fontId="11" fillId="0" borderId="0" xfId="4" applyFont="1" applyFill="1" applyBorder="1">
      <alignment horizontal="left"/>
    </xf>
    <xf numFmtId="41" fontId="8" fillId="0" borderId="1" xfId="9" quotePrefix="1" applyFont="1" applyFill="1" applyAlignment="1">
      <alignment horizontal="left"/>
      <protection locked="0"/>
    </xf>
    <xf numFmtId="0" fontId="8" fillId="0" borderId="0" xfId="0" quotePrefix="1" applyNumberFormat="1" applyFont="1" applyFill="1" applyAlignment="1">
      <alignment horizontal="left"/>
    </xf>
    <xf numFmtId="168" fontId="8" fillId="0" borderId="0" xfId="1" applyNumberFormat="1" applyFont="1" applyFill="1"/>
    <xf numFmtId="164" fontId="12" fillId="0" borderId="0" xfId="11" applyNumberFormat="1" applyFont="1" applyFill="1" applyAlignment="1">
      <alignment horizontal="left"/>
    </xf>
    <xf numFmtId="168" fontId="12" fillId="0" borderId="0" xfId="1" applyNumberFormat="1" applyFont="1" applyFill="1" applyAlignment="1">
      <alignment horizontal="left"/>
    </xf>
    <xf numFmtId="166" fontId="10" fillId="0" borderId="0" xfId="8" applyFont="1" applyFill="1">
      <alignment horizontal="left" vertical="center"/>
    </xf>
    <xf numFmtId="41" fontId="11" fillId="0" borderId="0" xfId="0" applyNumberFormat="1" applyFont="1" applyFill="1" applyAlignment="1"/>
    <xf numFmtId="0" fontId="11" fillId="0" borderId="0" xfId="7" applyFont="1" applyFill="1" applyBorder="1">
      <alignment horizontal="left" wrapText="1"/>
    </xf>
    <xf numFmtId="41" fontId="8" fillId="0" borderId="0" xfId="9" applyFont="1" applyFill="1" applyBorder="1">
      <alignment horizontal="left"/>
      <protection locked="0"/>
    </xf>
    <xf numFmtId="10" fontId="8" fillId="0" borderId="0" xfId="2" applyFont="1" applyFill="1" applyBorder="1"/>
    <xf numFmtId="42" fontId="8" fillId="0" borderId="0" xfId="0" applyNumberFormat="1" applyFont="1" applyFill="1" applyBorder="1" applyAlignment="1"/>
    <xf numFmtId="164" fontId="8" fillId="0" borderId="1" xfId="9" quotePrefix="1" applyNumberFormat="1" applyFont="1" applyFill="1" applyAlignment="1">
      <alignment horizontal="right"/>
      <protection locked="0"/>
    </xf>
  </cellXfs>
  <cellStyles count="12">
    <cellStyle name="Calculation" xfId="3" builtinId="22"/>
    <cellStyle name="Comma" xfId="1" builtinId="3"/>
    <cellStyle name="Input Cells" xfId="10"/>
    <cellStyle name="Input Cells_ACCOUNTS" xfId="9"/>
    <cellStyle name="Normal" xfId="0" builtinId="0"/>
    <cellStyle name="Normal_B-3 061803" xfId="6"/>
    <cellStyle name="Percent" xfId="2" builtinId="5"/>
    <cellStyle name="Sub-total" xfId="11"/>
    <cellStyle name="Title: Major" xfId="8"/>
    <cellStyle name="Title: Minor" xfId="7"/>
    <cellStyle name="Title: Worksheet" xfId="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7.4800000000000005E-2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732"/>
  <sheetViews>
    <sheetView showGridLines="0" tabSelected="1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3" sqref="C53"/>
    </sheetView>
  </sheetViews>
  <sheetFormatPr defaultRowHeight="12.5" outlineLevelRow="1" outlineLevelCol="1" x14ac:dyDescent="0.25"/>
  <cols>
    <col min="1" max="1" width="11.54296875" style="12" customWidth="1"/>
    <col min="2" max="2" width="48.1796875" style="2" customWidth="1"/>
    <col min="3" max="3" width="18.81640625" style="2" bestFit="1" customWidth="1"/>
    <col min="4" max="4" width="19" style="2" hidden="1" customWidth="1" outlineLevel="1"/>
    <col min="5" max="5" width="19.81640625" style="2" hidden="1" customWidth="1" outlineLevel="1"/>
    <col min="6" max="6" width="17.7265625" style="2" hidden="1" customWidth="1" outlineLevel="1"/>
    <col min="7" max="9" width="18.81640625" style="2" hidden="1" customWidth="1" outlineLevel="1"/>
    <col min="10" max="10" width="15.54296875" style="2" hidden="1" customWidth="1" outlineLevel="1"/>
    <col min="11" max="11" width="5.1796875" style="2" customWidth="1" collapsed="1"/>
    <col min="12" max="12" width="12.54296875" style="2" bestFit="1" customWidth="1"/>
    <col min="13" max="13" width="11.81640625" style="2" customWidth="1"/>
    <col min="14" max="14" width="15.453125" style="2" bestFit="1" customWidth="1"/>
    <col min="15" max="15" width="15" style="2" customWidth="1"/>
    <col min="16" max="16" width="15.7265625" style="2" customWidth="1"/>
    <col min="17" max="17" width="19.7265625" style="2" customWidth="1"/>
    <col min="18" max="18" width="20.54296875" style="2" customWidth="1"/>
    <col min="19" max="19" width="0.54296875" style="2" hidden="1" customWidth="1"/>
    <col min="20" max="20" width="3.54296875" style="2" customWidth="1"/>
    <col min="21" max="21" width="15.81640625" style="2" bestFit="1" customWidth="1"/>
    <col min="22" max="22" width="8.7265625" style="2"/>
    <col min="23" max="24" width="13.81640625" style="2" customWidth="1"/>
    <col min="25" max="26" width="8.7265625" style="2"/>
    <col min="27" max="27" width="6.7265625" style="2" bestFit="1" customWidth="1"/>
    <col min="28" max="28" width="15.453125" style="2" bestFit="1" customWidth="1"/>
    <col min="29" max="29" width="15" style="2" bestFit="1" customWidth="1"/>
    <col min="30" max="30" width="16" style="2" bestFit="1" customWidth="1"/>
    <col min="31" max="31" width="14.54296875" style="2" bestFit="1" customWidth="1"/>
    <col min="32" max="32" width="16" style="2" customWidth="1"/>
    <col min="33" max="33" width="10.81640625" style="2" bestFit="1" customWidth="1"/>
    <col min="34" max="34" width="13.54296875" style="2" bestFit="1" customWidth="1"/>
    <col min="35" max="35" width="13.81640625" style="2" bestFit="1" customWidth="1"/>
    <col min="36" max="16384" width="8.7265625" style="2"/>
  </cols>
  <sheetData>
    <row r="1" spans="1:28" ht="18" x14ac:dyDescent="0.25">
      <c r="A1" s="1" t="s">
        <v>0</v>
      </c>
      <c r="D1" s="3"/>
      <c r="E1" s="3"/>
      <c r="F1" s="3"/>
      <c r="G1" s="3"/>
      <c r="H1" s="3"/>
      <c r="I1" s="3"/>
      <c r="X1" s="4"/>
      <c r="Y1" s="4"/>
    </row>
    <row r="2" spans="1:28" s="6" customFormat="1" ht="15.5" x14ac:dyDescent="0.35">
      <c r="A2" s="5"/>
      <c r="X2" s="4"/>
      <c r="Y2" s="4"/>
    </row>
    <row r="3" spans="1:28" s="6" customFormat="1" ht="39" x14ac:dyDescent="0.3">
      <c r="A3" s="7" t="s">
        <v>1</v>
      </c>
      <c r="B3" s="6" t="s">
        <v>2</v>
      </c>
      <c r="C3" s="8" t="s">
        <v>343</v>
      </c>
      <c r="D3" s="8" t="s">
        <v>3</v>
      </c>
      <c r="E3" s="9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L3" s="10" t="s">
        <v>10</v>
      </c>
      <c r="M3" s="10" t="s">
        <v>11</v>
      </c>
      <c r="N3" s="10" t="s">
        <v>28</v>
      </c>
      <c r="O3" s="10" t="s">
        <v>36</v>
      </c>
      <c r="P3" s="10" t="s">
        <v>66</v>
      </c>
      <c r="Q3" s="8" t="s">
        <v>60</v>
      </c>
      <c r="R3" s="10" t="s">
        <v>206</v>
      </c>
      <c r="S3" s="10" t="s">
        <v>32</v>
      </c>
      <c r="T3" s="10"/>
      <c r="U3" s="10" t="s">
        <v>12</v>
      </c>
      <c r="X3" s="11"/>
      <c r="Y3" s="4"/>
    </row>
    <row r="4" spans="1:28" x14ac:dyDescent="0.25">
      <c r="X4" s="4"/>
      <c r="Y4" s="4"/>
    </row>
    <row r="5" spans="1:28" x14ac:dyDescent="0.25">
      <c r="X5" s="4"/>
      <c r="Y5" s="4"/>
    </row>
    <row r="6" spans="1:28" ht="15.5" x14ac:dyDescent="0.25">
      <c r="A6" s="13" t="s">
        <v>13</v>
      </c>
      <c r="X6" s="4"/>
      <c r="Y6" s="4"/>
    </row>
    <row r="7" spans="1:28" ht="15.5" x14ac:dyDescent="0.25">
      <c r="A7" s="13" t="s">
        <v>14</v>
      </c>
      <c r="X7" s="4"/>
      <c r="Y7" s="4"/>
    </row>
    <row r="8" spans="1:28" ht="15.5" outlineLevel="1" x14ac:dyDescent="0.25">
      <c r="A8" s="13"/>
      <c r="D8" s="14"/>
      <c r="E8" s="14"/>
      <c r="F8" s="14"/>
      <c r="X8" s="4"/>
      <c r="Y8" s="4"/>
    </row>
    <row r="9" spans="1:28" ht="13" outlineLevel="1" x14ac:dyDescent="0.3">
      <c r="A9" s="15"/>
      <c r="B9" s="6" t="s">
        <v>15</v>
      </c>
      <c r="X9" s="4"/>
      <c r="Y9" s="4"/>
    </row>
    <row r="10" spans="1:28" outlineLevel="1" x14ac:dyDescent="0.25">
      <c r="A10" s="16">
        <v>301</v>
      </c>
      <c r="B10" s="17" t="s">
        <v>16</v>
      </c>
      <c r="C10" s="18">
        <v>159000</v>
      </c>
      <c r="D10" s="17">
        <f ca="1">SUM(E10:H10)</f>
        <v>159000</v>
      </c>
      <c r="E10" s="17">
        <v>158692</v>
      </c>
      <c r="F10" s="17">
        <v>308</v>
      </c>
      <c r="G10" s="17">
        <v>0</v>
      </c>
      <c r="H10" s="17">
        <v>0</v>
      </c>
      <c r="I10" s="17">
        <v>0</v>
      </c>
      <c r="J10" s="19">
        <f ca="1">D10+I10</f>
        <v>159000</v>
      </c>
      <c r="L10" s="17"/>
      <c r="M10" s="17"/>
      <c r="N10" s="17"/>
      <c r="O10" s="19"/>
      <c r="P10" s="19"/>
      <c r="Q10" s="19"/>
      <c r="R10" s="19"/>
      <c r="S10" s="19"/>
      <c r="U10" s="19" t="s">
        <v>17</v>
      </c>
      <c r="X10" s="4"/>
      <c r="Y10" s="4"/>
    </row>
    <row r="11" spans="1:28" outlineLevel="1" x14ac:dyDescent="0.25">
      <c r="A11" s="16">
        <v>302</v>
      </c>
      <c r="B11" s="17" t="s">
        <v>18</v>
      </c>
      <c r="C11" s="18">
        <v>532382.00000000012</v>
      </c>
      <c r="D11" s="17">
        <f ca="1">SUM(E11:H11)</f>
        <v>532382.00000000012</v>
      </c>
      <c r="E11" s="17">
        <v>531986.58840000001</v>
      </c>
      <c r="F11" s="17">
        <v>395.41160000010859</v>
      </c>
      <c r="G11" s="17">
        <v>0</v>
      </c>
      <c r="H11" s="17">
        <v>0</v>
      </c>
      <c r="I11" s="17">
        <v>0</v>
      </c>
      <c r="J11" s="19">
        <f t="shared" ref="J11:J12" ca="1" si="0">D11+I11</f>
        <v>532382.00000000012</v>
      </c>
      <c r="L11" s="17"/>
      <c r="M11" s="17"/>
      <c r="N11" s="17"/>
      <c r="O11" s="19"/>
      <c r="P11" s="19"/>
      <c r="Q11" s="19"/>
      <c r="R11" s="19"/>
      <c r="S11" s="19"/>
      <c r="U11" s="19" t="s">
        <v>17</v>
      </c>
      <c r="X11" s="4"/>
      <c r="Y11" s="4"/>
    </row>
    <row r="12" spans="1:28" outlineLevel="1" x14ac:dyDescent="0.25">
      <c r="A12" s="16">
        <v>303</v>
      </c>
      <c r="B12" s="17" t="s">
        <v>19</v>
      </c>
      <c r="C12" s="18">
        <v>204628662.29031318</v>
      </c>
      <c r="D12" s="17">
        <f ca="1">SUM(E12:H12)</f>
        <v>204628662.29031318</v>
      </c>
      <c r="E12" s="17">
        <v>138841301.1399</v>
      </c>
      <c r="F12" s="17">
        <v>51330505.116114192</v>
      </c>
      <c r="G12" s="17">
        <v>14456856.034299001</v>
      </c>
      <c r="H12" s="17">
        <v>0</v>
      </c>
      <c r="I12" s="17">
        <v>0</v>
      </c>
      <c r="J12" s="19">
        <f t="shared" ca="1" si="0"/>
        <v>204628662.29031318</v>
      </c>
      <c r="L12" s="17"/>
      <c r="M12" s="17"/>
      <c r="N12" s="17"/>
      <c r="O12" s="19"/>
      <c r="P12" s="19"/>
      <c r="Q12" s="19"/>
      <c r="R12" s="19"/>
      <c r="S12" s="19"/>
      <c r="U12" s="19" t="s">
        <v>20</v>
      </c>
      <c r="X12" s="4"/>
      <c r="Y12" s="4"/>
      <c r="AB12" s="20"/>
    </row>
    <row r="13" spans="1:28" s="22" customFormat="1" ht="13" outlineLevel="1" x14ac:dyDescent="0.3">
      <c r="A13" s="21"/>
      <c r="B13" s="22" t="s">
        <v>21</v>
      </c>
      <c r="C13" s="22">
        <f t="shared" ref="C13:J13" ca="1" si="1">SUM(C10:C12)</f>
        <v>205320044.29031318</v>
      </c>
      <c r="D13" s="22">
        <f t="shared" ca="1" si="1"/>
        <v>205320044.29031318</v>
      </c>
      <c r="E13" s="22">
        <f t="shared" ca="1" si="1"/>
        <v>139531979.72830001</v>
      </c>
      <c r="F13" s="22">
        <f t="shared" ca="1" si="1"/>
        <v>51331208.527714193</v>
      </c>
      <c r="G13" s="22">
        <f t="shared" ca="1" si="1"/>
        <v>14456856.034299001</v>
      </c>
      <c r="H13" s="22">
        <f t="shared" ca="1" si="1"/>
        <v>0</v>
      </c>
      <c r="I13" s="22">
        <f t="shared" ca="1" si="1"/>
        <v>0</v>
      </c>
      <c r="J13" s="22">
        <f t="shared" ca="1" si="1"/>
        <v>205320044.29031318</v>
      </c>
      <c r="K13" s="2"/>
      <c r="T13" s="2"/>
      <c r="X13" s="4"/>
      <c r="Y13" s="4"/>
    </row>
    <row r="14" spans="1:28" outlineLevel="1" x14ac:dyDescent="0.25">
      <c r="A14" s="21"/>
      <c r="X14" s="4"/>
      <c r="Y14" s="4"/>
    </row>
    <row r="15" spans="1:28" ht="13" outlineLevel="1" x14ac:dyDescent="0.3">
      <c r="A15" s="21"/>
      <c r="B15" s="6" t="s">
        <v>22</v>
      </c>
      <c r="X15" s="4"/>
      <c r="Y15" s="4"/>
    </row>
    <row r="16" spans="1:28" outlineLevel="1" x14ac:dyDescent="0.25">
      <c r="A16" s="16">
        <v>304</v>
      </c>
      <c r="B16" s="17" t="s">
        <v>23</v>
      </c>
      <c r="C16" s="18">
        <v>153000</v>
      </c>
      <c r="D16" s="17">
        <f t="shared" ref="D16:D27" ca="1" si="2">SUM(E16:H16)</f>
        <v>153000</v>
      </c>
      <c r="E16" s="17">
        <v>153211</v>
      </c>
      <c r="F16" s="17">
        <v>-211</v>
      </c>
      <c r="G16" s="19">
        <v>0</v>
      </c>
      <c r="H16" s="19">
        <v>0</v>
      </c>
      <c r="I16" s="19">
        <v>0</v>
      </c>
      <c r="J16" s="19">
        <f t="shared" ref="J16:J27" ca="1" si="3">D16+I16</f>
        <v>153000</v>
      </c>
      <c r="L16" s="17"/>
      <c r="M16" s="17"/>
      <c r="N16" s="17"/>
      <c r="O16" s="19"/>
      <c r="P16" s="19"/>
      <c r="Q16" s="19"/>
      <c r="R16" s="19"/>
      <c r="S16" s="19"/>
      <c r="U16" s="19" t="s">
        <v>24</v>
      </c>
      <c r="X16" s="4"/>
      <c r="Y16" s="4"/>
    </row>
    <row r="17" spans="1:37" outlineLevel="1" x14ac:dyDescent="0.25">
      <c r="A17" s="16">
        <v>305</v>
      </c>
      <c r="B17" s="17" t="s">
        <v>25</v>
      </c>
      <c r="C17" s="18">
        <v>508000</v>
      </c>
      <c r="D17" s="17">
        <f t="shared" ca="1" si="2"/>
        <v>508000</v>
      </c>
      <c r="E17" s="17">
        <v>508738</v>
      </c>
      <c r="F17" s="17">
        <v>-738</v>
      </c>
      <c r="G17" s="19">
        <v>0</v>
      </c>
      <c r="H17" s="19">
        <v>0</v>
      </c>
      <c r="I17" s="19">
        <v>0</v>
      </c>
      <c r="J17" s="19">
        <f t="shared" ca="1" si="3"/>
        <v>508000</v>
      </c>
      <c r="L17" s="17"/>
      <c r="M17" s="17"/>
      <c r="N17" s="17"/>
      <c r="O17" s="19"/>
      <c r="P17" s="19"/>
      <c r="Q17" s="19"/>
      <c r="R17" s="19"/>
      <c r="S17" s="19"/>
      <c r="U17" s="19" t="s">
        <v>24</v>
      </c>
      <c r="X17" s="4"/>
      <c r="Y17" s="4"/>
    </row>
    <row r="18" spans="1:37" outlineLevel="1" x14ac:dyDescent="0.25">
      <c r="A18" s="16">
        <v>311</v>
      </c>
      <c r="B18" s="17" t="s">
        <v>26</v>
      </c>
      <c r="C18" s="18">
        <v>6070000</v>
      </c>
      <c r="D18" s="17">
        <f t="shared" ca="1" si="2"/>
        <v>6070000</v>
      </c>
      <c r="E18" s="17">
        <v>6070282</v>
      </c>
      <c r="F18" s="17">
        <v>-282</v>
      </c>
      <c r="G18" s="19">
        <v>0</v>
      </c>
      <c r="H18" s="19">
        <v>0</v>
      </c>
      <c r="I18" s="19">
        <v>0</v>
      </c>
      <c r="J18" s="19">
        <f t="shared" ca="1" si="3"/>
        <v>6070000</v>
      </c>
      <c r="L18" s="17" t="s">
        <v>27</v>
      </c>
      <c r="M18" s="17" t="s">
        <v>28</v>
      </c>
      <c r="N18" s="17" t="s">
        <v>29</v>
      </c>
      <c r="O18" s="19"/>
      <c r="P18" s="19"/>
      <c r="Q18" s="19"/>
      <c r="R18" s="19"/>
      <c r="S18" s="19"/>
      <c r="U18" s="19"/>
      <c r="X18" s="4"/>
      <c r="Y18" s="4"/>
    </row>
    <row r="19" spans="1:37" outlineLevel="1" x14ac:dyDescent="0.25">
      <c r="A19" s="16">
        <v>320</v>
      </c>
      <c r="B19" s="17" t="s">
        <v>30</v>
      </c>
      <c r="C19" s="18">
        <v>5000</v>
      </c>
      <c r="D19" s="17">
        <f t="shared" ca="1" si="2"/>
        <v>5000</v>
      </c>
      <c r="E19" s="17">
        <v>4853</v>
      </c>
      <c r="F19" s="17">
        <v>147</v>
      </c>
      <c r="G19" s="19">
        <v>0</v>
      </c>
      <c r="H19" s="19">
        <v>0</v>
      </c>
      <c r="I19" s="19">
        <v>0</v>
      </c>
      <c r="J19" s="19">
        <f t="shared" ca="1" si="3"/>
        <v>5000</v>
      </c>
      <c r="L19" s="17" t="s">
        <v>27</v>
      </c>
      <c r="M19" s="17" t="s">
        <v>28</v>
      </c>
      <c r="N19" s="17" t="s">
        <v>29</v>
      </c>
      <c r="O19" s="19"/>
      <c r="P19" s="19"/>
      <c r="Q19" s="19"/>
      <c r="R19" s="19"/>
      <c r="S19" s="19"/>
      <c r="U19" s="19"/>
      <c r="X19" s="4"/>
      <c r="Y19" s="4"/>
    </row>
    <row r="20" spans="1:37" outlineLevel="1" x14ac:dyDescent="0.25">
      <c r="A20" s="23"/>
      <c r="B20" s="17" t="s">
        <v>31</v>
      </c>
      <c r="C20" s="18">
        <v>1646000</v>
      </c>
      <c r="D20" s="17">
        <f t="shared" ca="1" si="2"/>
        <v>1646000</v>
      </c>
      <c r="E20" s="19">
        <v>2972515</v>
      </c>
      <c r="F20" s="19">
        <v>-1326515</v>
      </c>
      <c r="G20" s="19">
        <v>0</v>
      </c>
      <c r="H20" s="19">
        <v>0</v>
      </c>
      <c r="I20" s="19">
        <v>0</v>
      </c>
      <c r="J20" s="19">
        <f t="shared" ca="1" si="3"/>
        <v>1646000</v>
      </c>
      <c r="L20" s="17" t="s">
        <v>27</v>
      </c>
      <c r="M20" s="17" t="s">
        <v>28</v>
      </c>
      <c r="N20" s="17" t="s">
        <v>29</v>
      </c>
      <c r="O20" s="19"/>
      <c r="P20" s="19"/>
      <c r="Q20" s="19"/>
      <c r="R20" s="19"/>
      <c r="S20" s="19"/>
      <c r="U20" s="19"/>
      <c r="X20" s="4"/>
      <c r="Y20" s="4"/>
    </row>
    <row r="21" spans="1:37" hidden="1" outlineLevel="1" x14ac:dyDescent="0.25">
      <c r="A21" s="23" t="s">
        <v>32</v>
      </c>
      <c r="B21" s="24" t="s">
        <v>32</v>
      </c>
      <c r="C21" s="18">
        <v>0</v>
      </c>
      <c r="D21" s="17">
        <f t="shared" ca="1" si="2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f t="shared" ca="1" si="3"/>
        <v>0</v>
      </c>
      <c r="L21" s="19"/>
      <c r="M21" s="19"/>
      <c r="N21" s="19"/>
      <c r="O21" s="19"/>
      <c r="P21" s="19"/>
      <c r="Q21" s="19"/>
      <c r="R21" s="19"/>
      <c r="S21" s="19"/>
      <c r="U21" s="19"/>
      <c r="X21" s="4"/>
      <c r="Y21" s="4"/>
      <c r="AB21" s="20"/>
    </row>
    <row r="22" spans="1:37" ht="13" hidden="1" outlineLevel="1" x14ac:dyDescent="0.3">
      <c r="A22" s="23" t="s">
        <v>32</v>
      </c>
      <c r="B22" s="24" t="s">
        <v>32</v>
      </c>
      <c r="C22" s="18">
        <v>0</v>
      </c>
      <c r="D22" s="17">
        <f t="shared" ca="1" si="2"/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f t="shared" ca="1" si="3"/>
        <v>0</v>
      </c>
      <c r="L22" s="19"/>
      <c r="M22" s="19"/>
      <c r="N22" s="19"/>
      <c r="O22" s="19"/>
      <c r="P22" s="19"/>
      <c r="Q22" s="19"/>
      <c r="R22" s="19"/>
      <c r="S22" s="19"/>
      <c r="U22" s="19"/>
      <c r="X22" s="4"/>
      <c r="Y22" s="4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hidden="1" outlineLevel="1" x14ac:dyDescent="0.25">
      <c r="A23" s="23" t="s">
        <v>32</v>
      </c>
      <c r="B23" s="24" t="s">
        <v>32</v>
      </c>
      <c r="C23" s="18">
        <v>0</v>
      </c>
      <c r="D23" s="17">
        <f t="shared" ca="1" si="2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f t="shared" ca="1" si="3"/>
        <v>0</v>
      </c>
      <c r="L23" s="19"/>
      <c r="M23" s="19"/>
      <c r="N23" s="19"/>
      <c r="O23" s="19"/>
      <c r="P23" s="19"/>
      <c r="Q23" s="19"/>
      <c r="R23" s="19"/>
      <c r="S23" s="19"/>
      <c r="U23" s="19"/>
      <c r="X23" s="4"/>
      <c r="Y23" s="4"/>
    </row>
    <row r="24" spans="1:37" hidden="1" outlineLevel="1" x14ac:dyDescent="0.25">
      <c r="A24" s="23" t="s">
        <v>32</v>
      </c>
      <c r="B24" s="24" t="s">
        <v>32</v>
      </c>
      <c r="C24" s="18">
        <v>0</v>
      </c>
      <c r="D24" s="17">
        <f t="shared" ca="1" si="2"/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f t="shared" ca="1" si="3"/>
        <v>0</v>
      </c>
      <c r="L24" s="19"/>
      <c r="M24" s="19"/>
      <c r="N24" s="19"/>
      <c r="O24" s="19"/>
      <c r="P24" s="19"/>
      <c r="Q24" s="19"/>
      <c r="R24" s="19"/>
      <c r="S24" s="19"/>
      <c r="U24" s="19"/>
      <c r="X24" s="4"/>
      <c r="Y24" s="4"/>
    </row>
    <row r="25" spans="1:37" ht="13.5" hidden="1" customHeight="1" outlineLevel="1" x14ac:dyDescent="0.25">
      <c r="A25" s="23" t="s">
        <v>32</v>
      </c>
      <c r="B25" s="24" t="s">
        <v>32</v>
      </c>
      <c r="C25" s="18">
        <v>0</v>
      </c>
      <c r="D25" s="17">
        <f t="shared" ca="1" si="2"/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f t="shared" ca="1" si="3"/>
        <v>0</v>
      </c>
      <c r="L25" s="19"/>
      <c r="M25" s="19"/>
      <c r="N25" s="19"/>
      <c r="O25" s="19"/>
      <c r="P25" s="19"/>
      <c r="Q25" s="19"/>
      <c r="R25" s="19"/>
      <c r="S25" s="19"/>
      <c r="U25" s="19"/>
      <c r="X25" s="4"/>
      <c r="Y25" s="4"/>
    </row>
    <row r="26" spans="1:37" hidden="1" outlineLevel="1" x14ac:dyDescent="0.25">
      <c r="A26" s="23" t="s">
        <v>32</v>
      </c>
      <c r="B26" s="24" t="s">
        <v>32</v>
      </c>
      <c r="C26" s="18">
        <v>0</v>
      </c>
      <c r="D26" s="17">
        <f t="shared" ca="1" si="2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f t="shared" ca="1" si="3"/>
        <v>0</v>
      </c>
      <c r="L26" s="19"/>
      <c r="M26" s="19"/>
      <c r="N26" s="19"/>
      <c r="O26" s="19"/>
      <c r="P26" s="19"/>
      <c r="Q26" s="19"/>
      <c r="R26" s="19"/>
      <c r="S26" s="19"/>
      <c r="U26" s="19"/>
      <c r="X26" s="4"/>
      <c r="Y26" s="4"/>
    </row>
    <row r="27" spans="1:37" hidden="1" outlineLevel="1" x14ac:dyDescent="0.25">
      <c r="A27" s="23" t="s">
        <v>32</v>
      </c>
      <c r="B27" s="24" t="s">
        <v>32</v>
      </c>
      <c r="C27" s="18">
        <v>0</v>
      </c>
      <c r="D27" s="17">
        <f t="shared" ca="1" si="2"/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f t="shared" ca="1" si="3"/>
        <v>0</v>
      </c>
      <c r="L27" s="19"/>
      <c r="M27" s="19"/>
      <c r="N27" s="19"/>
      <c r="O27" s="19"/>
      <c r="P27" s="19"/>
      <c r="Q27" s="19"/>
      <c r="R27" s="19"/>
      <c r="S27" s="19"/>
      <c r="U27" s="19"/>
      <c r="X27" s="4"/>
      <c r="Y27" s="4"/>
    </row>
    <row r="28" spans="1:37" s="22" customFormat="1" ht="13" outlineLevel="1" x14ac:dyDescent="0.3">
      <c r="A28" s="21"/>
      <c r="B28" s="22" t="s">
        <v>21</v>
      </c>
      <c r="C28" s="22">
        <f t="shared" ref="C28:J28" ca="1" si="4">SUM(C16:C27)</f>
        <v>8382000</v>
      </c>
      <c r="D28" s="22">
        <f ca="1">SUM(D16:D27)</f>
        <v>8382000</v>
      </c>
      <c r="E28" s="22">
        <f t="shared" ca="1" si="4"/>
        <v>9709599</v>
      </c>
      <c r="F28" s="22">
        <f t="shared" ca="1" si="4"/>
        <v>-1327599</v>
      </c>
      <c r="G28" s="22">
        <f t="shared" ca="1" si="4"/>
        <v>0</v>
      </c>
      <c r="H28" s="22">
        <f t="shared" ref="H28:I28" ca="1" si="5">SUM(H16:H27)</f>
        <v>0</v>
      </c>
      <c r="I28" s="22">
        <f t="shared" ca="1" si="5"/>
        <v>0</v>
      </c>
      <c r="J28" s="22">
        <f t="shared" ca="1" si="4"/>
        <v>8382000</v>
      </c>
      <c r="K28" s="2"/>
      <c r="T28" s="2"/>
      <c r="X28" s="4"/>
      <c r="Y28" s="4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outlineLevel="1" x14ac:dyDescent="0.25">
      <c r="A29" s="21"/>
      <c r="X29" s="4"/>
      <c r="Y29" s="4"/>
    </row>
    <row r="30" spans="1:37" ht="13" outlineLevel="1" x14ac:dyDescent="0.3">
      <c r="A30" s="21"/>
      <c r="B30" s="6" t="s">
        <v>33</v>
      </c>
      <c r="X30" s="4"/>
      <c r="Y30" s="4"/>
      <c r="AB30" s="20"/>
    </row>
    <row r="31" spans="1:37" ht="13" outlineLevel="1" x14ac:dyDescent="0.3">
      <c r="A31" s="16"/>
      <c r="B31" s="17" t="s">
        <v>34</v>
      </c>
      <c r="C31" s="18">
        <v>10074750</v>
      </c>
      <c r="D31" s="17">
        <f t="shared" ref="D31:D39" ca="1" si="6">SUM(E31:H31)</f>
        <v>10074750</v>
      </c>
      <c r="E31" s="17">
        <v>9746113.0199999996</v>
      </c>
      <c r="F31" s="17">
        <v>328636.97999999992</v>
      </c>
      <c r="G31" s="19">
        <v>0</v>
      </c>
      <c r="H31" s="19">
        <v>0</v>
      </c>
      <c r="I31" s="19">
        <v>0</v>
      </c>
      <c r="J31" s="19">
        <f t="shared" ref="J31:J39" ca="1" si="7">D31+I31</f>
        <v>10074750</v>
      </c>
      <c r="L31" s="17" t="s">
        <v>35</v>
      </c>
      <c r="M31" s="17" t="s">
        <v>36</v>
      </c>
      <c r="N31" s="17"/>
      <c r="O31" s="17" t="s">
        <v>37</v>
      </c>
      <c r="P31" s="17"/>
      <c r="Q31" s="19"/>
      <c r="R31" s="19"/>
      <c r="S31" s="19"/>
      <c r="U31" s="19"/>
      <c r="X31" s="4"/>
      <c r="Y31" s="4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outlineLevel="1" x14ac:dyDescent="0.25">
      <c r="A32" s="16">
        <v>350</v>
      </c>
      <c r="B32" s="17" t="s">
        <v>23</v>
      </c>
      <c r="C32" s="18">
        <v>1090200</v>
      </c>
      <c r="D32" s="17">
        <f t="shared" ca="1" si="6"/>
        <v>1090200</v>
      </c>
      <c r="E32" s="17">
        <v>1087030.52</v>
      </c>
      <c r="F32" s="17">
        <v>3169.48</v>
      </c>
      <c r="G32" s="19">
        <v>0</v>
      </c>
      <c r="H32" s="19">
        <v>0</v>
      </c>
      <c r="I32" s="19">
        <v>0</v>
      </c>
      <c r="J32" s="19">
        <f t="shared" ca="1" si="7"/>
        <v>1090200</v>
      </c>
      <c r="L32" s="17" t="s">
        <v>35</v>
      </c>
      <c r="M32" s="17" t="s">
        <v>28</v>
      </c>
      <c r="N32" s="17" t="s">
        <v>38</v>
      </c>
      <c r="O32" s="17"/>
      <c r="P32" s="17"/>
      <c r="Q32" s="19"/>
      <c r="R32" s="19"/>
      <c r="S32" s="19"/>
      <c r="U32" s="19"/>
      <c r="X32" s="4"/>
      <c r="Y32" s="4"/>
    </row>
    <row r="33" spans="1:28" outlineLevel="1" x14ac:dyDescent="0.25">
      <c r="A33" s="16">
        <v>351</v>
      </c>
      <c r="B33" s="17" t="s">
        <v>25</v>
      </c>
      <c r="C33" s="18">
        <v>865050.00000000012</v>
      </c>
      <c r="D33" s="17">
        <f t="shared" ca="1" si="6"/>
        <v>865050.00000000012</v>
      </c>
      <c r="E33" s="17">
        <v>815898.57000000007</v>
      </c>
      <c r="F33" s="17">
        <v>49151.43</v>
      </c>
      <c r="G33" s="19">
        <v>0</v>
      </c>
      <c r="H33" s="19">
        <v>0</v>
      </c>
      <c r="I33" s="19">
        <v>0</v>
      </c>
      <c r="J33" s="19">
        <f t="shared" ca="1" si="7"/>
        <v>865050.00000000012</v>
      </c>
      <c r="L33" s="17" t="s">
        <v>35</v>
      </c>
      <c r="M33" s="17" t="s">
        <v>28</v>
      </c>
      <c r="N33" s="17" t="s">
        <v>38</v>
      </c>
      <c r="O33" s="17"/>
      <c r="P33" s="17"/>
      <c r="Q33" s="19"/>
      <c r="R33" s="19"/>
      <c r="S33" s="19"/>
      <c r="U33" s="19"/>
      <c r="X33" s="4"/>
      <c r="Y33" s="4"/>
    </row>
    <row r="34" spans="1:28" outlineLevel="1" x14ac:dyDescent="0.25">
      <c r="A34" s="25">
        <v>352</v>
      </c>
      <c r="B34" s="17" t="s">
        <v>39</v>
      </c>
      <c r="C34" s="18">
        <v>15389990</v>
      </c>
      <c r="D34" s="17">
        <f t="shared" ca="1" si="6"/>
        <v>15389990</v>
      </c>
      <c r="E34" s="17">
        <v>14484546.51</v>
      </c>
      <c r="F34" s="17">
        <v>905443.49</v>
      </c>
      <c r="G34" s="19">
        <v>0</v>
      </c>
      <c r="H34" s="19">
        <v>0</v>
      </c>
      <c r="I34" s="19">
        <v>0</v>
      </c>
      <c r="J34" s="19">
        <f t="shared" ca="1" si="7"/>
        <v>15389990</v>
      </c>
      <c r="L34" s="17" t="s">
        <v>35</v>
      </c>
      <c r="M34" s="17" t="s">
        <v>28</v>
      </c>
      <c r="N34" s="17" t="s">
        <v>38</v>
      </c>
      <c r="O34" s="17"/>
      <c r="P34" s="17"/>
      <c r="Q34" s="19"/>
      <c r="R34" s="19"/>
      <c r="S34" s="19"/>
      <c r="U34" s="19"/>
      <c r="X34" s="4"/>
      <c r="Y34" s="4"/>
    </row>
    <row r="35" spans="1:28" outlineLevel="1" x14ac:dyDescent="0.25">
      <c r="A35" s="16">
        <v>353</v>
      </c>
      <c r="B35" s="17" t="s">
        <v>40</v>
      </c>
      <c r="C35" s="18">
        <v>2491660</v>
      </c>
      <c r="D35" s="17">
        <f t="shared" ca="1" si="6"/>
        <v>2491660</v>
      </c>
      <c r="E35" s="17">
        <v>2491253.15</v>
      </c>
      <c r="F35" s="17">
        <v>406.85</v>
      </c>
      <c r="G35" s="19">
        <v>0</v>
      </c>
      <c r="H35" s="19">
        <v>0</v>
      </c>
      <c r="I35" s="19">
        <v>0</v>
      </c>
      <c r="J35" s="19">
        <f t="shared" ca="1" si="7"/>
        <v>2491660</v>
      </c>
      <c r="L35" s="17" t="s">
        <v>35</v>
      </c>
      <c r="M35" s="17" t="s">
        <v>28</v>
      </c>
      <c r="N35" s="17" t="s">
        <v>38</v>
      </c>
      <c r="O35" s="17"/>
      <c r="P35" s="17"/>
      <c r="Q35" s="19"/>
      <c r="R35" s="19"/>
      <c r="S35" s="19"/>
      <c r="U35" s="19"/>
      <c r="X35" s="4"/>
      <c r="Y35" s="4"/>
    </row>
    <row r="36" spans="1:28" outlineLevel="1" x14ac:dyDescent="0.25">
      <c r="A36" s="16">
        <v>354</v>
      </c>
      <c r="B36" s="17" t="s">
        <v>41</v>
      </c>
      <c r="C36" s="18">
        <v>15047130</v>
      </c>
      <c r="D36" s="17">
        <f t="shared" ca="1" si="6"/>
        <v>15047130</v>
      </c>
      <c r="E36" s="17">
        <v>14870825.699999999</v>
      </c>
      <c r="F36" s="17">
        <v>176304.3</v>
      </c>
      <c r="G36" s="19">
        <v>0</v>
      </c>
      <c r="H36" s="19">
        <v>0</v>
      </c>
      <c r="I36" s="19">
        <v>0</v>
      </c>
      <c r="J36" s="19">
        <f t="shared" ca="1" si="7"/>
        <v>15047130</v>
      </c>
      <c r="L36" s="17" t="s">
        <v>35</v>
      </c>
      <c r="M36" s="17" t="s">
        <v>28</v>
      </c>
      <c r="N36" s="17" t="s">
        <v>38</v>
      </c>
      <c r="O36" s="17"/>
      <c r="P36" s="17"/>
      <c r="Q36" s="19"/>
      <c r="R36" s="19"/>
      <c r="S36" s="19"/>
      <c r="U36" s="19"/>
      <c r="X36" s="4"/>
      <c r="Y36" s="4"/>
    </row>
    <row r="37" spans="1:28" outlineLevel="1" x14ac:dyDescent="0.25">
      <c r="A37" s="16">
        <v>355</v>
      </c>
      <c r="B37" s="17" t="s">
        <v>42</v>
      </c>
      <c r="C37" s="18">
        <v>451090</v>
      </c>
      <c r="D37" s="17">
        <f t="shared" ca="1" si="6"/>
        <v>451090</v>
      </c>
      <c r="E37" s="17">
        <v>451086.05</v>
      </c>
      <c r="F37" s="17">
        <v>3.95</v>
      </c>
      <c r="G37" s="19">
        <v>0</v>
      </c>
      <c r="H37" s="19">
        <v>0</v>
      </c>
      <c r="I37" s="19">
        <v>0</v>
      </c>
      <c r="J37" s="19">
        <f t="shared" ca="1" si="7"/>
        <v>451090</v>
      </c>
      <c r="L37" s="17" t="s">
        <v>35</v>
      </c>
      <c r="M37" s="17" t="s">
        <v>28</v>
      </c>
      <c r="N37" s="17" t="s">
        <v>38</v>
      </c>
      <c r="O37" s="17"/>
      <c r="P37" s="17"/>
      <c r="Q37" s="19"/>
      <c r="R37" s="19"/>
      <c r="S37" s="19"/>
      <c r="U37" s="19"/>
      <c r="X37" s="4"/>
      <c r="Y37" s="4"/>
    </row>
    <row r="38" spans="1:28" outlineLevel="1" x14ac:dyDescent="0.25">
      <c r="A38" s="16">
        <v>356</v>
      </c>
      <c r="B38" s="17" t="s">
        <v>43</v>
      </c>
      <c r="C38" s="18">
        <v>2231750</v>
      </c>
      <c r="D38" s="17">
        <f t="shared" ca="1" si="6"/>
        <v>2231750</v>
      </c>
      <c r="E38" s="17">
        <v>2139164.37</v>
      </c>
      <c r="F38" s="17">
        <v>92585.63</v>
      </c>
      <c r="G38" s="19">
        <v>0</v>
      </c>
      <c r="H38" s="19">
        <v>0</v>
      </c>
      <c r="I38" s="19">
        <v>0</v>
      </c>
      <c r="J38" s="19">
        <f t="shared" ca="1" si="7"/>
        <v>2231750</v>
      </c>
      <c r="L38" s="17" t="s">
        <v>35</v>
      </c>
      <c r="M38" s="17" t="s">
        <v>28</v>
      </c>
      <c r="N38" s="17" t="s">
        <v>38</v>
      </c>
      <c r="O38" s="17"/>
      <c r="P38" s="17"/>
      <c r="Q38" s="19"/>
      <c r="R38" s="19"/>
      <c r="S38" s="19"/>
      <c r="U38" s="19"/>
      <c r="X38" s="4"/>
      <c r="Y38" s="4"/>
    </row>
    <row r="39" spans="1:28" outlineLevel="1" x14ac:dyDescent="0.25">
      <c r="A39" s="16">
        <v>357</v>
      </c>
      <c r="B39" s="17" t="s">
        <v>30</v>
      </c>
      <c r="C39" s="18">
        <v>333380</v>
      </c>
      <c r="D39" s="17">
        <f t="shared" ca="1" si="6"/>
        <v>333380</v>
      </c>
      <c r="E39" s="17">
        <v>324144.11</v>
      </c>
      <c r="F39" s="17">
        <v>9235.89</v>
      </c>
      <c r="G39" s="19">
        <v>0</v>
      </c>
      <c r="H39" s="19">
        <v>0</v>
      </c>
      <c r="I39" s="19">
        <v>0</v>
      </c>
      <c r="J39" s="19">
        <f t="shared" ca="1" si="7"/>
        <v>333380</v>
      </c>
      <c r="L39" s="17" t="s">
        <v>35</v>
      </c>
      <c r="M39" s="17" t="s">
        <v>28</v>
      </c>
      <c r="N39" s="17" t="s">
        <v>38</v>
      </c>
      <c r="O39" s="17"/>
      <c r="P39" s="17"/>
      <c r="Q39" s="19"/>
      <c r="R39" s="19"/>
      <c r="S39" s="19"/>
      <c r="U39" s="19"/>
      <c r="X39" s="4"/>
      <c r="Y39" s="4"/>
      <c r="AB39" s="20"/>
    </row>
    <row r="40" spans="1:28" s="22" customFormat="1" ht="13" outlineLevel="1" x14ac:dyDescent="0.3">
      <c r="A40" s="21"/>
      <c r="B40" s="22" t="s">
        <v>21</v>
      </c>
      <c r="C40" s="22">
        <f t="shared" ref="C40:J40" ca="1" si="8">SUM(C31:C39)</f>
        <v>47975000</v>
      </c>
      <c r="D40" s="22">
        <f t="shared" ca="1" si="8"/>
        <v>47975000</v>
      </c>
      <c r="E40" s="22">
        <f t="shared" ca="1" si="8"/>
        <v>46410061.999999993</v>
      </c>
      <c r="F40" s="22">
        <f t="shared" ca="1" si="8"/>
        <v>1564937.9999999998</v>
      </c>
      <c r="G40" s="22">
        <f t="shared" ca="1" si="8"/>
        <v>0</v>
      </c>
      <c r="H40" s="22">
        <f t="shared" ref="H40:I40" ca="1" si="9">SUM(H31:H39)</f>
        <v>0</v>
      </c>
      <c r="I40" s="22">
        <f t="shared" ca="1" si="9"/>
        <v>0</v>
      </c>
      <c r="J40" s="22">
        <f t="shared" ca="1" si="8"/>
        <v>47975000</v>
      </c>
      <c r="K40" s="2"/>
      <c r="T40" s="2"/>
      <c r="X40" s="4"/>
      <c r="Y40" s="4"/>
    </row>
    <row r="41" spans="1:28" outlineLevel="1" x14ac:dyDescent="0.25">
      <c r="A41" s="21"/>
      <c r="E41" s="26"/>
      <c r="X41" s="4"/>
      <c r="Y41" s="4"/>
    </row>
    <row r="42" spans="1:28" ht="13" outlineLevel="1" x14ac:dyDescent="0.3">
      <c r="A42" s="21"/>
      <c r="B42" s="6" t="s">
        <v>44</v>
      </c>
      <c r="X42" s="4"/>
      <c r="Y42" s="4"/>
    </row>
    <row r="43" spans="1:28" outlineLevel="1" x14ac:dyDescent="0.25">
      <c r="A43" s="16">
        <v>360</v>
      </c>
      <c r="B43" s="17" t="s">
        <v>45</v>
      </c>
      <c r="C43" s="18">
        <v>1705000</v>
      </c>
      <c r="D43" s="17">
        <f t="shared" ref="D43:D48" ca="1" si="10">SUM(E43:H43)</f>
        <v>1705000</v>
      </c>
      <c r="E43" s="17">
        <v>1704569</v>
      </c>
      <c r="F43" s="17">
        <v>431</v>
      </c>
      <c r="G43" s="19">
        <v>0</v>
      </c>
      <c r="H43" s="19">
        <v>0</v>
      </c>
      <c r="I43" s="19">
        <v>0</v>
      </c>
      <c r="J43" s="19">
        <f t="shared" ref="J43:J48" ca="1" si="11">D43+I43</f>
        <v>1705000</v>
      </c>
      <c r="L43" s="17" t="s">
        <v>35</v>
      </c>
      <c r="M43" s="17" t="s">
        <v>28</v>
      </c>
      <c r="N43" s="17" t="s">
        <v>38</v>
      </c>
      <c r="O43" s="17"/>
      <c r="P43" s="17"/>
      <c r="Q43" s="19"/>
      <c r="R43" s="19"/>
      <c r="S43" s="19"/>
      <c r="U43" s="19"/>
      <c r="X43" s="4"/>
      <c r="Y43" s="4"/>
    </row>
    <row r="44" spans="1:28" outlineLevel="1" x14ac:dyDescent="0.25">
      <c r="A44" s="16">
        <v>361</v>
      </c>
      <c r="B44" s="17" t="s">
        <v>46</v>
      </c>
      <c r="C44" s="18">
        <v>4156000</v>
      </c>
      <c r="D44" s="17">
        <f t="shared" ca="1" si="10"/>
        <v>4156000</v>
      </c>
      <c r="E44" s="17">
        <v>4155602</v>
      </c>
      <c r="F44" s="17">
        <v>398</v>
      </c>
      <c r="G44" s="19">
        <v>0</v>
      </c>
      <c r="H44" s="19">
        <v>0</v>
      </c>
      <c r="I44" s="19">
        <v>0</v>
      </c>
      <c r="J44" s="19">
        <f t="shared" ca="1" si="11"/>
        <v>4156000</v>
      </c>
      <c r="L44" s="17" t="s">
        <v>35</v>
      </c>
      <c r="M44" s="17" t="s">
        <v>28</v>
      </c>
      <c r="N44" s="17" t="s">
        <v>38</v>
      </c>
      <c r="O44" s="17"/>
      <c r="P44" s="17"/>
      <c r="Q44" s="19"/>
      <c r="R44" s="19"/>
      <c r="S44" s="19"/>
      <c r="U44" s="19"/>
      <c r="X44" s="4"/>
      <c r="Y44" s="4"/>
    </row>
    <row r="45" spans="1:28" outlineLevel="1" x14ac:dyDescent="0.25">
      <c r="A45" s="16">
        <v>362</v>
      </c>
      <c r="B45" s="17" t="s">
        <v>47</v>
      </c>
      <c r="C45" s="18">
        <v>3683000</v>
      </c>
      <c r="D45" s="17">
        <f t="shared" ca="1" si="10"/>
        <v>3683000</v>
      </c>
      <c r="E45" s="17">
        <v>3683221</v>
      </c>
      <c r="F45" s="17">
        <v>-221</v>
      </c>
      <c r="G45" s="19">
        <v>0</v>
      </c>
      <c r="H45" s="19">
        <v>0</v>
      </c>
      <c r="I45" s="19">
        <v>0</v>
      </c>
      <c r="J45" s="19">
        <f t="shared" ca="1" si="11"/>
        <v>3683000</v>
      </c>
      <c r="L45" s="17" t="s">
        <v>35</v>
      </c>
      <c r="M45" s="17" t="s">
        <v>28</v>
      </c>
      <c r="N45" s="17" t="s">
        <v>38</v>
      </c>
      <c r="O45" s="17"/>
      <c r="P45" s="17"/>
      <c r="Q45" s="19"/>
      <c r="R45" s="19"/>
      <c r="S45" s="19"/>
      <c r="U45" s="19"/>
      <c r="X45" s="4"/>
      <c r="Y45" s="4"/>
    </row>
    <row r="46" spans="1:28" outlineLevel="1" x14ac:dyDescent="0.25">
      <c r="A46" s="16">
        <v>363</v>
      </c>
      <c r="B46" s="17" t="s">
        <v>43</v>
      </c>
      <c r="C46" s="18">
        <v>3984000</v>
      </c>
      <c r="D46" s="17">
        <f t="shared" ca="1" si="10"/>
        <v>3984000</v>
      </c>
      <c r="E46" s="17">
        <v>3984039</v>
      </c>
      <c r="F46" s="17">
        <v>-39</v>
      </c>
      <c r="G46" s="19">
        <v>0</v>
      </c>
      <c r="H46" s="19">
        <v>0</v>
      </c>
      <c r="I46" s="19">
        <v>0</v>
      </c>
      <c r="J46" s="19">
        <f t="shared" ca="1" si="11"/>
        <v>3984000</v>
      </c>
      <c r="L46" s="17" t="s">
        <v>35</v>
      </c>
      <c r="M46" s="17" t="s">
        <v>28</v>
      </c>
      <c r="N46" s="17" t="s">
        <v>38</v>
      </c>
      <c r="O46" s="17"/>
      <c r="P46" s="17"/>
      <c r="Q46" s="19"/>
      <c r="R46" s="19"/>
      <c r="S46" s="19"/>
      <c r="U46" s="19"/>
      <c r="X46" s="4"/>
      <c r="Y46" s="4"/>
    </row>
    <row r="47" spans="1:28" outlineLevel="1" x14ac:dyDescent="0.25">
      <c r="A47" s="16">
        <v>364</v>
      </c>
      <c r="B47" s="17" t="s">
        <v>48</v>
      </c>
      <c r="C47" s="18">
        <v>971000</v>
      </c>
      <c r="D47" s="17">
        <f t="shared" ca="1" si="10"/>
        <v>971000</v>
      </c>
      <c r="E47" s="17">
        <v>1219684</v>
      </c>
      <c r="F47" s="17">
        <v>-248684</v>
      </c>
      <c r="G47" s="19">
        <v>0</v>
      </c>
      <c r="H47" s="19">
        <v>0</v>
      </c>
      <c r="I47" s="19">
        <v>0</v>
      </c>
      <c r="J47" s="19">
        <f t="shared" ca="1" si="11"/>
        <v>971000</v>
      </c>
      <c r="L47" s="17" t="s">
        <v>35</v>
      </c>
      <c r="M47" s="17" t="s">
        <v>28</v>
      </c>
      <c r="N47" s="17" t="s">
        <v>38</v>
      </c>
      <c r="O47" s="17"/>
      <c r="P47" s="17"/>
      <c r="Q47" s="19"/>
      <c r="R47" s="19"/>
      <c r="S47" s="19"/>
      <c r="U47" s="19"/>
      <c r="X47" s="4"/>
      <c r="Y47" s="4"/>
    </row>
    <row r="48" spans="1:28" hidden="1" outlineLevel="1" x14ac:dyDescent="0.25">
      <c r="A48" s="23" t="s">
        <v>32</v>
      </c>
      <c r="B48" s="24" t="s">
        <v>32</v>
      </c>
      <c r="C48" s="18">
        <v>0</v>
      </c>
      <c r="D48" s="17">
        <f t="shared" ca="1" si="10"/>
        <v>0</v>
      </c>
      <c r="E48" s="17">
        <v>0</v>
      </c>
      <c r="F48" s="17">
        <v>0</v>
      </c>
      <c r="G48" s="19">
        <v>0</v>
      </c>
      <c r="H48" s="19">
        <v>0</v>
      </c>
      <c r="I48" s="19">
        <v>0</v>
      </c>
      <c r="J48" s="19">
        <f t="shared" ca="1" si="11"/>
        <v>0</v>
      </c>
      <c r="L48" s="19"/>
      <c r="M48" s="19"/>
      <c r="N48" s="19"/>
      <c r="O48" s="19"/>
      <c r="P48" s="19"/>
      <c r="Q48" s="19"/>
      <c r="R48" s="19"/>
      <c r="S48" s="19"/>
      <c r="U48" s="19"/>
      <c r="X48" s="4"/>
      <c r="Y48" s="4"/>
      <c r="AB48" s="20"/>
    </row>
    <row r="49" spans="1:25" s="22" customFormat="1" ht="13" outlineLevel="1" x14ac:dyDescent="0.3">
      <c r="A49" s="21"/>
      <c r="B49" s="22" t="s">
        <v>21</v>
      </c>
      <c r="C49" s="22">
        <f ca="1">SUM(C43:C48)</f>
        <v>14499000</v>
      </c>
      <c r="D49" s="22">
        <f t="shared" ref="D49:J49" ca="1" si="12">SUM(D43:D48)</f>
        <v>14499000</v>
      </c>
      <c r="E49" s="22">
        <f t="shared" ca="1" si="12"/>
        <v>14747115</v>
      </c>
      <c r="F49" s="22">
        <f t="shared" ca="1" si="12"/>
        <v>-248115</v>
      </c>
      <c r="G49" s="22">
        <f t="shared" ca="1" si="12"/>
        <v>0</v>
      </c>
      <c r="H49" s="22">
        <f t="shared" ca="1" si="12"/>
        <v>0</v>
      </c>
      <c r="I49" s="22">
        <f t="shared" ca="1" si="12"/>
        <v>0</v>
      </c>
      <c r="J49" s="22">
        <f t="shared" ca="1" si="12"/>
        <v>14499000</v>
      </c>
      <c r="K49" s="2"/>
      <c r="T49" s="2"/>
      <c r="X49" s="4"/>
      <c r="Y49" s="4"/>
    </row>
    <row r="50" spans="1:25" outlineLevel="1" x14ac:dyDescent="0.25">
      <c r="A50" s="21"/>
      <c r="X50" s="4"/>
      <c r="Y50" s="4"/>
    </row>
    <row r="51" spans="1:25" ht="13" outlineLevel="1" x14ac:dyDescent="0.3">
      <c r="A51" s="21"/>
      <c r="B51" s="6" t="s">
        <v>49</v>
      </c>
      <c r="X51" s="4"/>
      <c r="Y51" s="4"/>
    </row>
    <row r="52" spans="1:25" outlineLevel="1" x14ac:dyDescent="0.25">
      <c r="A52" s="16">
        <v>365</v>
      </c>
      <c r="B52" s="17" t="s">
        <v>23</v>
      </c>
      <c r="C52" s="18">
        <v>0</v>
      </c>
      <c r="D52" s="17">
        <f t="shared" ref="D52:D59" ca="1" si="13">SUM(E52:H52)</f>
        <v>0</v>
      </c>
      <c r="E52" s="17">
        <v>0</v>
      </c>
      <c r="F52" s="17">
        <v>0</v>
      </c>
      <c r="G52" s="19">
        <v>0</v>
      </c>
      <c r="H52" s="19">
        <v>0</v>
      </c>
      <c r="I52" s="19">
        <v>0</v>
      </c>
      <c r="J52" s="19">
        <f t="shared" ref="J52:J59" ca="1" si="14">D52+I52</f>
        <v>0</v>
      </c>
      <c r="L52" s="17"/>
      <c r="M52" s="17"/>
      <c r="N52" s="17"/>
      <c r="O52" s="17"/>
      <c r="P52" s="17"/>
      <c r="Q52" s="19"/>
      <c r="R52" s="19"/>
      <c r="S52" s="19"/>
      <c r="U52" s="19"/>
      <c r="X52" s="4"/>
      <c r="Y52" s="4"/>
    </row>
    <row r="53" spans="1:25" outlineLevel="1" x14ac:dyDescent="0.25">
      <c r="A53" s="16">
        <v>366</v>
      </c>
      <c r="B53" s="17" t="s">
        <v>25</v>
      </c>
      <c r="C53" s="18">
        <v>0</v>
      </c>
      <c r="D53" s="17">
        <f t="shared" ca="1" si="13"/>
        <v>0</v>
      </c>
      <c r="E53" s="17">
        <v>0</v>
      </c>
      <c r="F53" s="17">
        <v>0</v>
      </c>
      <c r="G53" s="19">
        <v>0</v>
      </c>
      <c r="H53" s="19">
        <v>0</v>
      </c>
      <c r="I53" s="19">
        <v>0</v>
      </c>
      <c r="J53" s="19">
        <f t="shared" ca="1" si="14"/>
        <v>0</v>
      </c>
      <c r="L53" s="17"/>
      <c r="M53" s="17"/>
      <c r="N53" s="17"/>
      <c r="O53" s="17"/>
      <c r="P53" s="17"/>
      <c r="Q53" s="19"/>
      <c r="R53" s="19"/>
      <c r="S53" s="19"/>
      <c r="U53" s="19"/>
      <c r="X53" s="4"/>
      <c r="Y53" s="4"/>
    </row>
    <row r="54" spans="1:25" outlineLevel="1" x14ac:dyDescent="0.25">
      <c r="A54" s="16">
        <v>367</v>
      </c>
      <c r="B54" s="17" t="s">
        <v>50</v>
      </c>
      <c r="C54" s="18">
        <v>0</v>
      </c>
      <c r="D54" s="17">
        <f t="shared" ca="1" si="13"/>
        <v>0</v>
      </c>
      <c r="E54" s="17">
        <v>0</v>
      </c>
      <c r="F54" s="17">
        <v>0</v>
      </c>
      <c r="G54" s="19">
        <v>0</v>
      </c>
      <c r="H54" s="19">
        <v>0</v>
      </c>
      <c r="I54" s="19">
        <v>0</v>
      </c>
      <c r="J54" s="19">
        <f t="shared" ca="1" si="14"/>
        <v>0</v>
      </c>
      <c r="L54" s="17"/>
      <c r="M54" s="17"/>
      <c r="N54" s="17"/>
      <c r="O54" s="17"/>
      <c r="P54" s="17"/>
      <c r="Q54" s="19"/>
      <c r="R54" s="19"/>
      <c r="S54" s="19"/>
      <c r="U54" s="19"/>
      <c r="X54" s="4"/>
      <c r="Y54" s="4"/>
    </row>
    <row r="55" spans="1:25" outlineLevel="1" x14ac:dyDescent="0.25">
      <c r="A55" s="16">
        <v>369</v>
      </c>
      <c r="B55" s="17" t="s">
        <v>51</v>
      </c>
      <c r="C55" s="18">
        <v>0</v>
      </c>
      <c r="D55" s="17">
        <f t="shared" ca="1" si="13"/>
        <v>0</v>
      </c>
      <c r="E55" s="17">
        <v>0</v>
      </c>
      <c r="F55" s="17">
        <v>0</v>
      </c>
      <c r="G55" s="19">
        <v>0</v>
      </c>
      <c r="H55" s="19">
        <v>0</v>
      </c>
      <c r="I55" s="19">
        <v>0</v>
      </c>
      <c r="J55" s="19">
        <f t="shared" ca="1" si="14"/>
        <v>0</v>
      </c>
      <c r="L55" s="17"/>
      <c r="M55" s="17"/>
      <c r="N55" s="17"/>
      <c r="O55" s="17"/>
      <c r="P55" s="17"/>
      <c r="Q55" s="19"/>
      <c r="R55" s="19"/>
      <c r="S55" s="19"/>
      <c r="U55" s="19"/>
      <c r="X55" s="4"/>
      <c r="Y55" s="4"/>
    </row>
    <row r="56" spans="1:25" outlineLevel="1" x14ac:dyDescent="0.25">
      <c r="A56" s="23">
        <v>372</v>
      </c>
      <c r="B56" s="24" t="s">
        <v>52</v>
      </c>
      <c r="C56" s="18">
        <v>0</v>
      </c>
      <c r="D56" s="17">
        <f t="shared" ca="1" si="13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f t="shared" ca="1" si="14"/>
        <v>0</v>
      </c>
      <c r="L56" s="17"/>
      <c r="M56" s="17"/>
      <c r="N56" s="17"/>
      <c r="O56" s="17"/>
      <c r="P56" s="17"/>
      <c r="Q56" s="19"/>
      <c r="R56" s="19"/>
      <c r="S56" s="19"/>
      <c r="U56" s="19"/>
      <c r="X56" s="4"/>
      <c r="Y56" s="4"/>
    </row>
    <row r="57" spans="1:25" hidden="1" outlineLevel="1" x14ac:dyDescent="0.25">
      <c r="A57" s="23" t="s">
        <v>32</v>
      </c>
      <c r="B57" s="24" t="s">
        <v>32</v>
      </c>
      <c r="C57" s="18">
        <v>0</v>
      </c>
      <c r="D57" s="17">
        <f t="shared" ca="1" si="13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f t="shared" ca="1" si="14"/>
        <v>0</v>
      </c>
      <c r="L57" s="19"/>
      <c r="M57" s="19"/>
      <c r="N57" s="19"/>
      <c r="O57" s="19"/>
      <c r="P57" s="19"/>
      <c r="Q57" s="19"/>
      <c r="R57" s="19"/>
      <c r="S57" s="19"/>
      <c r="U57" s="19"/>
      <c r="X57" s="4"/>
      <c r="Y57" s="4"/>
    </row>
    <row r="58" spans="1:25" hidden="1" outlineLevel="1" x14ac:dyDescent="0.25">
      <c r="A58" s="23" t="s">
        <v>32</v>
      </c>
      <c r="B58" s="24" t="s">
        <v>32</v>
      </c>
      <c r="C58" s="18">
        <v>0</v>
      </c>
      <c r="D58" s="17">
        <f t="shared" ca="1" si="13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f t="shared" ca="1" si="14"/>
        <v>0</v>
      </c>
      <c r="L58" s="19"/>
      <c r="M58" s="19"/>
      <c r="N58" s="19"/>
      <c r="O58" s="19"/>
      <c r="P58" s="19"/>
      <c r="Q58" s="19"/>
      <c r="R58" s="19"/>
      <c r="S58" s="19"/>
      <c r="U58" s="19"/>
      <c r="X58" s="4"/>
      <c r="Y58" s="4"/>
    </row>
    <row r="59" spans="1:25" hidden="1" outlineLevel="1" x14ac:dyDescent="0.25">
      <c r="A59" s="23" t="s">
        <v>32</v>
      </c>
      <c r="B59" s="24" t="s">
        <v>32</v>
      </c>
      <c r="C59" s="18">
        <v>0</v>
      </c>
      <c r="D59" s="17">
        <f t="shared" ca="1" si="13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f t="shared" ca="1" si="14"/>
        <v>0</v>
      </c>
      <c r="L59" s="19"/>
      <c r="M59" s="19"/>
      <c r="N59" s="19"/>
      <c r="O59" s="19"/>
      <c r="P59" s="19"/>
      <c r="Q59" s="19"/>
      <c r="R59" s="19"/>
      <c r="S59" s="19"/>
      <c r="U59" s="19"/>
      <c r="X59" s="4"/>
      <c r="Y59" s="4"/>
    </row>
    <row r="60" spans="1:25" s="22" customFormat="1" ht="13" outlineLevel="1" x14ac:dyDescent="0.3">
      <c r="A60" s="21"/>
      <c r="B60" s="22" t="s">
        <v>21</v>
      </c>
      <c r="C60" s="22">
        <f t="shared" ref="C60:J60" ca="1" si="15">SUM(C52:C59)</f>
        <v>0</v>
      </c>
      <c r="D60" s="22">
        <f t="shared" ca="1" si="15"/>
        <v>0</v>
      </c>
      <c r="E60" s="22">
        <f t="shared" ca="1" si="15"/>
        <v>0</v>
      </c>
      <c r="F60" s="22">
        <f t="shared" ca="1" si="15"/>
        <v>0</v>
      </c>
      <c r="G60" s="22">
        <f t="shared" ca="1" si="15"/>
        <v>0</v>
      </c>
      <c r="H60" s="22">
        <f t="shared" ref="H60:I60" ca="1" si="16">SUM(H52:H59)</f>
        <v>0</v>
      </c>
      <c r="I60" s="22">
        <f t="shared" ca="1" si="16"/>
        <v>0</v>
      </c>
      <c r="J60" s="22">
        <f t="shared" ca="1" si="15"/>
        <v>0</v>
      </c>
      <c r="K60" s="2"/>
      <c r="T60" s="2"/>
      <c r="X60" s="4"/>
      <c r="Y60" s="4"/>
    </row>
    <row r="61" spans="1:25" outlineLevel="1" x14ac:dyDescent="0.25">
      <c r="A61" s="21"/>
      <c r="C61" s="14"/>
      <c r="X61" s="4"/>
      <c r="Y61" s="4"/>
    </row>
    <row r="62" spans="1:25" ht="13" outlineLevel="1" x14ac:dyDescent="0.3">
      <c r="A62" s="21"/>
      <c r="B62" s="6" t="s">
        <v>53</v>
      </c>
      <c r="C62" s="14"/>
      <c r="E62" s="14"/>
      <c r="F62" s="14"/>
      <c r="G62" s="14"/>
      <c r="H62" s="14"/>
      <c r="I62" s="14"/>
      <c r="N62" s="27"/>
      <c r="X62" s="4"/>
      <c r="Y62" s="4"/>
    </row>
    <row r="63" spans="1:25" outlineLevel="1" x14ac:dyDescent="0.25">
      <c r="A63" s="16">
        <v>373</v>
      </c>
      <c r="B63" s="17" t="s">
        <v>52</v>
      </c>
      <c r="C63" s="18">
        <v>0</v>
      </c>
      <c r="D63" s="17">
        <f t="shared" ref="D63:D82" ca="1" si="17">SUM(E63:H63)</f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9">
        <f t="shared" ref="J63:J82" ca="1" si="18">D63+I63</f>
        <v>0</v>
      </c>
      <c r="L63" s="17"/>
      <c r="M63" s="17"/>
      <c r="N63" s="17"/>
      <c r="O63" s="17"/>
      <c r="P63" s="19"/>
      <c r="Q63" s="19"/>
      <c r="R63" s="19"/>
      <c r="S63" s="19"/>
      <c r="U63" s="19" t="s">
        <v>54</v>
      </c>
      <c r="X63" s="4"/>
      <c r="Y63" s="4"/>
    </row>
    <row r="64" spans="1:25" outlineLevel="1" x14ac:dyDescent="0.25">
      <c r="A64" s="16">
        <v>374</v>
      </c>
      <c r="B64" s="17" t="s">
        <v>23</v>
      </c>
      <c r="C64" s="18">
        <v>24123000</v>
      </c>
      <c r="D64" s="17">
        <f t="shared" ca="1" si="17"/>
        <v>24123000</v>
      </c>
      <c r="E64" s="17">
        <v>24124977</v>
      </c>
      <c r="F64" s="17">
        <v>-1977</v>
      </c>
      <c r="G64" s="17">
        <v>0</v>
      </c>
      <c r="H64" s="17">
        <v>0</v>
      </c>
      <c r="I64" s="17">
        <v>0</v>
      </c>
      <c r="J64" s="19">
        <f t="shared" ca="1" si="18"/>
        <v>24123000</v>
      </c>
      <c r="L64" s="17"/>
      <c r="M64" s="17"/>
      <c r="N64" s="17"/>
      <c r="O64" s="17"/>
      <c r="P64" s="19"/>
      <c r="Q64" s="19"/>
      <c r="R64" s="19"/>
      <c r="S64" s="19"/>
      <c r="U64" s="19" t="s">
        <v>54</v>
      </c>
      <c r="X64" s="4"/>
      <c r="Y64" s="4"/>
    </row>
    <row r="65" spans="1:25" outlineLevel="1" x14ac:dyDescent="0.25">
      <c r="A65" s="16">
        <v>375</v>
      </c>
      <c r="B65" s="17" t="s">
        <v>25</v>
      </c>
      <c r="C65" s="18">
        <v>34201204.589999996</v>
      </c>
      <c r="D65" s="17">
        <f t="shared" ca="1" si="17"/>
        <v>34201204.589999996</v>
      </c>
      <c r="E65" s="17">
        <v>38688433</v>
      </c>
      <c r="F65" s="17">
        <v>-1373433</v>
      </c>
      <c r="G65" s="17">
        <v>-3113795.4100000011</v>
      </c>
      <c r="H65" s="17">
        <v>0</v>
      </c>
      <c r="I65" s="17">
        <v>0</v>
      </c>
      <c r="J65" s="19">
        <f t="shared" ca="1" si="18"/>
        <v>34201204.589999996</v>
      </c>
      <c r="L65" s="17"/>
      <c r="M65" s="17"/>
      <c r="N65" s="17"/>
      <c r="O65" s="17"/>
      <c r="P65" s="17"/>
      <c r="Q65" s="19"/>
      <c r="R65" s="19"/>
      <c r="S65" s="19"/>
      <c r="U65" s="19" t="s">
        <v>54</v>
      </c>
      <c r="X65" s="4"/>
      <c r="Y65" s="4"/>
    </row>
    <row r="66" spans="1:25" outlineLevel="1" x14ac:dyDescent="0.25">
      <c r="A66" s="16">
        <v>376</v>
      </c>
      <c r="B66" s="17" t="s">
        <v>50</v>
      </c>
      <c r="C66" s="18">
        <v>641847872.80680692</v>
      </c>
      <c r="D66" s="17">
        <f t="shared" ca="1" si="17"/>
        <v>641847872.80680692</v>
      </c>
      <c r="E66" s="17">
        <v>618176601.42123175</v>
      </c>
      <c r="F66" s="17">
        <v>23671271.38557516</v>
      </c>
      <c r="G66" s="17">
        <v>0</v>
      </c>
      <c r="H66" s="17">
        <v>0</v>
      </c>
      <c r="I66" s="17">
        <v>0</v>
      </c>
      <c r="J66" s="19">
        <f t="shared" ca="1" si="18"/>
        <v>641847872.80680692</v>
      </c>
      <c r="L66" s="17" t="s">
        <v>55</v>
      </c>
      <c r="M66" s="17" t="s">
        <v>36</v>
      </c>
      <c r="N66" s="19"/>
      <c r="O66" s="19" t="s">
        <v>56</v>
      </c>
      <c r="P66" s="17"/>
      <c r="Q66" s="19"/>
      <c r="R66" s="19"/>
      <c r="S66" s="19"/>
      <c r="U66" s="19"/>
      <c r="X66" s="4"/>
      <c r="Y66" s="4"/>
    </row>
    <row r="67" spans="1:25" outlineLevel="1" x14ac:dyDescent="0.25">
      <c r="A67" s="16">
        <v>376</v>
      </c>
      <c r="B67" s="17" t="s">
        <v>57</v>
      </c>
      <c r="C67" s="18">
        <v>1344931247.2531931</v>
      </c>
      <c r="D67" s="17">
        <f t="shared" ca="1" si="17"/>
        <v>1344931247.2531931</v>
      </c>
      <c r="E67" s="17">
        <v>1295330346.6387682</v>
      </c>
      <c r="F67" s="17">
        <v>49600900.614424832</v>
      </c>
      <c r="G67" s="17">
        <v>0</v>
      </c>
      <c r="H67" s="17">
        <v>0</v>
      </c>
      <c r="I67" s="17">
        <v>0</v>
      </c>
      <c r="J67" s="19">
        <f t="shared" ca="1" si="18"/>
        <v>1344931247.2531931</v>
      </c>
      <c r="L67" s="17" t="s">
        <v>55</v>
      </c>
      <c r="M67" s="17" t="s">
        <v>28</v>
      </c>
      <c r="N67" s="17" t="s">
        <v>58</v>
      </c>
      <c r="O67" s="17"/>
      <c r="P67" s="17"/>
      <c r="Q67" s="19"/>
      <c r="R67" s="19"/>
      <c r="S67" s="19"/>
      <c r="U67" s="19"/>
      <c r="X67" s="4"/>
      <c r="Y67" s="4"/>
    </row>
    <row r="68" spans="1:25" outlineLevel="1" x14ac:dyDescent="0.25">
      <c r="A68" s="16">
        <v>376</v>
      </c>
      <c r="B68" s="17" t="s">
        <v>59</v>
      </c>
      <c r="C68" s="18">
        <v>31525879.940000001</v>
      </c>
      <c r="D68" s="17">
        <f t="shared" ca="1" si="17"/>
        <v>31525879.940000001</v>
      </c>
      <c r="E68" s="17">
        <v>31525879.940000001</v>
      </c>
      <c r="F68" s="17">
        <v>0</v>
      </c>
      <c r="G68" s="17">
        <v>0</v>
      </c>
      <c r="H68" s="17">
        <v>0</v>
      </c>
      <c r="I68" s="17">
        <v>0</v>
      </c>
      <c r="J68" s="19">
        <f t="shared" ca="1" si="18"/>
        <v>31525879.940000001</v>
      </c>
      <c r="L68" s="17" t="s">
        <v>35</v>
      </c>
      <c r="M68" s="19" t="s">
        <v>60</v>
      </c>
      <c r="N68" s="17"/>
      <c r="O68" s="17"/>
      <c r="P68" s="17"/>
      <c r="Q68" s="19" t="s">
        <v>61</v>
      </c>
      <c r="R68" s="19"/>
      <c r="S68" s="19"/>
      <c r="U68" s="19"/>
      <c r="X68" s="4"/>
      <c r="Y68" s="4"/>
    </row>
    <row r="69" spans="1:25" outlineLevel="1" x14ac:dyDescent="0.25">
      <c r="A69" s="16">
        <v>378</v>
      </c>
      <c r="B69" s="17" t="s">
        <v>62</v>
      </c>
      <c r="C69" s="18">
        <v>41069908.350818358</v>
      </c>
      <c r="D69" s="17">
        <f t="shared" ca="1" si="17"/>
        <v>41069908.350818358</v>
      </c>
      <c r="E69" s="17">
        <v>39769700.465519384</v>
      </c>
      <c r="F69" s="17">
        <v>1300207.8852989753</v>
      </c>
      <c r="G69" s="17">
        <v>0</v>
      </c>
      <c r="H69" s="17">
        <v>0</v>
      </c>
      <c r="I69" s="17">
        <v>0</v>
      </c>
      <c r="J69" s="19">
        <f t="shared" ca="1" si="18"/>
        <v>41069908.350818358</v>
      </c>
      <c r="L69" s="17" t="s">
        <v>55</v>
      </c>
      <c r="M69" s="17" t="s">
        <v>36</v>
      </c>
      <c r="N69" s="17"/>
      <c r="O69" s="17" t="s">
        <v>37</v>
      </c>
      <c r="P69" s="17"/>
      <c r="Q69" s="19"/>
      <c r="R69" s="19"/>
      <c r="S69" s="19"/>
      <c r="U69" s="19"/>
      <c r="X69" s="4"/>
      <c r="Y69" s="4"/>
    </row>
    <row r="70" spans="1:25" outlineLevel="1" x14ac:dyDescent="0.25">
      <c r="A70" s="16">
        <v>378</v>
      </c>
      <c r="B70" s="17" t="s">
        <v>63</v>
      </c>
      <c r="C70" s="18">
        <v>86058091.649181634</v>
      </c>
      <c r="D70" s="17">
        <f t="shared" ca="1" si="17"/>
        <v>86058091.649181634</v>
      </c>
      <c r="E70" s="17">
        <v>83333629.534480616</v>
      </c>
      <c r="F70" s="17">
        <v>2724462.1147010247</v>
      </c>
      <c r="G70" s="17">
        <v>0</v>
      </c>
      <c r="H70" s="17">
        <v>0</v>
      </c>
      <c r="I70" s="17">
        <v>0</v>
      </c>
      <c r="J70" s="19">
        <f t="shared" ca="1" si="18"/>
        <v>86058091.649181634</v>
      </c>
      <c r="L70" s="17" t="s">
        <v>55</v>
      </c>
      <c r="M70" s="17" t="s">
        <v>28</v>
      </c>
      <c r="N70" s="17" t="s">
        <v>64</v>
      </c>
      <c r="O70" s="17"/>
      <c r="P70" s="17"/>
      <c r="Q70" s="19"/>
      <c r="R70" s="19"/>
      <c r="S70" s="19"/>
      <c r="U70" s="19"/>
      <c r="X70" s="4"/>
      <c r="Y70" s="4"/>
    </row>
    <row r="71" spans="1:25" outlineLevel="1" x14ac:dyDescent="0.25">
      <c r="A71" s="16">
        <v>380</v>
      </c>
      <c r="B71" s="17" t="s">
        <v>65</v>
      </c>
      <c r="C71" s="18">
        <v>1165290124.7571113</v>
      </c>
      <c r="D71" s="17">
        <f t="shared" ca="1" si="17"/>
        <v>1165290124.7571113</v>
      </c>
      <c r="E71" s="17">
        <v>1119431424.6500041</v>
      </c>
      <c r="F71" s="17">
        <v>45858700.107107207</v>
      </c>
      <c r="G71" s="17">
        <v>0</v>
      </c>
      <c r="H71" s="17">
        <v>0</v>
      </c>
      <c r="I71" s="17">
        <v>0</v>
      </c>
      <c r="J71" s="19">
        <f t="shared" ca="1" si="18"/>
        <v>1165290124.7571113</v>
      </c>
      <c r="L71" s="17" t="s">
        <v>55</v>
      </c>
      <c r="M71" s="17" t="s">
        <v>66</v>
      </c>
      <c r="N71" s="17"/>
      <c r="O71" s="17"/>
      <c r="P71" s="17" t="s">
        <v>67</v>
      </c>
      <c r="Q71" s="19"/>
      <c r="R71" s="19"/>
      <c r="S71" s="19"/>
      <c r="U71" s="19"/>
      <c r="X71" s="4"/>
      <c r="Y71" s="4"/>
    </row>
    <row r="72" spans="1:25" outlineLevel="1" x14ac:dyDescent="0.25">
      <c r="A72" s="16">
        <v>380</v>
      </c>
      <c r="B72" s="17" t="s">
        <v>68</v>
      </c>
      <c r="C72" s="18">
        <v>11129875.242888613</v>
      </c>
      <c r="D72" s="17">
        <f t="shared" ca="1" si="17"/>
        <v>11129875.242888613</v>
      </c>
      <c r="E72" s="17">
        <v>10691871.349995818</v>
      </c>
      <c r="F72" s="17">
        <v>438003.89289279527</v>
      </c>
      <c r="G72" s="17">
        <v>0</v>
      </c>
      <c r="H72" s="17">
        <v>0</v>
      </c>
      <c r="I72" s="17">
        <v>0</v>
      </c>
      <c r="J72" s="19">
        <f t="shared" ca="1" si="18"/>
        <v>11129875.242888613</v>
      </c>
      <c r="L72" s="17" t="s">
        <v>55</v>
      </c>
      <c r="M72" s="17" t="s">
        <v>66</v>
      </c>
      <c r="N72" s="17"/>
      <c r="O72" s="17"/>
      <c r="P72" s="17" t="s">
        <v>69</v>
      </c>
      <c r="Q72" s="19"/>
      <c r="R72" s="19"/>
      <c r="S72" s="19"/>
      <c r="U72" s="19"/>
      <c r="X72" s="4"/>
      <c r="Y72" s="4"/>
    </row>
    <row r="73" spans="1:25" outlineLevel="1" x14ac:dyDescent="0.25">
      <c r="A73" s="16">
        <v>381</v>
      </c>
      <c r="B73" s="17" t="s">
        <v>70</v>
      </c>
      <c r="C73" s="18">
        <v>114991833.28999999</v>
      </c>
      <c r="D73" s="17">
        <f t="shared" ca="1" si="17"/>
        <v>114991833.28999999</v>
      </c>
      <c r="E73" s="17">
        <v>95351368</v>
      </c>
      <c r="F73" s="17">
        <v>7174632</v>
      </c>
      <c r="G73" s="17">
        <v>12465833.289999997</v>
      </c>
      <c r="H73" s="17">
        <v>0</v>
      </c>
      <c r="I73" s="17">
        <v>0</v>
      </c>
      <c r="J73" s="19">
        <f t="shared" ca="1" si="18"/>
        <v>114991833.28999999</v>
      </c>
      <c r="L73" s="17" t="s">
        <v>55</v>
      </c>
      <c r="M73" s="17" t="s">
        <v>66</v>
      </c>
      <c r="N73" s="17"/>
      <c r="O73" s="17"/>
      <c r="P73" s="17" t="s">
        <v>71</v>
      </c>
      <c r="Q73" s="19"/>
      <c r="R73" s="19"/>
      <c r="S73" s="19"/>
      <c r="U73" s="19"/>
      <c r="X73" s="4"/>
      <c r="Y73" s="4"/>
    </row>
    <row r="74" spans="1:25" outlineLevel="1" x14ac:dyDescent="0.25">
      <c r="A74" s="16">
        <v>382</v>
      </c>
      <c r="B74" s="17" t="s">
        <v>72</v>
      </c>
      <c r="C74" s="18">
        <v>182836000</v>
      </c>
      <c r="D74" s="17">
        <f t="shared" ca="1" si="17"/>
        <v>182836000</v>
      </c>
      <c r="E74" s="17">
        <v>188524609</v>
      </c>
      <c r="F74" s="17">
        <v>-5688609</v>
      </c>
      <c r="G74" s="17">
        <v>0</v>
      </c>
      <c r="H74" s="17">
        <v>0</v>
      </c>
      <c r="I74" s="17">
        <v>0</v>
      </c>
      <c r="J74" s="19">
        <f t="shared" ca="1" si="18"/>
        <v>182836000</v>
      </c>
      <c r="L74" s="17" t="s">
        <v>55</v>
      </c>
      <c r="M74" s="17" t="s">
        <v>66</v>
      </c>
      <c r="N74" s="17"/>
      <c r="O74" s="17"/>
      <c r="P74" s="17" t="s">
        <v>73</v>
      </c>
      <c r="Q74" s="19"/>
      <c r="R74" s="19"/>
      <c r="S74" s="19"/>
      <c r="U74" s="19"/>
      <c r="X74" s="4"/>
      <c r="Y74" s="4"/>
    </row>
    <row r="75" spans="1:25" outlineLevel="1" x14ac:dyDescent="0.25">
      <c r="A75" s="16">
        <v>383</v>
      </c>
      <c r="B75" s="17" t="s">
        <v>74</v>
      </c>
      <c r="C75" s="18">
        <v>17726000</v>
      </c>
      <c r="D75" s="17">
        <f t="shared" ca="1" si="17"/>
        <v>17726000</v>
      </c>
      <c r="E75" s="17">
        <v>17528638</v>
      </c>
      <c r="F75" s="17">
        <v>197362</v>
      </c>
      <c r="G75" s="17">
        <v>0</v>
      </c>
      <c r="H75" s="17">
        <v>0</v>
      </c>
      <c r="I75" s="17">
        <v>0</v>
      </c>
      <c r="J75" s="19">
        <f t="shared" ca="1" si="18"/>
        <v>17726000</v>
      </c>
      <c r="L75" s="17" t="s">
        <v>55</v>
      </c>
      <c r="M75" s="17" t="s">
        <v>66</v>
      </c>
      <c r="N75" s="17"/>
      <c r="O75" s="17"/>
      <c r="P75" s="17" t="s">
        <v>71</v>
      </c>
      <c r="Q75" s="19"/>
      <c r="R75" s="19"/>
      <c r="S75" s="19"/>
      <c r="U75" s="19"/>
      <c r="X75" s="4"/>
      <c r="Y75" s="4"/>
    </row>
    <row r="76" spans="1:25" outlineLevel="1" x14ac:dyDescent="0.25">
      <c r="A76" s="16">
        <v>384</v>
      </c>
      <c r="B76" s="17" t="s">
        <v>75</v>
      </c>
      <c r="C76" s="18">
        <v>83089000</v>
      </c>
      <c r="D76" s="17">
        <f t="shared" ca="1" si="17"/>
        <v>83089000</v>
      </c>
      <c r="E76" s="17">
        <v>83109687</v>
      </c>
      <c r="F76" s="17">
        <v>-20687</v>
      </c>
      <c r="G76" s="17">
        <v>0</v>
      </c>
      <c r="H76" s="17">
        <v>0</v>
      </c>
      <c r="I76" s="17">
        <v>0</v>
      </c>
      <c r="J76" s="19">
        <f t="shared" ca="1" si="18"/>
        <v>83089000</v>
      </c>
      <c r="L76" s="17" t="s">
        <v>55</v>
      </c>
      <c r="M76" s="17" t="s">
        <v>66</v>
      </c>
      <c r="N76" s="17"/>
      <c r="O76" s="17"/>
      <c r="P76" s="17" t="s">
        <v>71</v>
      </c>
      <c r="Q76" s="19"/>
      <c r="R76" s="19"/>
      <c r="S76" s="19"/>
      <c r="U76" s="19"/>
      <c r="X76" s="4"/>
      <c r="Y76" s="4"/>
    </row>
    <row r="77" spans="1:25" outlineLevel="1" x14ac:dyDescent="0.25">
      <c r="A77" s="16">
        <v>385</v>
      </c>
      <c r="B77" s="17" t="s">
        <v>76</v>
      </c>
      <c r="C77" s="18">
        <v>43475000</v>
      </c>
      <c r="D77" s="17">
        <f t="shared" ca="1" si="17"/>
        <v>43475000</v>
      </c>
      <c r="E77" s="17">
        <v>41338703</v>
      </c>
      <c r="F77" s="17">
        <v>2136297</v>
      </c>
      <c r="G77" s="17">
        <v>0</v>
      </c>
      <c r="H77" s="17">
        <v>0</v>
      </c>
      <c r="I77" s="17">
        <v>0</v>
      </c>
      <c r="J77" s="19">
        <f t="shared" ca="1" si="18"/>
        <v>43475000</v>
      </c>
      <c r="L77" s="17" t="s">
        <v>55</v>
      </c>
      <c r="M77" s="17" t="s">
        <v>66</v>
      </c>
      <c r="N77" s="17"/>
      <c r="O77" s="17"/>
      <c r="P77" s="17" t="s">
        <v>77</v>
      </c>
      <c r="Q77" s="19"/>
      <c r="R77" s="19"/>
      <c r="S77" s="19"/>
      <c r="U77" s="19"/>
      <c r="X77" s="4"/>
      <c r="Y77" s="4"/>
    </row>
    <row r="78" spans="1:25" outlineLevel="1" x14ac:dyDescent="0.25">
      <c r="A78" s="16">
        <v>386</v>
      </c>
      <c r="B78" s="17" t="s">
        <v>78</v>
      </c>
      <c r="C78" s="18">
        <v>20144000</v>
      </c>
      <c r="D78" s="17">
        <f t="shared" ca="1" si="17"/>
        <v>20144000</v>
      </c>
      <c r="E78" s="17">
        <v>18280847</v>
      </c>
      <c r="F78" s="17">
        <v>1863153</v>
      </c>
      <c r="G78" s="17">
        <v>0</v>
      </c>
      <c r="H78" s="17">
        <v>0</v>
      </c>
      <c r="I78" s="17">
        <v>0</v>
      </c>
      <c r="J78" s="19">
        <f t="shared" ca="1" si="18"/>
        <v>20144000</v>
      </c>
      <c r="L78" s="17" t="s">
        <v>55</v>
      </c>
      <c r="M78" s="17" t="s">
        <v>66</v>
      </c>
      <c r="N78" s="17"/>
      <c r="O78" s="17"/>
      <c r="P78" s="17" t="s">
        <v>79</v>
      </c>
      <c r="Q78" s="19"/>
      <c r="R78" s="19"/>
      <c r="S78" s="19"/>
      <c r="U78" s="19"/>
      <c r="X78" s="4"/>
      <c r="Y78" s="4"/>
    </row>
    <row r="79" spans="1:25" outlineLevel="1" x14ac:dyDescent="0.25">
      <c r="A79" s="16">
        <v>387</v>
      </c>
      <c r="B79" s="17" t="s">
        <v>30</v>
      </c>
      <c r="C79" s="18">
        <v>5000000</v>
      </c>
      <c r="D79" s="17">
        <f t="shared" ca="1" si="17"/>
        <v>5000000</v>
      </c>
      <c r="E79" s="17">
        <v>5024638</v>
      </c>
      <c r="F79" s="19">
        <v>-24638</v>
      </c>
      <c r="G79" s="19">
        <v>0</v>
      </c>
      <c r="H79" s="19">
        <v>0</v>
      </c>
      <c r="I79" s="19">
        <v>0</v>
      </c>
      <c r="J79" s="19">
        <f t="shared" ca="1" si="18"/>
        <v>5000000</v>
      </c>
      <c r="L79" s="17"/>
      <c r="M79" s="17"/>
      <c r="N79" s="17"/>
      <c r="O79" s="17"/>
      <c r="P79" s="17"/>
      <c r="Q79" s="19"/>
      <c r="R79" s="19"/>
      <c r="S79" s="19"/>
      <c r="U79" s="19" t="s">
        <v>54</v>
      </c>
      <c r="X79" s="4"/>
      <c r="Y79" s="4"/>
    </row>
    <row r="80" spans="1:25" outlineLevel="1" x14ac:dyDescent="0.25">
      <c r="A80" s="16">
        <v>388</v>
      </c>
      <c r="B80" s="24" t="s">
        <v>80</v>
      </c>
      <c r="C80" s="18">
        <v>10127000</v>
      </c>
      <c r="D80" s="17">
        <f t="shared" ca="1" si="17"/>
        <v>10127000</v>
      </c>
      <c r="E80" s="17">
        <v>9777523</v>
      </c>
      <c r="F80" s="19">
        <v>349477</v>
      </c>
      <c r="G80" s="19">
        <v>0</v>
      </c>
      <c r="H80" s="19">
        <v>0</v>
      </c>
      <c r="I80" s="19">
        <v>0</v>
      </c>
      <c r="J80" s="19">
        <f t="shared" ca="1" si="18"/>
        <v>10127000</v>
      </c>
      <c r="L80" s="19"/>
      <c r="M80" s="19"/>
      <c r="N80" s="19"/>
      <c r="O80" s="19"/>
      <c r="P80" s="19"/>
      <c r="Q80" s="19"/>
      <c r="R80" s="19"/>
      <c r="S80" s="19"/>
      <c r="U80" s="19" t="s">
        <v>54</v>
      </c>
      <c r="X80" s="4"/>
      <c r="Y80" s="4"/>
    </row>
    <row r="81" spans="1:29" hidden="1" outlineLevel="1" x14ac:dyDescent="0.25">
      <c r="A81" s="23" t="s">
        <v>32</v>
      </c>
      <c r="B81" s="24" t="s">
        <v>32</v>
      </c>
      <c r="C81" s="18">
        <v>0</v>
      </c>
      <c r="D81" s="17">
        <f t="shared" ca="1" si="17"/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f t="shared" ca="1" si="18"/>
        <v>0</v>
      </c>
      <c r="L81" s="19"/>
      <c r="M81" s="19"/>
      <c r="N81" s="19"/>
      <c r="O81" s="19"/>
      <c r="P81" s="19"/>
      <c r="Q81" s="19"/>
      <c r="R81" s="19"/>
      <c r="S81" s="19"/>
      <c r="U81" s="19"/>
      <c r="X81" s="4"/>
      <c r="Y81" s="4"/>
    </row>
    <row r="82" spans="1:29" hidden="1" outlineLevel="1" x14ac:dyDescent="0.25">
      <c r="A82" s="23" t="s">
        <v>32</v>
      </c>
      <c r="B82" s="24" t="s">
        <v>32</v>
      </c>
      <c r="C82" s="18">
        <v>0</v>
      </c>
      <c r="D82" s="17">
        <f t="shared" ca="1" si="1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f t="shared" ca="1" si="18"/>
        <v>0</v>
      </c>
      <c r="L82" s="19"/>
      <c r="M82" s="19"/>
      <c r="N82" s="19"/>
      <c r="O82" s="19"/>
      <c r="P82" s="19"/>
      <c r="Q82" s="19"/>
      <c r="R82" s="19"/>
      <c r="S82" s="19"/>
      <c r="U82" s="19"/>
      <c r="X82" s="4"/>
      <c r="Y82" s="4"/>
    </row>
    <row r="83" spans="1:29" s="22" customFormat="1" ht="13" outlineLevel="1" x14ac:dyDescent="0.3">
      <c r="A83" s="21"/>
      <c r="B83" s="22" t="s">
        <v>21</v>
      </c>
      <c r="C83" s="22">
        <f t="shared" ref="C83:J83" ca="1" si="19">SUM(C63:C82)</f>
        <v>3857566037.8800001</v>
      </c>
      <c r="D83" s="22">
        <f t="shared" ca="1" si="19"/>
        <v>3857566037.8800001</v>
      </c>
      <c r="E83" s="22">
        <f ca="1">SUM(E63:E82)</f>
        <v>3720008877</v>
      </c>
      <c r="F83" s="22">
        <f t="shared" ca="1" si="19"/>
        <v>128205123</v>
      </c>
      <c r="G83" s="22">
        <f t="shared" ca="1" si="19"/>
        <v>9352037.8799999952</v>
      </c>
      <c r="H83" s="22">
        <f t="shared" ref="H83:I83" ca="1" si="20">SUM(H63:H82)</f>
        <v>0</v>
      </c>
      <c r="I83" s="22">
        <f t="shared" ca="1" si="20"/>
        <v>0</v>
      </c>
      <c r="J83" s="22">
        <f t="shared" ca="1" si="19"/>
        <v>3857566037.8800001</v>
      </c>
      <c r="K83" s="2"/>
      <c r="T83" s="2"/>
      <c r="X83" s="4"/>
      <c r="Y83" s="4"/>
    </row>
    <row r="84" spans="1:29" outlineLevel="1" x14ac:dyDescent="0.25">
      <c r="A84" s="21"/>
      <c r="X84" s="4"/>
      <c r="Y84" s="4"/>
    </row>
    <row r="85" spans="1:29" ht="13" outlineLevel="1" x14ac:dyDescent="0.3">
      <c r="A85" s="21"/>
      <c r="B85" s="6" t="s">
        <v>81</v>
      </c>
      <c r="N85" s="26"/>
      <c r="X85" s="4"/>
      <c r="Y85" s="4"/>
    </row>
    <row r="86" spans="1:29" outlineLevel="1" x14ac:dyDescent="0.25">
      <c r="A86" s="16">
        <v>389</v>
      </c>
      <c r="B86" s="17" t="s">
        <v>23</v>
      </c>
      <c r="C86" s="18">
        <v>15709776.700000001</v>
      </c>
      <c r="D86" s="17">
        <f t="shared" ref="D86:D100" ca="1" si="21">SUM(E86:H86)</f>
        <v>15709776.700000001</v>
      </c>
      <c r="E86" s="17">
        <v>15685126.537900001</v>
      </c>
      <c r="F86" s="17">
        <v>24650.162100000307</v>
      </c>
      <c r="G86" s="17">
        <v>0</v>
      </c>
      <c r="H86" s="17">
        <v>0</v>
      </c>
      <c r="I86" s="17">
        <v>0</v>
      </c>
      <c r="J86" s="19">
        <f t="shared" ref="J86:J100" ca="1" si="22">D86+I86</f>
        <v>15709776.700000001</v>
      </c>
      <c r="L86" s="17"/>
      <c r="M86" s="17"/>
      <c r="N86" s="17"/>
      <c r="O86" s="17"/>
      <c r="P86" s="17"/>
      <c r="Q86" s="17"/>
      <c r="R86" s="17"/>
      <c r="S86" s="19"/>
      <c r="U86" s="19" t="s">
        <v>82</v>
      </c>
      <c r="X86" s="4"/>
      <c r="Y86" s="4"/>
      <c r="AC86" s="20"/>
    </row>
    <row r="87" spans="1:29" outlineLevel="1" x14ac:dyDescent="0.25">
      <c r="A87" s="16">
        <v>390</v>
      </c>
      <c r="B87" s="17" t="s">
        <v>25</v>
      </c>
      <c r="C87" s="18">
        <v>57456126.399999999</v>
      </c>
      <c r="D87" s="17">
        <f t="shared" ca="1" si="21"/>
        <v>57456126.399999999</v>
      </c>
      <c r="E87" s="17">
        <v>52238628.358500004</v>
      </c>
      <c r="F87" s="17">
        <v>5217498.0414999947</v>
      </c>
      <c r="G87" s="17">
        <v>0</v>
      </c>
      <c r="H87" s="17">
        <v>0</v>
      </c>
      <c r="I87" s="17">
        <v>0</v>
      </c>
      <c r="J87" s="19">
        <f t="shared" ca="1" si="22"/>
        <v>57456126.399999999</v>
      </c>
      <c r="L87" s="17"/>
      <c r="M87" s="17"/>
      <c r="N87" s="17"/>
      <c r="O87" s="17"/>
      <c r="P87" s="17"/>
      <c r="Q87" s="19"/>
      <c r="R87" s="19"/>
      <c r="S87" s="19"/>
      <c r="U87" s="19" t="s">
        <v>82</v>
      </c>
      <c r="X87" s="4"/>
      <c r="Y87" s="4"/>
      <c r="AC87" s="20"/>
    </row>
    <row r="88" spans="1:29" outlineLevel="1" x14ac:dyDescent="0.25">
      <c r="A88" s="16">
        <v>391</v>
      </c>
      <c r="B88" s="17" t="s">
        <v>83</v>
      </c>
      <c r="C88" s="18">
        <v>49327662.5</v>
      </c>
      <c r="D88" s="17">
        <f t="shared" ca="1" si="21"/>
        <v>49327662.5</v>
      </c>
      <c r="E88" s="17">
        <v>42509038.2751</v>
      </c>
      <c r="F88" s="17">
        <v>6818624.2248999998</v>
      </c>
      <c r="G88" s="17">
        <v>0</v>
      </c>
      <c r="H88" s="17">
        <v>0</v>
      </c>
      <c r="I88" s="17">
        <v>0</v>
      </c>
      <c r="J88" s="19">
        <f t="shared" ca="1" si="22"/>
        <v>49327662.5</v>
      </c>
      <c r="L88" s="17"/>
      <c r="M88" s="17"/>
      <c r="N88" s="17"/>
      <c r="O88" s="17"/>
      <c r="P88" s="17"/>
      <c r="Q88" s="19"/>
      <c r="R88" s="19"/>
      <c r="S88" s="19"/>
      <c r="U88" s="19" t="s">
        <v>20</v>
      </c>
      <c r="X88" s="4"/>
      <c r="Y88" s="4"/>
      <c r="AC88" s="20"/>
    </row>
    <row r="89" spans="1:29" outlineLevel="1" x14ac:dyDescent="0.25">
      <c r="A89" s="16">
        <v>392</v>
      </c>
      <c r="B89" s="17" t="s">
        <v>84</v>
      </c>
      <c r="C89" s="18">
        <v>8294501.8999999994</v>
      </c>
      <c r="D89" s="17">
        <f t="shared" ca="1" si="21"/>
        <v>8294501.8999999994</v>
      </c>
      <c r="E89" s="17">
        <v>8413111.2949999999</v>
      </c>
      <c r="F89" s="17">
        <v>-118609.39500000048</v>
      </c>
      <c r="G89" s="17">
        <v>0</v>
      </c>
      <c r="H89" s="17">
        <v>0</v>
      </c>
      <c r="I89" s="17">
        <v>0</v>
      </c>
      <c r="J89" s="19">
        <f t="shared" ca="1" si="22"/>
        <v>8294501.8999999994</v>
      </c>
      <c r="L89" s="17"/>
      <c r="M89" s="17"/>
      <c r="N89" s="17"/>
      <c r="O89" s="17"/>
      <c r="P89" s="17"/>
      <c r="Q89" s="19"/>
      <c r="R89" s="19"/>
      <c r="S89" s="19"/>
      <c r="U89" s="19" t="s">
        <v>20</v>
      </c>
      <c r="X89" s="4"/>
      <c r="Y89" s="4"/>
      <c r="AC89" s="20"/>
    </row>
    <row r="90" spans="1:29" outlineLevel="1" x14ac:dyDescent="0.25">
      <c r="A90" s="16">
        <v>390.1</v>
      </c>
      <c r="B90" s="17" t="s">
        <v>85</v>
      </c>
      <c r="C90" s="18">
        <v>12461689.800000001</v>
      </c>
      <c r="D90" s="17">
        <f t="shared" ca="1" si="21"/>
        <v>12461689.800000001</v>
      </c>
      <c r="E90" s="17">
        <v>14205672.148500001</v>
      </c>
      <c r="F90" s="17">
        <v>-1743982.3485000003</v>
      </c>
      <c r="G90" s="17">
        <v>0</v>
      </c>
      <c r="H90" s="17">
        <v>0</v>
      </c>
      <c r="I90" s="17">
        <v>0</v>
      </c>
      <c r="J90" s="19">
        <f t="shared" ca="1" si="22"/>
        <v>12461689.800000001</v>
      </c>
      <c r="L90" s="17"/>
      <c r="M90" s="17"/>
      <c r="N90" s="17"/>
      <c r="O90" s="17"/>
      <c r="P90" s="17"/>
      <c r="Q90" s="19"/>
      <c r="R90" s="19"/>
      <c r="S90" s="19"/>
      <c r="U90" s="19" t="s">
        <v>20</v>
      </c>
      <c r="X90" s="4"/>
      <c r="Y90" s="4"/>
      <c r="AC90" s="20"/>
    </row>
    <row r="91" spans="1:29" hidden="1" outlineLevel="1" x14ac:dyDescent="0.25">
      <c r="A91" s="16" t="s">
        <v>32</v>
      </c>
      <c r="B91" s="17" t="s">
        <v>32</v>
      </c>
      <c r="C91" s="18">
        <v>0</v>
      </c>
      <c r="D91" s="17">
        <f t="shared" ca="1" si="21"/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9">
        <f t="shared" ca="1" si="22"/>
        <v>0</v>
      </c>
      <c r="L91" s="17" t="s">
        <v>55</v>
      </c>
      <c r="M91" s="17" t="s">
        <v>28</v>
      </c>
      <c r="N91" s="17" t="s">
        <v>38</v>
      </c>
      <c r="O91" s="17"/>
      <c r="P91" s="17"/>
      <c r="Q91" s="19"/>
      <c r="R91" s="19"/>
      <c r="S91" s="19"/>
      <c r="U91" s="19"/>
      <c r="X91" s="4"/>
      <c r="Y91" s="4"/>
      <c r="AC91" s="20"/>
    </row>
    <row r="92" spans="1:29" outlineLevel="1" x14ac:dyDescent="0.25">
      <c r="A92" s="16">
        <v>393</v>
      </c>
      <c r="B92" s="17" t="s">
        <v>86</v>
      </c>
      <c r="C92" s="18">
        <v>31443.3</v>
      </c>
      <c r="D92" s="17">
        <f t="shared" ca="1" si="21"/>
        <v>31443.3</v>
      </c>
      <c r="E92" s="17">
        <v>31299.945600000003</v>
      </c>
      <c r="F92" s="17">
        <v>143.35439999999653</v>
      </c>
      <c r="G92" s="17">
        <v>0</v>
      </c>
      <c r="H92" s="17">
        <v>0</v>
      </c>
      <c r="I92" s="17">
        <v>0</v>
      </c>
      <c r="J92" s="19">
        <f t="shared" ca="1" si="22"/>
        <v>31443.3</v>
      </c>
      <c r="L92" s="17"/>
      <c r="M92" s="17"/>
      <c r="N92" s="17"/>
      <c r="O92" s="17"/>
      <c r="P92" s="17"/>
      <c r="Q92" s="19"/>
      <c r="R92" s="19"/>
      <c r="S92" s="19"/>
      <c r="U92" s="19" t="s">
        <v>82</v>
      </c>
      <c r="X92" s="4"/>
      <c r="Y92" s="4"/>
      <c r="AC92" s="20"/>
    </row>
    <row r="93" spans="1:29" outlineLevel="1" x14ac:dyDescent="0.25">
      <c r="A93" s="16">
        <v>394</v>
      </c>
      <c r="B93" s="17" t="s">
        <v>87</v>
      </c>
      <c r="C93" s="18">
        <v>8079221.5</v>
      </c>
      <c r="D93" s="17">
        <f t="shared" ca="1" si="21"/>
        <v>8079221.5</v>
      </c>
      <c r="E93" s="17">
        <v>7667306.1336000003</v>
      </c>
      <c r="F93" s="17">
        <v>411915.36639999971</v>
      </c>
      <c r="G93" s="17">
        <v>0</v>
      </c>
      <c r="H93" s="17">
        <v>0</v>
      </c>
      <c r="I93" s="17">
        <v>0</v>
      </c>
      <c r="J93" s="19">
        <f t="shared" ca="1" si="22"/>
        <v>8079221.5</v>
      </c>
      <c r="L93" s="17"/>
      <c r="M93" s="17"/>
      <c r="N93" s="17"/>
      <c r="O93" s="17"/>
      <c r="P93" s="17"/>
      <c r="Q93" s="19"/>
      <c r="R93" s="19"/>
      <c r="S93" s="19"/>
      <c r="U93" s="19" t="s">
        <v>20</v>
      </c>
      <c r="X93" s="4"/>
      <c r="Y93" s="4"/>
      <c r="AC93" s="20"/>
    </row>
    <row r="94" spans="1:29" hidden="1" outlineLevel="1" x14ac:dyDescent="0.25">
      <c r="A94" s="16" t="s">
        <v>32</v>
      </c>
      <c r="B94" s="17" t="s">
        <v>32</v>
      </c>
      <c r="C94" s="18">
        <v>0</v>
      </c>
      <c r="D94" s="17">
        <f t="shared" ca="1" si="21"/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9">
        <f t="shared" ca="1" si="22"/>
        <v>0</v>
      </c>
      <c r="L94" s="17"/>
      <c r="M94" s="17"/>
      <c r="N94" s="17"/>
      <c r="O94" s="17"/>
      <c r="P94" s="17"/>
      <c r="Q94" s="19"/>
      <c r="R94" s="19"/>
      <c r="S94" s="19"/>
      <c r="U94" s="19"/>
      <c r="X94" s="4"/>
      <c r="Y94" s="4"/>
      <c r="AC94" s="20"/>
    </row>
    <row r="95" spans="1:29" hidden="1" outlineLevel="1" x14ac:dyDescent="0.25">
      <c r="A95" s="16" t="s">
        <v>32</v>
      </c>
      <c r="B95" s="17" t="s">
        <v>32</v>
      </c>
      <c r="C95" s="18">
        <v>0</v>
      </c>
      <c r="D95" s="17">
        <f t="shared" ca="1" si="21"/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9">
        <f t="shared" ca="1" si="22"/>
        <v>0</v>
      </c>
      <c r="L95" s="17" t="s">
        <v>55</v>
      </c>
      <c r="M95" s="17" t="s">
        <v>28</v>
      </c>
      <c r="N95" s="17" t="s">
        <v>38</v>
      </c>
      <c r="O95" s="17"/>
      <c r="P95" s="17"/>
      <c r="Q95" s="19"/>
      <c r="R95" s="19"/>
      <c r="S95" s="19"/>
      <c r="U95" s="19"/>
      <c r="X95" s="4"/>
      <c r="Y95" s="4"/>
      <c r="AC95" s="20"/>
    </row>
    <row r="96" spans="1:29" outlineLevel="1" x14ac:dyDescent="0.25">
      <c r="A96" s="16">
        <v>395</v>
      </c>
      <c r="B96" s="17" t="s">
        <v>88</v>
      </c>
      <c r="C96" s="18">
        <v>2751000</v>
      </c>
      <c r="D96" s="17">
        <f t="shared" ca="1" si="21"/>
        <v>2751000</v>
      </c>
      <c r="E96" s="17">
        <v>2762800</v>
      </c>
      <c r="F96" s="17">
        <v>-11800</v>
      </c>
      <c r="G96" s="17">
        <v>0</v>
      </c>
      <c r="H96" s="17">
        <v>0</v>
      </c>
      <c r="I96" s="17">
        <v>0</v>
      </c>
      <c r="J96" s="19">
        <f t="shared" ca="1" si="22"/>
        <v>2751000</v>
      </c>
      <c r="L96" s="17"/>
      <c r="M96" s="17"/>
      <c r="N96" s="17"/>
      <c r="O96" s="17"/>
      <c r="P96" s="17"/>
      <c r="Q96" s="19"/>
      <c r="R96" s="19"/>
      <c r="S96" s="19"/>
      <c r="U96" s="19" t="s">
        <v>82</v>
      </c>
      <c r="X96" s="4"/>
      <c r="Y96" s="4"/>
      <c r="AC96" s="20"/>
    </row>
    <row r="97" spans="1:29" outlineLevel="1" x14ac:dyDescent="0.25">
      <c r="A97" s="16">
        <v>396</v>
      </c>
      <c r="B97" s="17" t="s">
        <v>89</v>
      </c>
      <c r="C97" s="18">
        <v>268798.7</v>
      </c>
      <c r="D97" s="17">
        <f t="shared" ca="1" si="21"/>
        <v>268798.7</v>
      </c>
      <c r="E97" s="17">
        <v>239117.2084</v>
      </c>
      <c r="F97" s="17">
        <v>29681.491600000008</v>
      </c>
      <c r="G97" s="17">
        <v>0</v>
      </c>
      <c r="H97" s="17">
        <v>0</v>
      </c>
      <c r="I97" s="17">
        <v>0</v>
      </c>
      <c r="J97" s="19">
        <f t="shared" ca="1" si="22"/>
        <v>268798.7</v>
      </c>
      <c r="L97" s="17"/>
      <c r="M97" s="17"/>
      <c r="N97" s="17"/>
      <c r="O97" s="17"/>
      <c r="P97" s="17"/>
      <c r="Q97" s="19"/>
      <c r="R97" s="19"/>
      <c r="S97" s="19"/>
      <c r="U97" s="19" t="s">
        <v>82</v>
      </c>
      <c r="X97" s="4"/>
      <c r="Y97" s="4"/>
      <c r="AC97" s="20"/>
    </row>
    <row r="98" spans="1:29" outlineLevel="1" x14ac:dyDescent="0.25">
      <c r="A98" s="16">
        <v>397</v>
      </c>
      <c r="B98" s="17" t="s">
        <v>90</v>
      </c>
      <c r="C98" s="18">
        <v>31664604.400000002</v>
      </c>
      <c r="D98" s="17">
        <f t="shared" ca="1" si="21"/>
        <v>31664604.400000002</v>
      </c>
      <c r="E98" s="17">
        <v>30490053.1976</v>
      </c>
      <c r="F98" s="17">
        <v>1174551.2024000026</v>
      </c>
      <c r="G98" s="17">
        <v>0</v>
      </c>
      <c r="H98" s="17">
        <v>0</v>
      </c>
      <c r="I98" s="17">
        <v>0</v>
      </c>
      <c r="J98" s="19">
        <f t="shared" ca="1" si="22"/>
        <v>31664604.400000002</v>
      </c>
      <c r="L98" s="17"/>
      <c r="M98" s="17"/>
      <c r="N98" s="17"/>
      <c r="O98" s="17"/>
      <c r="P98" s="17"/>
      <c r="Q98" s="19"/>
      <c r="R98" s="19"/>
      <c r="S98" s="19"/>
      <c r="U98" s="19" t="s">
        <v>20</v>
      </c>
      <c r="X98" s="4"/>
      <c r="Y98" s="4"/>
      <c r="AC98" s="20"/>
    </row>
    <row r="99" spans="1:29" outlineLevel="1" x14ac:dyDescent="0.25">
      <c r="A99" s="16">
        <v>398</v>
      </c>
      <c r="B99" s="17" t="s">
        <v>91</v>
      </c>
      <c r="C99" s="18">
        <v>513709.8000000001</v>
      </c>
      <c r="D99" s="17">
        <f t="shared" ca="1" si="21"/>
        <v>513709.8000000001</v>
      </c>
      <c r="E99" s="17">
        <v>513321.27600000001</v>
      </c>
      <c r="F99" s="17">
        <v>388.5240000000922</v>
      </c>
      <c r="G99" s="17">
        <v>0</v>
      </c>
      <c r="H99" s="17">
        <v>0</v>
      </c>
      <c r="I99" s="17">
        <v>0</v>
      </c>
      <c r="J99" s="19">
        <f t="shared" ca="1" si="22"/>
        <v>513709.8000000001</v>
      </c>
      <c r="L99" s="17"/>
      <c r="M99" s="17"/>
      <c r="N99" s="17"/>
      <c r="O99" s="17"/>
      <c r="P99" s="17"/>
      <c r="Q99" s="19"/>
      <c r="R99" s="19"/>
      <c r="S99" s="19"/>
      <c r="U99" s="19" t="s">
        <v>20</v>
      </c>
      <c r="X99" s="4"/>
      <c r="Y99" s="4"/>
      <c r="AC99" s="20"/>
    </row>
    <row r="100" spans="1:29" outlineLevel="1" x14ac:dyDescent="0.25">
      <c r="A100" s="16">
        <v>399</v>
      </c>
      <c r="B100" s="17" t="s">
        <v>92</v>
      </c>
      <c r="C100" s="18">
        <v>169388.1</v>
      </c>
      <c r="D100" s="17">
        <f t="shared" ca="1" si="21"/>
        <v>169388.1</v>
      </c>
      <c r="E100" s="17">
        <v>7060.2042000000001</v>
      </c>
      <c r="F100" s="17">
        <v>162327.8958</v>
      </c>
      <c r="G100" s="17">
        <v>0</v>
      </c>
      <c r="H100" s="17">
        <v>0</v>
      </c>
      <c r="I100" s="17">
        <v>0</v>
      </c>
      <c r="J100" s="19">
        <f t="shared" ca="1" si="22"/>
        <v>169388.1</v>
      </c>
      <c r="L100" s="17"/>
      <c r="M100" s="17"/>
      <c r="N100" s="17"/>
      <c r="O100" s="17"/>
      <c r="P100" s="17"/>
      <c r="Q100" s="19"/>
      <c r="R100" s="19"/>
      <c r="S100" s="19"/>
      <c r="U100" s="19" t="s">
        <v>20</v>
      </c>
      <c r="X100" s="4"/>
      <c r="Y100" s="4"/>
      <c r="AC100" s="20"/>
    </row>
    <row r="101" spans="1:29" s="22" customFormat="1" ht="13" outlineLevel="1" x14ac:dyDescent="0.3">
      <c r="A101" s="28"/>
      <c r="B101" s="22" t="s">
        <v>21</v>
      </c>
      <c r="C101" s="22">
        <f ca="1">SUM(C86:C100)</f>
        <v>186727923.10000002</v>
      </c>
      <c r="D101" s="22">
        <f t="shared" ref="D101:J101" ca="1" si="23">SUM(D86:D100)</f>
        <v>186727923.10000002</v>
      </c>
      <c r="E101" s="22">
        <f t="shared" ca="1" si="23"/>
        <v>174762534.58040002</v>
      </c>
      <c r="F101" s="22">
        <f t="shared" ca="1" si="23"/>
        <v>11965388.519599995</v>
      </c>
      <c r="G101" s="22">
        <f t="shared" ca="1" si="23"/>
        <v>0</v>
      </c>
      <c r="H101" s="22">
        <f t="shared" ca="1" si="23"/>
        <v>0</v>
      </c>
      <c r="I101" s="22">
        <f t="shared" ca="1" si="23"/>
        <v>0</v>
      </c>
      <c r="J101" s="22">
        <f t="shared" ca="1" si="23"/>
        <v>186727923.10000002</v>
      </c>
      <c r="K101" s="2"/>
      <c r="T101" s="2"/>
      <c r="X101" s="4"/>
      <c r="Y101" s="4"/>
      <c r="AC101" s="29"/>
    </row>
    <row r="102" spans="1:29" s="22" customFormat="1" ht="13" outlineLevel="1" x14ac:dyDescent="0.3">
      <c r="A102" s="28"/>
      <c r="K102" s="2"/>
      <c r="T102" s="2"/>
      <c r="X102" s="4"/>
      <c r="Y102" s="4"/>
      <c r="AC102" s="29"/>
    </row>
    <row r="103" spans="1:29" ht="13" outlineLevel="1" x14ac:dyDescent="0.3">
      <c r="A103" s="15"/>
      <c r="B103" s="6" t="s">
        <v>93</v>
      </c>
      <c r="X103" s="4"/>
      <c r="Y103" s="4"/>
      <c r="AC103" s="30"/>
    </row>
    <row r="104" spans="1:29" outlineLevel="1" x14ac:dyDescent="0.25">
      <c r="A104" s="16">
        <v>114</v>
      </c>
      <c r="B104" s="17" t="s">
        <v>94</v>
      </c>
      <c r="C104" s="18">
        <v>0</v>
      </c>
      <c r="D104" s="17">
        <f ca="1">SUM(E104:H104)</f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9">
        <f t="shared" ref="J104:J106" ca="1" si="24">D104+I104</f>
        <v>0</v>
      </c>
      <c r="L104" s="17"/>
      <c r="M104" s="17"/>
      <c r="N104" s="19"/>
      <c r="O104" s="17"/>
      <c r="P104" s="19"/>
      <c r="Q104" s="19"/>
      <c r="R104" s="19"/>
      <c r="S104" s="19"/>
      <c r="U104" s="19" t="s">
        <v>54</v>
      </c>
      <c r="X104" s="4"/>
      <c r="Y104" s="4"/>
      <c r="AC104" s="30"/>
    </row>
    <row r="105" spans="1:29" hidden="1" outlineLevel="1" x14ac:dyDescent="0.25">
      <c r="A105" s="23" t="s">
        <v>32</v>
      </c>
      <c r="B105" s="24" t="s">
        <v>32</v>
      </c>
      <c r="C105" s="18">
        <v>0</v>
      </c>
      <c r="D105" s="17">
        <f ca="1">SUM(E105:H105)</f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f t="shared" ca="1" si="24"/>
        <v>0</v>
      </c>
      <c r="L105" s="19"/>
      <c r="M105" s="19"/>
      <c r="N105" s="19"/>
      <c r="O105" s="19"/>
      <c r="P105" s="19"/>
      <c r="Q105" s="19"/>
      <c r="R105" s="19"/>
      <c r="S105" s="19"/>
      <c r="U105" s="19"/>
      <c r="X105" s="4"/>
      <c r="Y105" s="4"/>
      <c r="AC105" s="30"/>
    </row>
    <row r="106" spans="1:29" hidden="1" outlineLevel="1" x14ac:dyDescent="0.25">
      <c r="A106" s="23" t="s">
        <v>32</v>
      </c>
      <c r="B106" s="24" t="s">
        <v>32</v>
      </c>
      <c r="C106" s="18">
        <v>0</v>
      </c>
      <c r="D106" s="17">
        <f ca="1">SUM(E106:H106)</f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f t="shared" ca="1" si="24"/>
        <v>0</v>
      </c>
      <c r="L106" s="19"/>
      <c r="M106" s="19"/>
      <c r="N106" s="19"/>
      <c r="O106" s="19"/>
      <c r="P106" s="19"/>
      <c r="Q106" s="19"/>
      <c r="R106" s="19"/>
      <c r="S106" s="19"/>
      <c r="U106" s="19"/>
      <c r="X106" s="4"/>
      <c r="Y106" s="4"/>
      <c r="AC106" s="30"/>
    </row>
    <row r="107" spans="1:29" s="22" customFormat="1" ht="13" outlineLevel="1" x14ac:dyDescent="0.3">
      <c r="A107" s="21"/>
      <c r="B107" s="22" t="s">
        <v>21</v>
      </c>
      <c r="C107" s="22">
        <f t="shared" ref="C107:J107" ca="1" si="25">SUM(C104:C106)</f>
        <v>0</v>
      </c>
      <c r="D107" s="22">
        <f t="shared" ca="1" si="25"/>
        <v>0</v>
      </c>
      <c r="E107" s="22">
        <f t="shared" ca="1" si="25"/>
        <v>0</v>
      </c>
      <c r="F107" s="22">
        <f t="shared" ca="1" si="25"/>
        <v>0</v>
      </c>
      <c r="G107" s="22">
        <f t="shared" ca="1" si="25"/>
        <v>0</v>
      </c>
      <c r="H107" s="22">
        <f t="shared" ca="1" si="25"/>
        <v>0</v>
      </c>
      <c r="I107" s="22">
        <f t="shared" ca="1" si="25"/>
        <v>0</v>
      </c>
      <c r="J107" s="22">
        <f t="shared" ca="1" si="25"/>
        <v>0</v>
      </c>
      <c r="K107" s="2"/>
      <c r="T107" s="2"/>
      <c r="X107" s="4"/>
      <c r="Y107" s="4"/>
      <c r="AC107" s="29"/>
    </row>
    <row r="108" spans="1:29" s="22" customFormat="1" ht="13" outlineLevel="1" x14ac:dyDescent="0.3">
      <c r="A108" s="28"/>
      <c r="K108" s="2"/>
      <c r="T108" s="2"/>
      <c r="X108" s="4"/>
      <c r="Y108" s="4"/>
      <c r="AC108" s="29"/>
    </row>
    <row r="109" spans="1:29" s="32" customFormat="1" ht="13" x14ac:dyDescent="0.3">
      <c r="A109" s="31"/>
      <c r="B109" s="32" t="s">
        <v>95</v>
      </c>
      <c r="C109" s="32">
        <f t="shared" ref="C109:J109" ca="1" si="26">SUM(C107,C101,C83,C60,C49,C40,C28,C13)</f>
        <v>4320470005.2703133</v>
      </c>
      <c r="D109" s="32">
        <f t="shared" ca="1" si="26"/>
        <v>4320470005.2703133</v>
      </c>
      <c r="E109" s="32">
        <f t="shared" ca="1" si="26"/>
        <v>4105170167.3087001</v>
      </c>
      <c r="F109" s="32">
        <f t="shared" ca="1" si="26"/>
        <v>191490944.0473142</v>
      </c>
      <c r="G109" s="32">
        <f t="shared" ca="1" si="26"/>
        <v>23808893.914298996</v>
      </c>
      <c r="H109" s="32">
        <f t="shared" ca="1" si="26"/>
        <v>0</v>
      </c>
      <c r="I109" s="32">
        <f t="shared" ca="1" si="26"/>
        <v>0</v>
      </c>
      <c r="J109" s="32">
        <f t="shared" ca="1" si="26"/>
        <v>4320470005.2703133</v>
      </c>
      <c r="K109" s="2"/>
      <c r="X109" s="4"/>
      <c r="Y109" s="4"/>
      <c r="AC109" s="33"/>
    </row>
    <row r="110" spans="1:29" x14ac:dyDescent="0.25">
      <c r="X110" s="4"/>
      <c r="Y110" s="4"/>
      <c r="AC110" s="30"/>
    </row>
    <row r="111" spans="1:29" ht="15.5" x14ac:dyDescent="0.25">
      <c r="A111" s="13" t="s">
        <v>96</v>
      </c>
      <c r="X111" s="4"/>
      <c r="Y111" s="4"/>
      <c r="AC111" s="30"/>
    </row>
    <row r="112" spans="1:29" ht="15.5" outlineLevel="1" x14ac:dyDescent="0.25">
      <c r="A112" s="13"/>
      <c r="X112" s="4"/>
      <c r="Y112" s="4"/>
      <c r="AC112" s="30"/>
    </row>
    <row r="113" spans="1:29" ht="13" outlineLevel="1" x14ac:dyDescent="0.3">
      <c r="A113" s="15"/>
      <c r="B113" s="6" t="s">
        <v>15</v>
      </c>
      <c r="X113" s="4"/>
      <c r="Y113" s="4"/>
      <c r="AC113" s="30"/>
    </row>
    <row r="114" spans="1:29" outlineLevel="1" x14ac:dyDescent="0.25">
      <c r="A114" s="16">
        <v>301</v>
      </c>
      <c r="B114" s="17" t="s">
        <v>16</v>
      </c>
      <c r="C114" s="18">
        <v>0</v>
      </c>
      <c r="D114" s="17">
        <f ca="1">SUM(E114:H114)</f>
        <v>0</v>
      </c>
      <c r="E114" s="17">
        <v>0</v>
      </c>
      <c r="F114" s="17">
        <v>0</v>
      </c>
      <c r="G114" s="19">
        <v>0</v>
      </c>
      <c r="H114" s="19">
        <v>0</v>
      </c>
      <c r="I114" s="19">
        <v>0</v>
      </c>
      <c r="J114" s="19">
        <f t="shared" ref="J114:J116" ca="1" si="27">D114+I114</f>
        <v>0</v>
      </c>
      <c r="L114" s="17"/>
      <c r="M114" s="17"/>
      <c r="N114" s="17"/>
      <c r="O114" s="19"/>
      <c r="P114" s="19"/>
      <c r="Q114" s="19"/>
      <c r="R114" s="19"/>
      <c r="S114" s="19"/>
      <c r="U114" s="19" t="s">
        <v>17</v>
      </c>
      <c r="X114" s="4"/>
      <c r="Y114" s="4"/>
      <c r="AC114" s="30"/>
    </row>
    <row r="115" spans="1:29" outlineLevel="1" x14ac:dyDescent="0.25">
      <c r="A115" s="16">
        <v>302</v>
      </c>
      <c r="B115" s="17" t="s">
        <v>18</v>
      </c>
      <c r="C115" s="18">
        <v>-231182.50611000002</v>
      </c>
      <c r="D115" s="17">
        <f ca="1">SUM(E115:H115)</f>
        <v>-231182.50611000002</v>
      </c>
      <c r="E115" s="17">
        <v>-210038.9007</v>
      </c>
      <c r="F115" s="17">
        <v>-21143.605410000007</v>
      </c>
      <c r="G115" s="19">
        <v>0</v>
      </c>
      <c r="H115" s="19">
        <v>0</v>
      </c>
      <c r="I115" s="19">
        <v>0</v>
      </c>
      <c r="J115" s="19">
        <f t="shared" ca="1" si="27"/>
        <v>-231182.50611000002</v>
      </c>
      <c r="L115" s="17"/>
      <c r="M115" s="17"/>
      <c r="N115" s="17"/>
      <c r="O115" s="19"/>
      <c r="P115" s="19"/>
      <c r="Q115" s="19"/>
      <c r="R115" s="19"/>
      <c r="S115" s="19"/>
      <c r="U115" s="19" t="s">
        <v>17</v>
      </c>
      <c r="X115" s="4"/>
      <c r="Y115" s="4"/>
      <c r="AC115" s="30"/>
    </row>
    <row r="116" spans="1:29" outlineLevel="1" x14ac:dyDescent="0.25">
      <c r="A116" s="16">
        <v>303</v>
      </c>
      <c r="B116" s="17" t="s">
        <v>19</v>
      </c>
      <c r="C116" s="18">
        <v>-71544448.532992497</v>
      </c>
      <c r="D116" s="17">
        <f ca="1">SUM(E116:H116)</f>
        <v>-71544448.532992497</v>
      </c>
      <c r="E116" s="17">
        <v>-47184771.581199996</v>
      </c>
      <c r="F116" s="17">
        <v>-19346456.774619002</v>
      </c>
      <c r="G116" s="19">
        <v>-5013220.1771734888</v>
      </c>
      <c r="H116" s="19">
        <v>0</v>
      </c>
      <c r="I116" s="19">
        <v>0</v>
      </c>
      <c r="J116" s="19">
        <f t="shared" ca="1" si="27"/>
        <v>-71544448.532992497</v>
      </c>
      <c r="L116" s="17"/>
      <c r="M116" s="17"/>
      <c r="N116" s="17"/>
      <c r="O116" s="19"/>
      <c r="P116" s="19"/>
      <c r="Q116" s="19"/>
      <c r="R116" s="19"/>
      <c r="S116" s="19"/>
      <c r="U116" s="19" t="s">
        <v>20</v>
      </c>
      <c r="X116" s="4"/>
      <c r="Y116" s="4"/>
      <c r="AC116" s="20"/>
    </row>
    <row r="117" spans="1:29" s="22" customFormat="1" ht="13" outlineLevel="1" x14ac:dyDescent="0.3">
      <c r="A117" s="21"/>
      <c r="B117" s="22" t="s">
        <v>21</v>
      </c>
      <c r="C117" s="22">
        <f t="shared" ref="C117:J117" ca="1" si="28">SUM(C114:C116)</f>
        <v>-71775631.039102495</v>
      </c>
      <c r="D117" s="22">
        <f t="shared" ca="1" si="28"/>
        <v>-71775631.039102495</v>
      </c>
      <c r="E117" s="22">
        <f t="shared" ca="1" si="28"/>
        <v>-47394810.481899999</v>
      </c>
      <c r="F117" s="22">
        <f t="shared" ca="1" si="28"/>
        <v>-19367600.380029</v>
      </c>
      <c r="G117" s="22">
        <f t="shared" ca="1" si="28"/>
        <v>-5013220.1771734888</v>
      </c>
      <c r="H117" s="22">
        <f t="shared" ca="1" si="28"/>
        <v>0</v>
      </c>
      <c r="I117" s="22">
        <f t="shared" ca="1" si="28"/>
        <v>0</v>
      </c>
      <c r="J117" s="22">
        <f t="shared" ca="1" si="28"/>
        <v>-71775631.039102495</v>
      </c>
      <c r="K117" s="2"/>
      <c r="T117" s="2"/>
      <c r="X117" s="4"/>
      <c r="Y117" s="4"/>
    </row>
    <row r="118" spans="1:29" outlineLevel="1" x14ac:dyDescent="0.25">
      <c r="A118" s="21"/>
      <c r="X118" s="4"/>
      <c r="Y118" s="4"/>
    </row>
    <row r="119" spans="1:29" ht="13" outlineLevel="1" x14ac:dyDescent="0.3">
      <c r="A119" s="21"/>
      <c r="B119" s="6" t="s">
        <v>22</v>
      </c>
      <c r="X119" s="4"/>
      <c r="Y119" s="4"/>
    </row>
    <row r="120" spans="1:29" outlineLevel="1" x14ac:dyDescent="0.25">
      <c r="A120" s="16">
        <v>304</v>
      </c>
      <c r="B120" s="17" t="s">
        <v>23</v>
      </c>
      <c r="C120" s="18">
        <v>0</v>
      </c>
      <c r="D120" s="17">
        <f t="shared" ref="D120:D131" ca="1" si="29">SUM(E120:H120)</f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9">
        <f t="shared" ref="J120:J131" ca="1" si="30">D120+I120</f>
        <v>0</v>
      </c>
      <c r="L120" s="17"/>
      <c r="M120" s="17"/>
      <c r="N120" s="17"/>
      <c r="O120" s="19"/>
      <c r="P120" s="19"/>
      <c r="Q120" s="19"/>
      <c r="R120" s="19"/>
      <c r="S120" s="19"/>
      <c r="U120" s="19" t="s">
        <v>24</v>
      </c>
      <c r="X120" s="4"/>
      <c r="Y120" s="4"/>
    </row>
    <row r="121" spans="1:29" outlineLevel="1" x14ac:dyDescent="0.25">
      <c r="A121" s="16">
        <v>305</v>
      </c>
      <c r="B121" s="17" t="s">
        <v>25</v>
      </c>
      <c r="C121" s="18">
        <v>-493000</v>
      </c>
      <c r="D121" s="17">
        <f t="shared" ca="1" si="29"/>
        <v>-493000</v>
      </c>
      <c r="E121" s="17">
        <v>-492661</v>
      </c>
      <c r="F121" s="17">
        <v>-339</v>
      </c>
      <c r="G121" s="17">
        <v>0</v>
      </c>
      <c r="H121" s="17">
        <v>0</v>
      </c>
      <c r="I121" s="17">
        <v>0</v>
      </c>
      <c r="J121" s="19">
        <f t="shared" ca="1" si="30"/>
        <v>-493000</v>
      </c>
      <c r="L121" s="17"/>
      <c r="M121" s="17"/>
      <c r="N121" s="17"/>
      <c r="O121" s="19"/>
      <c r="P121" s="19"/>
      <c r="Q121" s="19"/>
      <c r="R121" s="19"/>
      <c r="S121" s="19"/>
      <c r="U121" s="19" t="s">
        <v>24</v>
      </c>
      <c r="X121" s="4"/>
      <c r="Y121" s="4"/>
    </row>
    <row r="122" spans="1:29" outlineLevel="1" x14ac:dyDescent="0.25">
      <c r="A122" s="16">
        <v>311</v>
      </c>
      <c r="B122" s="17" t="s">
        <v>26</v>
      </c>
      <c r="C122" s="18">
        <v>-5857000</v>
      </c>
      <c r="D122" s="17">
        <f t="shared" ca="1" si="29"/>
        <v>-5857000</v>
      </c>
      <c r="E122" s="17">
        <v>-5839216</v>
      </c>
      <c r="F122" s="17">
        <v>-17784</v>
      </c>
      <c r="G122" s="17">
        <v>0</v>
      </c>
      <c r="H122" s="17">
        <v>0</v>
      </c>
      <c r="I122" s="17">
        <v>0</v>
      </c>
      <c r="J122" s="19">
        <f t="shared" ca="1" si="30"/>
        <v>-5857000</v>
      </c>
      <c r="L122" s="17" t="s">
        <v>27</v>
      </c>
      <c r="M122" s="17" t="s">
        <v>28</v>
      </c>
      <c r="N122" s="17" t="s">
        <v>29</v>
      </c>
      <c r="O122" s="19"/>
      <c r="P122" s="19"/>
      <c r="Q122" s="19"/>
      <c r="R122" s="19"/>
      <c r="S122" s="19"/>
      <c r="U122" s="19"/>
      <c r="X122" s="4"/>
      <c r="Y122" s="4"/>
    </row>
    <row r="123" spans="1:29" outlineLevel="1" x14ac:dyDescent="0.25">
      <c r="A123" s="16">
        <v>320</v>
      </c>
      <c r="B123" s="17" t="s">
        <v>30</v>
      </c>
      <c r="C123" s="18">
        <v>-1000</v>
      </c>
      <c r="D123" s="17">
        <f t="shared" ca="1" si="29"/>
        <v>-1000</v>
      </c>
      <c r="E123" s="17">
        <v>-902</v>
      </c>
      <c r="F123" s="17">
        <v>-98</v>
      </c>
      <c r="G123" s="17">
        <v>0</v>
      </c>
      <c r="H123" s="17">
        <v>0</v>
      </c>
      <c r="I123" s="17">
        <v>0</v>
      </c>
      <c r="J123" s="19">
        <f t="shared" ca="1" si="30"/>
        <v>-1000</v>
      </c>
      <c r="L123" s="17" t="s">
        <v>27</v>
      </c>
      <c r="M123" s="17" t="s">
        <v>28</v>
      </c>
      <c r="N123" s="17" t="s">
        <v>29</v>
      </c>
      <c r="O123" s="19"/>
      <c r="P123" s="19"/>
      <c r="Q123" s="19"/>
      <c r="R123" s="19"/>
      <c r="S123" s="19"/>
      <c r="U123" s="19"/>
      <c r="X123" s="4"/>
      <c r="Y123" s="4"/>
    </row>
    <row r="124" spans="1:29" hidden="1" outlineLevel="1" x14ac:dyDescent="0.25">
      <c r="A124" s="23" t="s">
        <v>32</v>
      </c>
      <c r="B124" s="24" t="s">
        <v>32</v>
      </c>
      <c r="C124" s="18">
        <v>0</v>
      </c>
      <c r="D124" s="17">
        <f t="shared" ca="1" si="29"/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f t="shared" ca="1" si="30"/>
        <v>0</v>
      </c>
      <c r="L124" s="17"/>
      <c r="M124" s="17"/>
      <c r="N124" s="17"/>
      <c r="O124" s="17"/>
      <c r="P124" s="17"/>
      <c r="Q124" s="19"/>
      <c r="R124" s="19"/>
      <c r="S124" s="19"/>
      <c r="U124" s="19"/>
      <c r="X124" s="4"/>
      <c r="Y124" s="4"/>
    </row>
    <row r="125" spans="1:29" hidden="1" outlineLevel="1" x14ac:dyDescent="0.25">
      <c r="A125" s="23" t="s">
        <v>32</v>
      </c>
      <c r="B125" s="24" t="s">
        <v>32</v>
      </c>
      <c r="C125" s="18">
        <v>0</v>
      </c>
      <c r="D125" s="17">
        <f t="shared" ca="1" si="29"/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f t="shared" ca="1" si="30"/>
        <v>0</v>
      </c>
      <c r="L125" s="17"/>
      <c r="M125" s="17"/>
      <c r="N125" s="17"/>
      <c r="O125" s="17"/>
      <c r="P125" s="17"/>
      <c r="Q125" s="19"/>
      <c r="R125" s="19"/>
      <c r="S125" s="19"/>
      <c r="U125" s="19"/>
      <c r="X125" s="4"/>
      <c r="Y125" s="4"/>
    </row>
    <row r="126" spans="1:29" hidden="1" outlineLevel="1" x14ac:dyDescent="0.25">
      <c r="A126" s="23" t="s">
        <v>32</v>
      </c>
      <c r="B126" s="24" t="s">
        <v>32</v>
      </c>
      <c r="C126" s="18">
        <v>0</v>
      </c>
      <c r="D126" s="17">
        <f t="shared" ca="1" si="29"/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f t="shared" ca="1" si="30"/>
        <v>0</v>
      </c>
      <c r="L126" s="17"/>
      <c r="M126" s="17"/>
      <c r="N126" s="17"/>
      <c r="O126" s="17"/>
      <c r="P126" s="17"/>
      <c r="Q126" s="19"/>
      <c r="R126" s="19"/>
      <c r="S126" s="19"/>
      <c r="U126" s="19"/>
      <c r="X126" s="4"/>
      <c r="Y126" s="4"/>
    </row>
    <row r="127" spans="1:29" hidden="1" outlineLevel="1" x14ac:dyDescent="0.25">
      <c r="A127" s="23" t="s">
        <v>32</v>
      </c>
      <c r="B127" s="24" t="s">
        <v>32</v>
      </c>
      <c r="C127" s="18">
        <v>0</v>
      </c>
      <c r="D127" s="17">
        <f t="shared" ca="1" si="29"/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f t="shared" ca="1" si="30"/>
        <v>0</v>
      </c>
      <c r="L127" s="17"/>
      <c r="M127" s="17"/>
      <c r="N127" s="17"/>
      <c r="O127" s="17"/>
      <c r="P127" s="17"/>
      <c r="Q127" s="19"/>
      <c r="R127" s="19"/>
      <c r="S127" s="19"/>
      <c r="U127" s="19"/>
      <c r="X127" s="4"/>
      <c r="Y127" s="4"/>
    </row>
    <row r="128" spans="1:29" hidden="1" outlineLevel="1" x14ac:dyDescent="0.25">
      <c r="A128" s="23" t="s">
        <v>32</v>
      </c>
      <c r="B128" s="24" t="s">
        <v>32</v>
      </c>
      <c r="C128" s="18">
        <v>0</v>
      </c>
      <c r="D128" s="17">
        <f t="shared" ca="1" si="29"/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f t="shared" ca="1" si="30"/>
        <v>0</v>
      </c>
      <c r="L128" s="17"/>
      <c r="M128" s="17"/>
      <c r="N128" s="17"/>
      <c r="O128" s="17"/>
      <c r="P128" s="17"/>
      <c r="Q128" s="19"/>
      <c r="R128" s="19"/>
      <c r="S128" s="19"/>
      <c r="U128" s="19"/>
      <c r="X128" s="4"/>
      <c r="Y128" s="4"/>
    </row>
    <row r="129" spans="1:46" ht="13.5" hidden="1" customHeight="1" outlineLevel="1" x14ac:dyDescent="0.25">
      <c r="A129" s="23" t="s">
        <v>32</v>
      </c>
      <c r="B129" s="24" t="s">
        <v>32</v>
      </c>
      <c r="C129" s="18">
        <v>0</v>
      </c>
      <c r="D129" s="17">
        <f t="shared" ca="1" si="29"/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f t="shared" ca="1" si="30"/>
        <v>0</v>
      </c>
      <c r="L129" s="17"/>
      <c r="M129" s="17"/>
      <c r="N129" s="17"/>
      <c r="O129" s="17"/>
      <c r="P129" s="17"/>
      <c r="Q129" s="19"/>
      <c r="R129" s="19"/>
      <c r="S129" s="19"/>
      <c r="U129" s="19"/>
      <c r="X129" s="4"/>
      <c r="Y129" s="4"/>
    </row>
    <row r="130" spans="1:46" hidden="1" outlineLevel="1" x14ac:dyDescent="0.25">
      <c r="A130" s="23" t="s">
        <v>32</v>
      </c>
      <c r="B130" s="24" t="s">
        <v>32</v>
      </c>
      <c r="C130" s="18">
        <v>0</v>
      </c>
      <c r="D130" s="17">
        <f t="shared" ca="1" si="29"/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f t="shared" ca="1" si="30"/>
        <v>0</v>
      </c>
      <c r="L130" s="17"/>
      <c r="M130" s="17"/>
      <c r="N130" s="17"/>
      <c r="O130" s="17"/>
      <c r="P130" s="17"/>
      <c r="Q130" s="19"/>
      <c r="R130" s="19"/>
      <c r="S130" s="19"/>
      <c r="U130" s="19"/>
      <c r="X130" s="4"/>
      <c r="Y130" s="4"/>
    </row>
    <row r="131" spans="1:46" hidden="1" outlineLevel="1" x14ac:dyDescent="0.25">
      <c r="A131" s="23" t="s">
        <v>32</v>
      </c>
      <c r="B131" s="24" t="s">
        <v>32</v>
      </c>
      <c r="C131" s="18">
        <v>0</v>
      </c>
      <c r="D131" s="17">
        <f t="shared" ca="1" si="29"/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f t="shared" ca="1" si="30"/>
        <v>0</v>
      </c>
      <c r="L131" s="17"/>
      <c r="M131" s="17"/>
      <c r="N131" s="17"/>
      <c r="O131" s="17"/>
      <c r="P131" s="17"/>
      <c r="Q131" s="19"/>
      <c r="R131" s="19"/>
      <c r="S131" s="19"/>
      <c r="U131" s="19"/>
      <c r="X131" s="4"/>
      <c r="Y131" s="4"/>
    </row>
    <row r="132" spans="1:46" s="22" customFormat="1" ht="13" outlineLevel="1" x14ac:dyDescent="0.3">
      <c r="A132" s="21"/>
      <c r="B132" s="22" t="s">
        <v>21</v>
      </c>
      <c r="C132" s="22">
        <f t="shared" ref="C132:J132" ca="1" si="31">SUM(C120:C131)</f>
        <v>-6351000</v>
      </c>
      <c r="D132" s="22">
        <f t="shared" ca="1" si="31"/>
        <v>-6351000</v>
      </c>
      <c r="E132" s="22">
        <f ca="1">SUM(E120:E131)</f>
        <v>-6332779</v>
      </c>
      <c r="F132" s="22">
        <f t="shared" ca="1" si="31"/>
        <v>-18221</v>
      </c>
      <c r="G132" s="22">
        <f t="shared" ca="1" si="31"/>
        <v>0</v>
      </c>
      <c r="H132" s="22">
        <f t="shared" ref="H132:I132" ca="1" si="32">SUM(H120:H131)</f>
        <v>0</v>
      </c>
      <c r="I132" s="22">
        <f t="shared" ca="1" si="32"/>
        <v>0</v>
      </c>
      <c r="J132" s="22">
        <f t="shared" ca="1" si="31"/>
        <v>-6351000</v>
      </c>
      <c r="K132" s="2"/>
      <c r="T132" s="2"/>
      <c r="X132" s="4"/>
      <c r="Y132" s="4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outlineLevel="1" x14ac:dyDescent="0.25">
      <c r="A133" s="21"/>
      <c r="X133" s="4"/>
      <c r="Y133" s="4"/>
    </row>
    <row r="134" spans="1:46" ht="13" outlineLevel="1" x14ac:dyDescent="0.3">
      <c r="A134" s="21"/>
      <c r="B134" s="6" t="s">
        <v>33</v>
      </c>
      <c r="X134" s="4"/>
      <c r="Y134" s="4"/>
    </row>
    <row r="135" spans="1:46" outlineLevel="1" x14ac:dyDescent="0.25">
      <c r="A135" s="16"/>
      <c r="B135" s="17" t="s">
        <v>34</v>
      </c>
      <c r="C135" s="18">
        <v>-4550491.1213999996</v>
      </c>
      <c r="D135" s="17">
        <f t="shared" ref="D135:D143" ca="1" si="33">SUM(E135:H135)</f>
        <v>-4550491.1213999996</v>
      </c>
      <c r="E135" s="17">
        <v>-4426377.0599999996</v>
      </c>
      <c r="F135" s="17">
        <v>-124114.06139999998</v>
      </c>
      <c r="G135" s="17">
        <v>0</v>
      </c>
      <c r="H135" s="17">
        <v>0</v>
      </c>
      <c r="I135" s="17">
        <v>0</v>
      </c>
      <c r="J135" s="19">
        <f t="shared" ref="J135:J143" ca="1" si="34">D135+I135</f>
        <v>-4550491.1213999996</v>
      </c>
      <c r="L135" s="17" t="s">
        <v>35</v>
      </c>
      <c r="M135" s="17" t="s">
        <v>36</v>
      </c>
      <c r="N135" s="17"/>
      <c r="O135" s="17" t="s">
        <v>37</v>
      </c>
      <c r="P135" s="17"/>
      <c r="Q135" s="19"/>
      <c r="R135" s="19"/>
      <c r="S135" s="19"/>
      <c r="U135" s="19"/>
      <c r="X135" s="4"/>
      <c r="Y135" s="4"/>
    </row>
    <row r="136" spans="1:46" outlineLevel="1" x14ac:dyDescent="0.25">
      <c r="A136" s="16">
        <v>350</v>
      </c>
      <c r="B136" s="17" t="s">
        <v>23</v>
      </c>
      <c r="C136" s="18">
        <v>-4740</v>
      </c>
      <c r="D136" s="17">
        <f t="shared" ca="1" si="33"/>
        <v>-4740</v>
      </c>
      <c r="E136" s="17">
        <v>-4522.75</v>
      </c>
      <c r="F136" s="17">
        <v>-217.25</v>
      </c>
      <c r="G136" s="17">
        <v>0</v>
      </c>
      <c r="H136" s="17">
        <v>0</v>
      </c>
      <c r="I136" s="17">
        <v>0</v>
      </c>
      <c r="J136" s="19">
        <f t="shared" ca="1" si="34"/>
        <v>-4740</v>
      </c>
      <c r="L136" s="17" t="s">
        <v>35</v>
      </c>
      <c r="M136" s="17" t="s">
        <v>28</v>
      </c>
      <c r="N136" s="17" t="s">
        <v>38</v>
      </c>
      <c r="O136" s="17"/>
      <c r="P136" s="17"/>
      <c r="Q136" s="19"/>
      <c r="R136" s="19"/>
      <c r="S136" s="19"/>
      <c r="U136" s="19"/>
      <c r="X136" s="4"/>
      <c r="Y136" s="4"/>
    </row>
    <row r="137" spans="1:46" outlineLevel="1" x14ac:dyDescent="0.25">
      <c r="A137" s="16">
        <v>351</v>
      </c>
      <c r="B137" s="17" t="s">
        <v>25</v>
      </c>
      <c r="C137" s="18">
        <v>-377674.95239999995</v>
      </c>
      <c r="D137" s="17">
        <f t="shared" ca="1" si="33"/>
        <v>-377674.95239999995</v>
      </c>
      <c r="E137" s="17">
        <v>-367011.08999999997</v>
      </c>
      <c r="F137" s="17">
        <v>-10663.8624</v>
      </c>
      <c r="G137" s="17">
        <v>0</v>
      </c>
      <c r="H137" s="17">
        <v>0</v>
      </c>
      <c r="I137" s="17">
        <v>0</v>
      </c>
      <c r="J137" s="19">
        <f t="shared" ca="1" si="34"/>
        <v>-377674.95239999995</v>
      </c>
      <c r="L137" s="17" t="s">
        <v>35</v>
      </c>
      <c r="M137" s="17" t="s">
        <v>28</v>
      </c>
      <c r="N137" s="17" t="s">
        <v>38</v>
      </c>
      <c r="O137" s="17"/>
      <c r="P137" s="17"/>
      <c r="Q137" s="19"/>
      <c r="R137" s="19"/>
      <c r="S137" s="19"/>
      <c r="U137" s="19"/>
      <c r="X137" s="4"/>
      <c r="Y137" s="4"/>
    </row>
    <row r="138" spans="1:46" outlineLevel="1" x14ac:dyDescent="0.25">
      <c r="A138" s="25">
        <v>352</v>
      </c>
      <c r="B138" s="17" t="s">
        <v>39</v>
      </c>
      <c r="C138" s="18">
        <v>-8050584.9177999999</v>
      </c>
      <c r="D138" s="17">
        <f t="shared" ca="1" si="33"/>
        <v>-8050584.9177999999</v>
      </c>
      <c r="E138" s="17">
        <v>-7902875.5999999996</v>
      </c>
      <c r="F138" s="17">
        <v>-147709.31780000002</v>
      </c>
      <c r="G138" s="17">
        <v>0</v>
      </c>
      <c r="H138" s="17">
        <v>0</v>
      </c>
      <c r="I138" s="17">
        <v>0</v>
      </c>
      <c r="J138" s="19">
        <f t="shared" ca="1" si="34"/>
        <v>-8050584.9177999999</v>
      </c>
      <c r="L138" s="17" t="s">
        <v>35</v>
      </c>
      <c r="M138" s="17" t="s">
        <v>28</v>
      </c>
      <c r="N138" s="17" t="s">
        <v>38</v>
      </c>
      <c r="O138" s="17"/>
      <c r="P138" s="17"/>
      <c r="Q138" s="19"/>
      <c r="R138" s="19"/>
      <c r="S138" s="19"/>
      <c r="U138" s="19"/>
      <c r="X138" s="4"/>
      <c r="Y138" s="4"/>
    </row>
    <row r="139" spans="1:46" outlineLevel="1" x14ac:dyDescent="0.25">
      <c r="A139" s="16">
        <v>353</v>
      </c>
      <c r="B139" s="17" t="s">
        <v>40</v>
      </c>
      <c r="C139" s="18">
        <v>-1452021.1771</v>
      </c>
      <c r="D139" s="17">
        <f t="shared" ca="1" si="33"/>
        <v>-1452021.1771</v>
      </c>
      <c r="E139" s="17">
        <v>-1424329.71</v>
      </c>
      <c r="F139" s="17">
        <v>-27691.467099999998</v>
      </c>
      <c r="G139" s="17">
        <v>0</v>
      </c>
      <c r="H139" s="17">
        <v>0</v>
      </c>
      <c r="I139" s="17">
        <v>0</v>
      </c>
      <c r="J139" s="19">
        <f t="shared" ca="1" si="34"/>
        <v>-1452021.1771</v>
      </c>
      <c r="L139" s="17" t="s">
        <v>35</v>
      </c>
      <c r="M139" s="17" t="s">
        <v>28</v>
      </c>
      <c r="N139" s="17" t="s">
        <v>38</v>
      </c>
      <c r="O139" s="17"/>
      <c r="P139" s="17"/>
      <c r="Q139" s="19"/>
      <c r="R139" s="19"/>
      <c r="S139" s="19"/>
      <c r="U139" s="19"/>
      <c r="X139" s="4"/>
      <c r="Y139" s="4"/>
    </row>
    <row r="140" spans="1:46" outlineLevel="1" x14ac:dyDescent="0.25">
      <c r="A140" s="16">
        <v>354</v>
      </c>
      <c r="B140" s="17" t="s">
        <v>41</v>
      </c>
      <c r="C140" s="18">
        <v>-6012392.0515000001</v>
      </c>
      <c r="D140" s="17">
        <f t="shared" ca="1" si="33"/>
        <v>-6012392.0515000001</v>
      </c>
      <c r="E140" s="17">
        <v>-5781020.1299999999</v>
      </c>
      <c r="F140" s="17">
        <v>-231371.9215</v>
      </c>
      <c r="G140" s="17">
        <v>0</v>
      </c>
      <c r="H140" s="17">
        <v>0</v>
      </c>
      <c r="I140" s="17">
        <v>0</v>
      </c>
      <c r="J140" s="19">
        <f t="shared" ca="1" si="34"/>
        <v>-6012392.0515000001</v>
      </c>
      <c r="L140" s="17" t="s">
        <v>35</v>
      </c>
      <c r="M140" s="17" t="s">
        <v>28</v>
      </c>
      <c r="N140" s="17" t="s">
        <v>38</v>
      </c>
      <c r="O140" s="17"/>
      <c r="P140" s="17"/>
      <c r="Q140" s="19"/>
      <c r="R140" s="19"/>
      <c r="S140" s="19"/>
      <c r="U140" s="19"/>
      <c r="X140" s="4"/>
      <c r="Y140" s="4"/>
    </row>
    <row r="141" spans="1:46" outlineLevel="1" x14ac:dyDescent="0.25">
      <c r="A141" s="16">
        <v>355</v>
      </c>
      <c r="B141" s="17" t="s">
        <v>42</v>
      </c>
      <c r="C141" s="18">
        <v>-233049.91310000001</v>
      </c>
      <c r="D141" s="17">
        <f t="shared" ca="1" si="33"/>
        <v>-233049.91310000001</v>
      </c>
      <c r="E141" s="17">
        <v>-223395.41</v>
      </c>
      <c r="F141" s="17">
        <v>-9654.5030999999999</v>
      </c>
      <c r="G141" s="17">
        <v>0</v>
      </c>
      <c r="H141" s="17">
        <v>0</v>
      </c>
      <c r="I141" s="17">
        <v>0</v>
      </c>
      <c r="J141" s="19">
        <f t="shared" ca="1" si="34"/>
        <v>-233049.91310000001</v>
      </c>
      <c r="L141" s="17" t="s">
        <v>35</v>
      </c>
      <c r="M141" s="17" t="s">
        <v>28</v>
      </c>
      <c r="N141" s="17" t="s">
        <v>38</v>
      </c>
      <c r="O141" s="17"/>
      <c r="P141" s="17"/>
      <c r="Q141" s="19"/>
      <c r="R141" s="19"/>
      <c r="S141" s="19"/>
      <c r="U141" s="19"/>
      <c r="X141" s="4"/>
      <c r="Y141" s="4"/>
    </row>
    <row r="142" spans="1:46" outlineLevel="1" x14ac:dyDescent="0.25">
      <c r="A142" s="16">
        <v>356</v>
      </c>
      <c r="B142" s="17" t="s">
        <v>43</v>
      </c>
      <c r="C142" s="18">
        <v>-948062.51270000008</v>
      </c>
      <c r="D142" s="17">
        <f t="shared" ca="1" si="33"/>
        <v>-948062.51270000008</v>
      </c>
      <c r="E142" s="17">
        <v>-916433.18</v>
      </c>
      <c r="F142" s="17">
        <v>-31629.332699999999</v>
      </c>
      <c r="G142" s="17">
        <v>0</v>
      </c>
      <c r="H142" s="17">
        <v>0</v>
      </c>
      <c r="I142" s="17">
        <v>0</v>
      </c>
      <c r="J142" s="19">
        <f t="shared" ca="1" si="34"/>
        <v>-948062.51270000008</v>
      </c>
      <c r="L142" s="17" t="s">
        <v>35</v>
      </c>
      <c r="M142" s="17" t="s">
        <v>28</v>
      </c>
      <c r="N142" s="17" t="s">
        <v>38</v>
      </c>
      <c r="O142" s="17"/>
      <c r="P142" s="17"/>
      <c r="Q142" s="19"/>
      <c r="R142" s="19"/>
      <c r="S142" s="19"/>
      <c r="U142" s="19"/>
      <c r="X142" s="4"/>
      <c r="Y142" s="4"/>
    </row>
    <row r="143" spans="1:46" outlineLevel="1" x14ac:dyDescent="0.25">
      <c r="A143" s="16">
        <v>357</v>
      </c>
      <c r="B143" s="17" t="s">
        <v>30</v>
      </c>
      <c r="C143" s="18">
        <v>-39988.694000000003</v>
      </c>
      <c r="D143" s="17">
        <f t="shared" ca="1" si="33"/>
        <v>-39988.694000000003</v>
      </c>
      <c r="E143" s="17">
        <v>-32021.07</v>
      </c>
      <c r="F143" s="17">
        <v>-7967.6239999999998</v>
      </c>
      <c r="G143" s="17">
        <v>0</v>
      </c>
      <c r="H143" s="17">
        <v>0</v>
      </c>
      <c r="I143" s="17">
        <v>0</v>
      </c>
      <c r="J143" s="19">
        <f t="shared" ca="1" si="34"/>
        <v>-39988.694000000003</v>
      </c>
      <c r="L143" s="17" t="s">
        <v>35</v>
      </c>
      <c r="M143" s="17" t="s">
        <v>28</v>
      </c>
      <c r="N143" s="17" t="s">
        <v>38</v>
      </c>
      <c r="O143" s="17"/>
      <c r="P143" s="17"/>
      <c r="Q143" s="19"/>
      <c r="R143" s="19"/>
      <c r="S143" s="19"/>
      <c r="U143" s="19"/>
      <c r="X143" s="4"/>
      <c r="Y143" s="4"/>
    </row>
    <row r="144" spans="1:46" s="22" customFormat="1" ht="13" outlineLevel="1" x14ac:dyDescent="0.3">
      <c r="A144" s="21"/>
      <c r="B144" s="22" t="s">
        <v>21</v>
      </c>
      <c r="C144" s="22">
        <f ca="1">SUM(C135:C143)</f>
        <v>-21669005.339999996</v>
      </c>
      <c r="D144" s="22">
        <f t="shared" ref="D144:J144" ca="1" si="35">SUM(D135:D143)</f>
        <v>-21669005.339999996</v>
      </c>
      <c r="E144" s="22">
        <f t="shared" ca="1" si="35"/>
        <v>-21077986</v>
      </c>
      <c r="F144" s="22">
        <f t="shared" ca="1" si="35"/>
        <v>-591019.34</v>
      </c>
      <c r="G144" s="22">
        <f t="shared" ca="1" si="35"/>
        <v>0</v>
      </c>
      <c r="H144" s="22">
        <f t="shared" ca="1" si="35"/>
        <v>0</v>
      </c>
      <c r="I144" s="22">
        <f t="shared" ca="1" si="35"/>
        <v>0</v>
      </c>
      <c r="J144" s="22">
        <f t="shared" ca="1" si="35"/>
        <v>-21669005.339999996</v>
      </c>
      <c r="K144" s="2"/>
      <c r="T144" s="2"/>
      <c r="X144" s="4"/>
      <c r="Y144" s="4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outlineLevel="1" x14ac:dyDescent="0.25">
      <c r="A145" s="21"/>
      <c r="X145" s="4"/>
      <c r="Y145" s="4"/>
    </row>
    <row r="146" spans="1:46" ht="13" outlineLevel="1" x14ac:dyDescent="0.3">
      <c r="A146" s="21"/>
      <c r="B146" s="6" t="s">
        <v>44</v>
      </c>
      <c r="X146" s="4"/>
      <c r="Y146" s="4"/>
    </row>
    <row r="147" spans="1:46" outlineLevel="1" x14ac:dyDescent="0.25">
      <c r="A147" s="16">
        <v>360</v>
      </c>
      <c r="B147" s="34" t="s">
        <v>45</v>
      </c>
      <c r="C147" s="18">
        <v>0</v>
      </c>
      <c r="D147" s="17">
        <f t="shared" ref="D147:D153" ca="1" si="36">SUM(E147:H147)</f>
        <v>0</v>
      </c>
      <c r="E147" s="17">
        <v>0</v>
      </c>
      <c r="F147" s="17">
        <v>0</v>
      </c>
      <c r="G147" s="19">
        <v>0</v>
      </c>
      <c r="H147" s="19">
        <v>0</v>
      </c>
      <c r="I147" s="19">
        <v>0</v>
      </c>
      <c r="J147" s="19">
        <f t="shared" ref="J147:J153" ca="1" si="37">D147+I147</f>
        <v>0</v>
      </c>
      <c r="L147" s="17" t="s">
        <v>35</v>
      </c>
      <c r="M147" s="17" t="s">
        <v>28</v>
      </c>
      <c r="N147" s="17" t="s">
        <v>38</v>
      </c>
      <c r="O147" s="17"/>
      <c r="P147" s="17"/>
      <c r="Q147" s="19"/>
      <c r="R147" s="19"/>
      <c r="S147" s="19"/>
      <c r="U147" s="19"/>
      <c r="X147" s="4"/>
      <c r="Y147" s="4"/>
    </row>
    <row r="148" spans="1:46" outlineLevel="1" x14ac:dyDescent="0.25">
      <c r="A148" s="16">
        <v>361</v>
      </c>
      <c r="B148" s="34" t="s">
        <v>46</v>
      </c>
      <c r="C148" s="18">
        <v>-1723000.05</v>
      </c>
      <c r="D148" s="17">
        <f t="shared" ca="1" si="36"/>
        <v>-1723000.05</v>
      </c>
      <c r="E148" s="17">
        <v>-1670827</v>
      </c>
      <c r="F148" s="17">
        <v>-52173.05</v>
      </c>
      <c r="G148" s="17">
        <v>0</v>
      </c>
      <c r="H148" s="17">
        <v>0</v>
      </c>
      <c r="I148" s="17">
        <v>0</v>
      </c>
      <c r="J148" s="19">
        <f t="shared" ca="1" si="37"/>
        <v>-1723000.05</v>
      </c>
      <c r="L148" s="17" t="s">
        <v>35</v>
      </c>
      <c r="M148" s="17" t="s">
        <v>28</v>
      </c>
      <c r="N148" s="17" t="s">
        <v>38</v>
      </c>
      <c r="O148" s="17"/>
      <c r="P148" s="17"/>
      <c r="Q148" s="19"/>
      <c r="R148" s="19"/>
      <c r="S148" s="19"/>
      <c r="U148" s="19"/>
      <c r="X148" s="4"/>
      <c r="Y148" s="4"/>
    </row>
    <row r="149" spans="1:46" outlineLevel="1" x14ac:dyDescent="0.25">
      <c r="A149" s="16">
        <v>362</v>
      </c>
      <c r="B149" s="34" t="s">
        <v>47</v>
      </c>
      <c r="C149" s="18">
        <v>-1611000.02</v>
      </c>
      <c r="D149" s="17">
        <f t="shared" ca="1" si="36"/>
        <v>-1611000.02</v>
      </c>
      <c r="E149" s="17">
        <v>-1546608</v>
      </c>
      <c r="F149" s="17">
        <v>-64392.02</v>
      </c>
      <c r="G149" s="17">
        <v>0</v>
      </c>
      <c r="H149" s="17">
        <v>0</v>
      </c>
      <c r="I149" s="17">
        <v>0</v>
      </c>
      <c r="J149" s="19">
        <f t="shared" ca="1" si="37"/>
        <v>-1611000.02</v>
      </c>
      <c r="L149" s="17" t="s">
        <v>35</v>
      </c>
      <c r="M149" s="17" t="s">
        <v>28</v>
      </c>
      <c r="N149" s="17" t="s">
        <v>38</v>
      </c>
      <c r="O149" s="17"/>
      <c r="P149" s="17"/>
      <c r="Q149" s="19"/>
      <c r="R149" s="19"/>
      <c r="S149" s="19"/>
      <c r="U149" s="19"/>
      <c r="X149" s="4"/>
      <c r="Y149" s="4"/>
    </row>
    <row r="150" spans="1:46" outlineLevel="1" x14ac:dyDescent="0.25">
      <c r="A150" s="16">
        <v>363</v>
      </c>
      <c r="B150" s="34" t="s">
        <v>43</v>
      </c>
      <c r="C150" s="18">
        <v>-1987000.06</v>
      </c>
      <c r="D150" s="17">
        <f t="shared" ca="1" si="36"/>
        <v>-1987000.06</v>
      </c>
      <c r="E150" s="17">
        <v>-1934946</v>
      </c>
      <c r="F150" s="17">
        <v>-52054.06</v>
      </c>
      <c r="G150" s="17">
        <v>0</v>
      </c>
      <c r="H150" s="17">
        <v>0</v>
      </c>
      <c r="I150" s="17">
        <v>0</v>
      </c>
      <c r="J150" s="19">
        <f t="shared" ca="1" si="37"/>
        <v>-1987000.06</v>
      </c>
      <c r="L150" s="17" t="s">
        <v>35</v>
      </c>
      <c r="M150" s="17" t="s">
        <v>28</v>
      </c>
      <c r="N150" s="17" t="s">
        <v>38</v>
      </c>
      <c r="O150" s="17"/>
      <c r="P150" s="17"/>
      <c r="Q150" s="19"/>
      <c r="R150" s="19"/>
      <c r="S150" s="19"/>
      <c r="U150" s="19"/>
      <c r="X150" s="4"/>
      <c r="Y150" s="4"/>
    </row>
    <row r="151" spans="1:46" outlineLevel="1" x14ac:dyDescent="0.25">
      <c r="A151" s="16">
        <v>364</v>
      </c>
      <c r="B151" s="34" t="s">
        <v>48</v>
      </c>
      <c r="C151" s="18">
        <v>-645010</v>
      </c>
      <c r="D151" s="17">
        <f t="shared" ca="1" si="36"/>
        <v>-645010</v>
      </c>
      <c r="E151" s="17">
        <v>-633939</v>
      </c>
      <c r="F151" s="17">
        <v>-11071</v>
      </c>
      <c r="G151" s="17">
        <v>0</v>
      </c>
      <c r="H151" s="17">
        <v>0</v>
      </c>
      <c r="I151" s="17">
        <v>0</v>
      </c>
      <c r="J151" s="19">
        <f t="shared" ca="1" si="37"/>
        <v>-645010</v>
      </c>
      <c r="L151" s="17" t="s">
        <v>35</v>
      </c>
      <c r="M151" s="17" t="s">
        <v>28</v>
      </c>
      <c r="N151" s="17" t="s">
        <v>38</v>
      </c>
      <c r="O151" s="17"/>
      <c r="P151" s="17"/>
      <c r="Q151" s="19"/>
      <c r="R151" s="19"/>
      <c r="S151" s="19"/>
      <c r="U151" s="19"/>
      <c r="X151" s="4"/>
      <c r="Y151" s="4"/>
    </row>
    <row r="152" spans="1:46" hidden="1" outlineLevel="1" x14ac:dyDescent="0.25">
      <c r="A152" s="23" t="s">
        <v>32</v>
      </c>
      <c r="B152" s="24" t="s">
        <v>32</v>
      </c>
      <c r="C152" s="18">
        <v>0</v>
      </c>
      <c r="D152" s="17">
        <f t="shared" ca="1" si="36"/>
        <v>0</v>
      </c>
      <c r="E152" s="17">
        <v>0</v>
      </c>
      <c r="F152" s="17">
        <v>0</v>
      </c>
      <c r="G152" s="19">
        <v>0</v>
      </c>
      <c r="H152" s="19">
        <v>0</v>
      </c>
      <c r="I152" s="19">
        <v>0</v>
      </c>
      <c r="J152" s="19">
        <f t="shared" ca="1" si="37"/>
        <v>0</v>
      </c>
      <c r="L152" s="17"/>
      <c r="M152" s="17"/>
      <c r="N152" s="17"/>
      <c r="O152" s="19"/>
      <c r="P152" s="19"/>
      <c r="Q152" s="19"/>
      <c r="R152" s="19"/>
      <c r="S152" s="19"/>
      <c r="U152" s="19"/>
      <c r="X152" s="4"/>
      <c r="Y152" s="4"/>
    </row>
    <row r="153" spans="1:46" hidden="1" outlineLevel="1" x14ac:dyDescent="0.25">
      <c r="A153" s="23" t="s">
        <v>32</v>
      </c>
      <c r="B153" s="24" t="s">
        <v>32</v>
      </c>
      <c r="C153" s="18">
        <v>0</v>
      </c>
      <c r="D153" s="17">
        <f t="shared" ca="1" si="36"/>
        <v>0</v>
      </c>
      <c r="E153" s="17">
        <v>0</v>
      </c>
      <c r="F153" s="17">
        <v>0</v>
      </c>
      <c r="G153" s="19">
        <v>0</v>
      </c>
      <c r="H153" s="19">
        <v>0</v>
      </c>
      <c r="I153" s="19">
        <v>0</v>
      </c>
      <c r="J153" s="19">
        <f t="shared" ca="1" si="37"/>
        <v>0</v>
      </c>
      <c r="L153" s="17"/>
      <c r="M153" s="17"/>
      <c r="N153" s="17"/>
      <c r="O153" s="19"/>
      <c r="P153" s="19"/>
      <c r="Q153" s="19"/>
      <c r="R153" s="19"/>
      <c r="S153" s="19"/>
      <c r="U153" s="19"/>
      <c r="X153" s="4"/>
      <c r="Y153" s="4"/>
    </row>
    <row r="154" spans="1:46" s="22" customFormat="1" ht="13" outlineLevel="1" x14ac:dyDescent="0.3">
      <c r="A154" s="21"/>
      <c r="B154" s="22" t="s">
        <v>21</v>
      </c>
      <c r="C154" s="22">
        <f ca="1">SUM(C147:C153)</f>
        <v>-5966010.1300000008</v>
      </c>
      <c r="D154" s="22">
        <f t="shared" ref="D154:J154" ca="1" si="38">SUM(D147:D153)</f>
        <v>-5966010.1300000008</v>
      </c>
      <c r="E154" s="22">
        <f t="shared" ca="1" si="38"/>
        <v>-5786320</v>
      </c>
      <c r="F154" s="22">
        <f t="shared" ca="1" si="38"/>
        <v>-179690.13</v>
      </c>
      <c r="G154" s="22">
        <f t="shared" ca="1" si="38"/>
        <v>0</v>
      </c>
      <c r="H154" s="22">
        <f t="shared" ca="1" si="38"/>
        <v>0</v>
      </c>
      <c r="I154" s="22">
        <f t="shared" ca="1" si="38"/>
        <v>0</v>
      </c>
      <c r="J154" s="22">
        <f t="shared" ca="1" si="38"/>
        <v>-5966010.1300000008</v>
      </c>
      <c r="K154" s="2"/>
      <c r="T154" s="2"/>
      <c r="X154" s="4"/>
      <c r="Y154" s="4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s="22" customFormat="1" ht="13" outlineLevel="1" x14ac:dyDescent="0.3">
      <c r="A155" s="21"/>
      <c r="K155" s="2"/>
      <c r="T155" s="2"/>
      <c r="X155" s="4"/>
      <c r="Y155" s="4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3" outlineLevel="1" x14ac:dyDescent="0.3">
      <c r="A156" s="21"/>
      <c r="B156" s="6" t="s">
        <v>49</v>
      </c>
      <c r="X156" s="4"/>
      <c r="Y156" s="4"/>
    </row>
    <row r="157" spans="1:46" outlineLevel="1" x14ac:dyDescent="0.25">
      <c r="A157" s="16">
        <v>365</v>
      </c>
      <c r="B157" s="17" t="s">
        <v>23</v>
      </c>
      <c r="C157" s="18">
        <v>0</v>
      </c>
      <c r="D157" s="17">
        <f t="shared" ref="D157:D164" ca="1" si="39">SUM(E157:H157)</f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9">
        <f t="shared" ref="J157:J164" ca="1" si="40">D157+I157</f>
        <v>0</v>
      </c>
      <c r="L157" s="17"/>
      <c r="M157" s="17"/>
      <c r="N157" s="17"/>
      <c r="O157" s="17"/>
      <c r="P157" s="17"/>
      <c r="Q157" s="19"/>
      <c r="R157" s="19"/>
      <c r="S157" s="19"/>
      <c r="U157" s="19"/>
      <c r="X157" s="4"/>
      <c r="Y157" s="4"/>
    </row>
    <row r="158" spans="1:46" outlineLevel="1" x14ac:dyDescent="0.25">
      <c r="A158" s="16">
        <v>366</v>
      </c>
      <c r="B158" s="17" t="s">
        <v>25</v>
      </c>
      <c r="C158" s="18">
        <v>0</v>
      </c>
      <c r="D158" s="17">
        <f t="shared" ca="1" si="39"/>
        <v>0</v>
      </c>
      <c r="E158" s="17">
        <v>0</v>
      </c>
      <c r="F158" s="17">
        <v>0</v>
      </c>
      <c r="G158" s="19">
        <v>0</v>
      </c>
      <c r="H158" s="19">
        <v>0</v>
      </c>
      <c r="I158" s="19">
        <v>0</v>
      </c>
      <c r="J158" s="19">
        <f t="shared" ca="1" si="40"/>
        <v>0</v>
      </c>
      <c r="L158" s="17"/>
      <c r="M158" s="17"/>
      <c r="N158" s="17"/>
      <c r="O158" s="17"/>
      <c r="P158" s="17"/>
      <c r="Q158" s="19"/>
      <c r="R158" s="19"/>
      <c r="S158" s="19"/>
      <c r="U158" s="19"/>
      <c r="X158" s="4"/>
      <c r="Y158" s="4"/>
    </row>
    <row r="159" spans="1:46" outlineLevel="1" x14ac:dyDescent="0.25">
      <c r="A159" s="16">
        <v>367</v>
      </c>
      <c r="B159" s="17" t="s">
        <v>50</v>
      </c>
      <c r="C159" s="18">
        <v>0</v>
      </c>
      <c r="D159" s="17">
        <f t="shared" ca="1" si="39"/>
        <v>0</v>
      </c>
      <c r="E159" s="17">
        <v>0</v>
      </c>
      <c r="F159" s="17">
        <v>0</v>
      </c>
      <c r="G159" s="19">
        <v>0</v>
      </c>
      <c r="H159" s="19">
        <v>0</v>
      </c>
      <c r="I159" s="19">
        <v>0</v>
      </c>
      <c r="J159" s="19">
        <f t="shared" ca="1" si="40"/>
        <v>0</v>
      </c>
      <c r="L159" s="17"/>
      <c r="M159" s="17"/>
      <c r="N159" s="17"/>
      <c r="O159" s="17"/>
      <c r="P159" s="17"/>
      <c r="Q159" s="19"/>
      <c r="R159" s="19"/>
      <c r="S159" s="19"/>
      <c r="U159" s="19"/>
      <c r="X159" s="4"/>
      <c r="Y159" s="4"/>
    </row>
    <row r="160" spans="1:46" outlineLevel="1" x14ac:dyDescent="0.25">
      <c r="A160" s="16">
        <v>369</v>
      </c>
      <c r="B160" s="17" t="s">
        <v>51</v>
      </c>
      <c r="C160" s="18">
        <v>0</v>
      </c>
      <c r="D160" s="17">
        <f t="shared" ca="1" si="39"/>
        <v>0</v>
      </c>
      <c r="E160" s="17">
        <v>0</v>
      </c>
      <c r="F160" s="17">
        <v>0</v>
      </c>
      <c r="G160" s="19">
        <v>0</v>
      </c>
      <c r="H160" s="19">
        <v>0</v>
      </c>
      <c r="I160" s="19">
        <v>0</v>
      </c>
      <c r="J160" s="19">
        <f t="shared" ca="1" si="40"/>
        <v>0</v>
      </c>
      <c r="L160" s="17"/>
      <c r="M160" s="17"/>
      <c r="N160" s="17"/>
      <c r="O160" s="17"/>
      <c r="P160" s="17"/>
      <c r="Q160" s="19"/>
      <c r="R160" s="19"/>
      <c r="S160" s="19"/>
      <c r="U160" s="19"/>
      <c r="X160" s="4"/>
      <c r="Y160" s="4"/>
    </row>
    <row r="161" spans="1:46" outlineLevel="1" x14ac:dyDescent="0.25">
      <c r="A161" s="23">
        <v>372</v>
      </c>
      <c r="B161" s="24" t="s">
        <v>52</v>
      </c>
      <c r="C161" s="18">
        <v>0</v>
      </c>
      <c r="D161" s="17">
        <f t="shared" ca="1" si="39"/>
        <v>0</v>
      </c>
      <c r="E161" s="17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f t="shared" ca="1" si="40"/>
        <v>0</v>
      </c>
      <c r="L161" s="17"/>
      <c r="M161" s="17"/>
      <c r="N161" s="17"/>
      <c r="O161" s="17"/>
      <c r="P161" s="17"/>
      <c r="Q161" s="19"/>
      <c r="R161" s="19"/>
      <c r="S161" s="19"/>
      <c r="U161" s="19"/>
      <c r="X161" s="4"/>
      <c r="Y161" s="4"/>
    </row>
    <row r="162" spans="1:46" hidden="1" outlineLevel="1" x14ac:dyDescent="0.25">
      <c r="A162" s="23" t="s">
        <v>32</v>
      </c>
      <c r="B162" s="24" t="s">
        <v>32</v>
      </c>
      <c r="C162" s="18">
        <v>0</v>
      </c>
      <c r="D162" s="17">
        <f t="shared" ca="1" si="39"/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f t="shared" ca="1" si="40"/>
        <v>0</v>
      </c>
      <c r="L162" s="17"/>
      <c r="M162" s="17"/>
      <c r="N162" s="17"/>
      <c r="O162" s="17"/>
      <c r="P162" s="17"/>
      <c r="Q162" s="19"/>
      <c r="R162" s="19"/>
      <c r="S162" s="19"/>
      <c r="U162" s="19"/>
      <c r="X162" s="4"/>
      <c r="Y162" s="4"/>
    </row>
    <row r="163" spans="1:46" hidden="1" outlineLevel="1" x14ac:dyDescent="0.25">
      <c r="A163" s="23" t="s">
        <v>32</v>
      </c>
      <c r="B163" s="24" t="s">
        <v>32</v>
      </c>
      <c r="C163" s="18">
        <v>0</v>
      </c>
      <c r="D163" s="17">
        <f t="shared" ca="1" si="39"/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f t="shared" ca="1" si="40"/>
        <v>0</v>
      </c>
      <c r="L163" s="17"/>
      <c r="M163" s="17"/>
      <c r="N163" s="17"/>
      <c r="O163" s="17"/>
      <c r="P163" s="17"/>
      <c r="Q163" s="19"/>
      <c r="R163" s="19"/>
      <c r="S163" s="19"/>
      <c r="U163" s="19"/>
      <c r="X163" s="4"/>
      <c r="Y163" s="4"/>
    </row>
    <row r="164" spans="1:46" hidden="1" outlineLevel="1" x14ac:dyDescent="0.25">
      <c r="A164" s="23" t="s">
        <v>32</v>
      </c>
      <c r="B164" s="24" t="s">
        <v>32</v>
      </c>
      <c r="C164" s="18">
        <v>0</v>
      </c>
      <c r="D164" s="17">
        <f t="shared" ca="1" si="39"/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f t="shared" ca="1" si="40"/>
        <v>0</v>
      </c>
      <c r="L164" s="17"/>
      <c r="M164" s="17"/>
      <c r="N164" s="17"/>
      <c r="O164" s="17"/>
      <c r="P164" s="17"/>
      <c r="Q164" s="19"/>
      <c r="R164" s="19"/>
      <c r="S164" s="19"/>
      <c r="U164" s="19"/>
      <c r="X164" s="4"/>
      <c r="Y164" s="4"/>
    </row>
    <row r="165" spans="1:46" s="22" customFormat="1" ht="13" outlineLevel="1" x14ac:dyDescent="0.3">
      <c r="A165" s="21"/>
      <c r="B165" s="22" t="s">
        <v>21</v>
      </c>
      <c r="C165" s="22">
        <f t="shared" ref="C165:J165" ca="1" si="41">SUM(C157:C164)</f>
        <v>0</v>
      </c>
      <c r="D165" s="22">
        <f t="shared" ca="1" si="41"/>
        <v>0</v>
      </c>
      <c r="E165" s="22">
        <f t="shared" ca="1" si="41"/>
        <v>0</v>
      </c>
      <c r="F165" s="22">
        <f t="shared" ca="1" si="41"/>
        <v>0</v>
      </c>
      <c r="G165" s="22">
        <f t="shared" ca="1" si="41"/>
        <v>0</v>
      </c>
      <c r="H165" s="22">
        <f t="shared" ref="H165:I165" ca="1" si="42">SUM(H157:H164)</f>
        <v>0</v>
      </c>
      <c r="I165" s="22">
        <f t="shared" ca="1" si="42"/>
        <v>0</v>
      </c>
      <c r="J165" s="22">
        <f t="shared" ca="1" si="41"/>
        <v>0</v>
      </c>
      <c r="K165" s="2"/>
      <c r="T165" s="2"/>
      <c r="X165" s="4"/>
      <c r="Y165" s="4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outlineLevel="1" x14ac:dyDescent="0.25">
      <c r="A166" s="21"/>
      <c r="X166" s="4"/>
      <c r="Y166" s="4"/>
    </row>
    <row r="167" spans="1:46" ht="13" outlineLevel="1" x14ac:dyDescent="0.3">
      <c r="A167" s="21"/>
      <c r="B167" s="6" t="s">
        <v>53</v>
      </c>
      <c r="N167" s="27"/>
      <c r="X167" s="4"/>
      <c r="Y167" s="4"/>
    </row>
    <row r="168" spans="1:46" outlineLevel="1" x14ac:dyDescent="0.25">
      <c r="A168" s="16">
        <v>373</v>
      </c>
      <c r="B168" s="17" t="s">
        <v>52</v>
      </c>
      <c r="C168" s="18">
        <v>0</v>
      </c>
      <c r="D168" s="17">
        <f t="shared" ref="D168:D187" ca="1" si="43">SUM(E168:H168)</f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9">
        <f t="shared" ref="J168:J187" ca="1" si="44">D168+I168</f>
        <v>0</v>
      </c>
      <c r="L168" s="17"/>
      <c r="M168" s="17"/>
      <c r="N168" s="17"/>
      <c r="O168" s="17"/>
      <c r="P168" s="19"/>
      <c r="Q168" s="19"/>
      <c r="R168" s="19"/>
      <c r="S168" s="19"/>
      <c r="U168" s="19" t="s">
        <v>54</v>
      </c>
      <c r="X168" s="4"/>
      <c r="Y168" s="4"/>
    </row>
    <row r="169" spans="1:46" outlineLevel="1" x14ac:dyDescent="0.25">
      <c r="A169" s="16">
        <v>374</v>
      </c>
      <c r="B169" s="17" t="s">
        <v>23</v>
      </c>
      <c r="C169" s="18">
        <v>-2458000</v>
      </c>
      <c r="D169" s="17">
        <f t="shared" ca="1" si="43"/>
        <v>-2458000</v>
      </c>
      <c r="E169" s="17">
        <v>-2353222</v>
      </c>
      <c r="F169" s="17">
        <v>-104778</v>
      </c>
      <c r="G169" s="17">
        <v>0</v>
      </c>
      <c r="H169" s="17">
        <v>0</v>
      </c>
      <c r="I169" s="17">
        <v>0</v>
      </c>
      <c r="J169" s="19">
        <f t="shared" ca="1" si="44"/>
        <v>-2458000</v>
      </c>
      <c r="L169" s="17"/>
      <c r="M169" s="17"/>
      <c r="N169" s="17"/>
      <c r="O169" s="17"/>
      <c r="P169" s="19"/>
      <c r="Q169" s="19"/>
      <c r="R169" s="19"/>
      <c r="S169" s="19"/>
      <c r="U169" s="19" t="s">
        <v>54</v>
      </c>
      <c r="X169" s="4"/>
      <c r="Y169" s="4"/>
    </row>
    <row r="170" spans="1:46" outlineLevel="1" x14ac:dyDescent="0.25">
      <c r="A170" s="16">
        <v>375</v>
      </c>
      <c r="B170" s="17" t="s">
        <v>25</v>
      </c>
      <c r="C170" s="18">
        <v>-13206226.154301565</v>
      </c>
      <c r="D170" s="17">
        <f t="shared" ca="1" si="43"/>
        <v>-13206226.154301565</v>
      </c>
      <c r="E170" s="17">
        <v>-7424022</v>
      </c>
      <c r="F170" s="17">
        <v>154213.68</v>
      </c>
      <c r="G170" s="17">
        <v>-5936417.8343015648</v>
      </c>
      <c r="H170" s="17">
        <v>0</v>
      </c>
      <c r="I170" s="17">
        <v>0</v>
      </c>
      <c r="J170" s="19">
        <f t="shared" ca="1" si="44"/>
        <v>-13206226.154301565</v>
      </c>
      <c r="L170" s="17"/>
      <c r="M170" s="17"/>
      <c r="N170" s="17"/>
      <c r="O170" s="17"/>
      <c r="P170" s="17"/>
      <c r="Q170" s="19"/>
      <c r="R170" s="19"/>
      <c r="S170" s="19"/>
      <c r="U170" s="19" t="s">
        <v>54</v>
      </c>
      <c r="X170" s="4"/>
      <c r="Y170" s="4"/>
    </row>
    <row r="171" spans="1:46" outlineLevel="1" x14ac:dyDescent="0.25">
      <c r="A171" s="16">
        <v>376</v>
      </c>
      <c r="B171" s="17" t="s">
        <v>50</v>
      </c>
      <c r="C171" s="18">
        <v>-234101490.69487351</v>
      </c>
      <c r="D171" s="17">
        <f t="shared" ca="1" si="43"/>
        <v>-234101490.69487351</v>
      </c>
      <c r="E171" s="17">
        <v>-227310614.12022156</v>
      </c>
      <c r="F171" s="17">
        <v>-6790876.5746519482</v>
      </c>
      <c r="G171" s="17">
        <v>0</v>
      </c>
      <c r="H171" s="17">
        <v>0</v>
      </c>
      <c r="I171" s="17">
        <v>0</v>
      </c>
      <c r="J171" s="19">
        <f t="shared" ca="1" si="44"/>
        <v>-234101490.69487351</v>
      </c>
      <c r="L171" s="17" t="s">
        <v>55</v>
      </c>
      <c r="M171" s="17" t="s">
        <v>36</v>
      </c>
      <c r="N171" s="19"/>
      <c r="O171" s="19" t="s">
        <v>56</v>
      </c>
      <c r="P171" s="17"/>
      <c r="Q171" s="19"/>
      <c r="R171" s="19"/>
      <c r="S171" s="19"/>
      <c r="U171" s="19"/>
      <c r="X171" s="4"/>
      <c r="Y171" s="4"/>
    </row>
    <row r="172" spans="1:46" outlineLevel="1" x14ac:dyDescent="0.25">
      <c r="A172" s="16">
        <v>376</v>
      </c>
      <c r="B172" s="17" t="s">
        <v>57</v>
      </c>
      <c r="C172" s="18">
        <v>-490537436.05512643</v>
      </c>
      <c r="D172" s="17">
        <f t="shared" ca="1" si="43"/>
        <v>-490537436.05512643</v>
      </c>
      <c r="E172" s="17">
        <v>-476307799.26977837</v>
      </c>
      <c r="F172" s="17">
        <v>-14229636.78534805</v>
      </c>
      <c r="G172" s="17">
        <v>0</v>
      </c>
      <c r="H172" s="17">
        <v>0</v>
      </c>
      <c r="I172" s="17">
        <v>0</v>
      </c>
      <c r="J172" s="19">
        <f t="shared" ca="1" si="44"/>
        <v>-490537436.05512643</v>
      </c>
      <c r="L172" s="17" t="s">
        <v>55</v>
      </c>
      <c r="M172" s="17" t="s">
        <v>28</v>
      </c>
      <c r="N172" s="17" t="s">
        <v>58</v>
      </c>
      <c r="O172" s="17"/>
      <c r="P172" s="17"/>
      <c r="Q172" s="19"/>
      <c r="R172" s="19"/>
      <c r="S172" s="19"/>
      <c r="U172" s="19"/>
      <c r="X172" s="4"/>
      <c r="Y172" s="4"/>
    </row>
    <row r="173" spans="1:46" outlineLevel="1" x14ac:dyDescent="0.25">
      <c r="A173" s="16">
        <v>376</v>
      </c>
      <c r="B173" s="17" t="s">
        <v>59</v>
      </c>
      <c r="C173" s="18">
        <v>-1097298.6100000001</v>
      </c>
      <c r="D173" s="17">
        <f t="shared" ca="1" si="43"/>
        <v>-1097298.6100000001</v>
      </c>
      <c r="E173" s="17">
        <v>-1097298.6100000001</v>
      </c>
      <c r="F173" s="17">
        <v>0</v>
      </c>
      <c r="G173" s="17">
        <v>0</v>
      </c>
      <c r="H173" s="17">
        <v>0</v>
      </c>
      <c r="I173" s="17">
        <v>0</v>
      </c>
      <c r="J173" s="19">
        <f t="shared" ca="1" si="44"/>
        <v>-1097298.6100000001</v>
      </c>
      <c r="L173" s="17" t="s">
        <v>35</v>
      </c>
      <c r="M173" s="19" t="s">
        <v>60</v>
      </c>
      <c r="N173" s="17"/>
      <c r="O173" s="17"/>
      <c r="P173" s="17"/>
      <c r="Q173" s="19" t="s">
        <v>61</v>
      </c>
      <c r="R173" s="19"/>
      <c r="S173" s="19"/>
      <c r="U173" s="19"/>
      <c r="X173" s="4"/>
      <c r="Y173" s="4"/>
    </row>
    <row r="174" spans="1:46" outlineLevel="1" x14ac:dyDescent="0.25">
      <c r="A174" s="16">
        <v>378</v>
      </c>
      <c r="B174" s="17" t="s">
        <v>62</v>
      </c>
      <c r="C174" s="18">
        <v>-13433042.40587483</v>
      </c>
      <c r="D174" s="17">
        <f t="shared" ca="1" si="43"/>
        <v>-13433042.40587483</v>
      </c>
      <c r="E174" s="17">
        <v>-12598527.137900434</v>
      </c>
      <c r="F174" s="17">
        <v>-834515.26797439461</v>
      </c>
      <c r="G174" s="17">
        <v>0</v>
      </c>
      <c r="H174" s="17">
        <v>0</v>
      </c>
      <c r="I174" s="17">
        <v>0</v>
      </c>
      <c r="J174" s="19">
        <f t="shared" ca="1" si="44"/>
        <v>-13433042.40587483</v>
      </c>
      <c r="L174" s="17" t="s">
        <v>55</v>
      </c>
      <c r="M174" s="17" t="s">
        <v>36</v>
      </c>
      <c r="N174" s="17"/>
      <c r="O174" s="17" t="s">
        <v>37</v>
      </c>
      <c r="P174" s="17"/>
      <c r="Q174" s="19"/>
      <c r="R174" s="19"/>
      <c r="S174" s="19"/>
      <c r="U174" s="19"/>
      <c r="X174" s="4"/>
      <c r="Y174" s="4"/>
    </row>
    <row r="175" spans="1:46" outlineLevel="1" x14ac:dyDescent="0.25">
      <c r="A175" s="16">
        <v>378</v>
      </c>
      <c r="B175" s="17" t="s">
        <v>63</v>
      </c>
      <c r="C175" s="18">
        <v>-28147664.334125172</v>
      </c>
      <c r="D175" s="17">
        <f t="shared" ca="1" si="43"/>
        <v>-28147664.334125172</v>
      </c>
      <c r="E175" s="17">
        <v>-26399016.862099566</v>
      </c>
      <c r="F175" s="17">
        <v>-1748647.4720256056</v>
      </c>
      <c r="G175" s="17">
        <v>0</v>
      </c>
      <c r="H175" s="17">
        <v>0</v>
      </c>
      <c r="I175" s="17">
        <v>0</v>
      </c>
      <c r="J175" s="19">
        <f t="shared" ca="1" si="44"/>
        <v>-28147664.334125172</v>
      </c>
      <c r="L175" s="17" t="s">
        <v>55</v>
      </c>
      <c r="M175" s="17" t="s">
        <v>28</v>
      </c>
      <c r="N175" s="17" t="s">
        <v>64</v>
      </c>
      <c r="O175" s="17"/>
      <c r="P175" s="17"/>
      <c r="Q175" s="19"/>
      <c r="R175" s="19"/>
      <c r="S175" s="19"/>
      <c r="U175" s="19"/>
      <c r="X175" s="4"/>
      <c r="Y175" s="4"/>
    </row>
    <row r="176" spans="1:46" outlineLevel="1" x14ac:dyDescent="0.25">
      <c r="A176" s="16">
        <v>380</v>
      </c>
      <c r="B176" s="17" t="s">
        <v>65</v>
      </c>
      <c r="C176" s="18">
        <v>-569171319.08906019</v>
      </c>
      <c r="D176" s="17">
        <f t="shared" ca="1" si="43"/>
        <v>-569171319.08906019</v>
      </c>
      <c r="E176" s="17">
        <v>-554927801.43950105</v>
      </c>
      <c r="F176" s="17">
        <v>-14243517.649559123</v>
      </c>
      <c r="G176" s="17">
        <v>0</v>
      </c>
      <c r="H176" s="17">
        <v>0</v>
      </c>
      <c r="I176" s="17">
        <v>0</v>
      </c>
      <c r="J176" s="19">
        <f t="shared" ca="1" si="44"/>
        <v>-569171319.08906019</v>
      </c>
      <c r="L176" s="17" t="s">
        <v>55</v>
      </c>
      <c r="M176" s="17" t="s">
        <v>66</v>
      </c>
      <c r="N176" s="17"/>
      <c r="O176" s="17"/>
      <c r="P176" s="17" t="s">
        <v>67</v>
      </c>
      <c r="Q176" s="19"/>
      <c r="R176" s="19"/>
      <c r="S176" s="19"/>
      <c r="U176" s="19"/>
      <c r="X176" s="4"/>
      <c r="Y176" s="4"/>
    </row>
    <row r="177" spans="1:46" outlineLevel="1" x14ac:dyDescent="0.25">
      <c r="A177" s="16">
        <v>380</v>
      </c>
      <c r="B177" s="17" t="s">
        <v>68</v>
      </c>
      <c r="C177" s="18">
        <v>-5436247.7109397883</v>
      </c>
      <c r="D177" s="17">
        <f t="shared" ca="1" si="43"/>
        <v>-5436247.7109397883</v>
      </c>
      <c r="E177" s="17">
        <v>-5300205.560498911</v>
      </c>
      <c r="F177" s="17">
        <v>-136042.15044087687</v>
      </c>
      <c r="G177" s="17">
        <v>0</v>
      </c>
      <c r="H177" s="17">
        <v>0</v>
      </c>
      <c r="I177" s="17">
        <v>0</v>
      </c>
      <c r="J177" s="19">
        <f t="shared" ca="1" si="44"/>
        <v>-5436247.7109397883</v>
      </c>
      <c r="L177" s="17" t="s">
        <v>55</v>
      </c>
      <c r="M177" s="17" t="s">
        <v>66</v>
      </c>
      <c r="N177" s="17"/>
      <c r="O177" s="17"/>
      <c r="P177" s="17" t="s">
        <v>69</v>
      </c>
      <c r="Q177" s="19"/>
      <c r="R177" s="19"/>
      <c r="S177" s="19"/>
      <c r="U177" s="19"/>
      <c r="X177" s="4"/>
      <c r="Y177" s="4"/>
    </row>
    <row r="178" spans="1:46" outlineLevel="1" x14ac:dyDescent="0.25">
      <c r="A178" s="16">
        <v>381</v>
      </c>
      <c r="B178" s="17" t="s">
        <v>70</v>
      </c>
      <c r="C178" s="18">
        <v>-24999750.7738625</v>
      </c>
      <c r="D178" s="17">
        <f t="shared" ca="1" si="43"/>
        <v>-24999750.7738625</v>
      </c>
      <c r="E178" s="17">
        <v>-22399392</v>
      </c>
      <c r="F178" s="17">
        <v>-1581052.76</v>
      </c>
      <c r="G178" s="17">
        <v>-1019306.0138624996</v>
      </c>
      <c r="H178" s="17">
        <v>0</v>
      </c>
      <c r="I178" s="17">
        <v>0</v>
      </c>
      <c r="J178" s="19">
        <f t="shared" ca="1" si="44"/>
        <v>-24999750.7738625</v>
      </c>
      <c r="L178" s="17" t="s">
        <v>55</v>
      </c>
      <c r="M178" s="17" t="s">
        <v>66</v>
      </c>
      <c r="N178" s="17"/>
      <c r="O178" s="17"/>
      <c r="P178" s="17" t="s">
        <v>71</v>
      </c>
      <c r="Q178" s="19"/>
      <c r="R178" s="19"/>
      <c r="S178" s="19"/>
      <c r="U178" s="19"/>
      <c r="X178" s="4"/>
      <c r="Y178" s="4"/>
    </row>
    <row r="179" spans="1:46" outlineLevel="1" x14ac:dyDescent="0.25">
      <c r="A179" s="16">
        <v>382</v>
      </c>
      <c r="B179" s="17" t="s">
        <v>72</v>
      </c>
      <c r="C179" s="18">
        <v>-53312366.299999997</v>
      </c>
      <c r="D179" s="17">
        <f t="shared" ca="1" si="43"/>
        <v>-53312366.299999997</v>
      </c>
      <c r="E179" s="17">
        <v>-52102356</v>
      </c>
      <c r="F179" s="17">
        <v>-1210010.3</v>
      </c>
      <c r="G179" s="17">
        <v>0</v>
      </c>
      <c r="H179" s="17">
        <v>0</v>
      </c>
      <c r="I179" s="17">
        <v>0</v>
      </c>
      <c r="J179" s="19">
        <f t="shared" ca="1" si="44"/>
        <v>-53312366.299999997</v>
      </c>
      <c r="L179" s="17" t="s">
        <v>55</v>
      </c>
      <c r="M179" s="17" t="s">
        <v>66</v>
      </c>
      <c r="N179" s="17"/>
      <c r="O179" s="17"/>
      <c r="P179" s="17" t="s">
        <v>73</v>
      </c>
      <c r="Q179" s="19"/>
      <c r="R179" s="19"/>
      <c r="S179" s="19"/>
      <c r="U179" s="19"/>
      <c r="X179" s="4"/>
      <c r="Y179" s="4"/>
    </row>
    <row r="180" spans="1:46" outlineLevel="1" x14ac:dyDescent="0.25">
      <c r="A180" s="16">
        <v>383</v>
      </c>
      <c r="B180" s="17" t="s">
        <v>74</v>
      </c>
      <c r="C180" s="18">
        <v>-7987443.6600000001</v>
      </c>
      <c r="D180" s="17">
        <f t="shared" ca="1" si="43"/>
        <v>-7987443.6600000001</v>
      </c>
      <c r="E180" s="17">
        <v>-8050339</v>
      </c>
      <c r="F180" s="17">
        <v>62895.34</v>
      </c>
      <c r="G180" s="17">
        <v>0</v>
      </c>
      <c r="H180" s="17">
        <v>0</v>
      </c>
      <c r="I180" s="17">
        <v>0</v>
      </c>
      <c r="J180" s="19">
        <f t="shared" ca="1" si="44"/>
        <v>-7987443.6600000001</v>
      </c>
      <c r="L180" s="17" t="s">
        <v>55</v>
      </c>
      <c r="M180" s="17" t="s">
        <v>66</v>
      </c>
      <c r="N180" s="17"/>
      <c r="O180" s="17"/>
      <c r="P180" s="17" t="s">
        <v>71</v>
      </c>
      <c r="Q180" s="19"/>
      <c r="R180" s="19"/>
      <c r="S180" s="19"/>
      <c r="U180" s="19"/>
      <c r="X180" s="4"/>
      <c r="Y180" s="4"/>
    </row>
    <row r="181" spans="1:46" outlineLevel="1" x14ac:dyDescent="0.25">
      <c r="A181" s="16">
        <v>384</v>
      </c>
      <c r="B181" s="17" t="s">
        <v>75</v>
      </c>
      <c r="C181" s="18">
        <v>-29550643.809999999</v>
      </c>
      <c r="D181" s="17">
        <f t="shared" ca="1" si="43"/>
        <v>-29550643.809999999</v>
      </c>
      <c r="E181" s="17">
        <v>-28830681</v>
      </c>
      <c r="F181" s="17">
        <v>-719962.81</v>
      </c>
      <c r="G181" s="17">
        <v>0</v>
      </c>
      <c r="H181" s="17">
        <v>0</v>
      </c>
      <c r="I181" s="17">
        <v>0</v>
      </c>
      <c r="J181" s="19">
        <f t="shared" ca="1" si="44"/>
        <v>-29550643.809999999</v>
      </c>
      <c r="L181" s="17" t="s">
        <v>55</v>
      </c>
      <c r="M181" s="17" t="s">
        <v>66</v>
      </c>
      <c r="N181" s="17"/>
      <c r="O181" s="17"/>
      <c r="P181" s="17" t="s">
        <v>71</v>
      </c>
      <c r="Q181" s="19"/>
      <c r="R181" s="19"/>
      <c r="S181" s="19"/>
      <c r="U181" s="19"/>
      <c r="X181" s="4"/>
      <c r="Y181" s="4"/>
    </row>
    <row r="182" spans="1:46" outlineLevel="1" x14ac:dyDescent="0.25">
      <c r="A182" s="16">
        <v>385</v>
      </c>
      <c r="B182" s="17" t="s">
        <v>76</v>
      </c>
      <c r="C182" s="18">
        <v>-3505570.3899999997</v>
      </c>
      <c r="D182" s="17">
        <f t="shared" ca="1" si="43"/>
        <v>-3505570.3899999997</v>
      </c>
      <c r="E182" s="17">
        <v>-2066624</v>
      </c>
      <c r="F182" s="17">
        <v>-1438946.39</v>
      </c>
      <c r="G182" s="17">
        <v>0</v>
      </c>
      <c r="H182" s="17">
        <v>0</v>
      </c>
      <c r="I182" s="17">
        <v>0</v>
      </c>
      <c r="J182" s="19">
        <f t="shared" ca="1" si="44"/>
        <v>-3505570.3899999997</v>
      </c>
      <c r="L182" s="17" t="s">
        <v>55</v>
      </c>
      <c r="M182" s="17" t="s">
        <v>66</v>
      </c>
      <c r="N182" s="17"/>
      <c r="O182" s="17"/>
      <c r="P182" s="17" t="s">
        <v>77</v>
      </c>
      <c r="Q182" s="19"/>
      <c r="R182" s="19"/>
      <c r="S182" s="19"/>
      <c r="U182" s="19"/>
      <c r="X182" s="4"/>
      <c r="Y182" s="4"/>
    </row>
    <row r="183" spans="1:46" outlineLevel="1" x14ac:dyDescent="0.25">
      <c r="A183" s="16">
        <v>386</v>
      </c>
      <c r="B183" s="17" t="s">
        <v>78</v>
      </c>
      <c r="C183" s="18">
        <v>-10749142.92</v>
      </c>
      <c r="D183" s="17">
        <f t="shared" ca="1" si="43"/>
        <v>-10749142.92</v>
      </c>
      <c r="E183" s="17">
        <v>-9098446</v>
      </c>
      <c r="F183" s="17">
        <v>-1650696.9200000002</v>
      </c>
      <c r="G183" s="17">
        <v>0</v>
      </c>
      <c r="H183" s="17">
        <v>0</v>
      </c>
      <c r="I183" s="17">
        <v>0</v>
      </c>
      <c r="J183" s="19">
        <f t="shared" ca="1" si="44"/>
        <v>-10749142.92</v>
      </c>
      <c r="L183" s="17" t="s">
        <v>55</v>
      </c>
      <c r="M183" s="17" t="s">
        <v>66</v>
      </c>
      <c r="N183" s="17"/>
      <c r="O183" s="17"/>
      <c r="P183" s="17" t="s">
        <v>79</v>
      </c>
      <c r="Q183" s="19"/>
      <c r="R183" s="19"/>
      <c r="S183" s="19"/>
      <c r="U183" s="19"/>
      <c r="X183" s="4"/>
      <c r="Y183" s="4"/>
    </row>
    <row r="184" spans="1:46" outlineLevel="1" x14ac:dyDescent="0.25">
      <c r="A184" s="16">
        <v>387</v>
      </c>
      <c r="B184" s="17" t="s">
        <v>30</v>
      </c>
      <c r="C184" s="18">
        <v>-252063.11</v>
      </c>
      <c r="D184" s="17">
        <f t="shared" ca="1" si="43"/>
        <v>-252063.11</v>
      </c>
      <c r="E184" s="17">
        <v>16946</v>
      </c>
      <c r="F184" s="19">
        <v>-269009.11</v>
      </c>
      <c r="G184" s="17">
        <v>0</v>
      </c>
      <c r="H184" s="17">
        <v>0</v>
      </c>
      <c r="I184" s="17">
        <v>0</v>
      </c>
      <c r="J184" s="19">
        <f t="shared" ca="1" si="44"/>
        <v>-252063.11</v>
      </c>
      <c r="L184" s="17"/>
      <c r="M184" s="17"/>
      <c r="N184" s="17"/>
      <c r="O184" s="17"/>
      <c r="P184" s="17"/>
      <c r="Q184" s="19"/>
      <c r="R184" s="19"/>
      <c r="S184" s="19"/>
      <c r="U184" s="19" t="s">
        <v>54</v>
      </c>
      <c r="X184" s="4"/>
      <c r="Y184" s="4"/>
    </row>
    <row r="185" spans="1:46" outlineLevel="1" x14ac:dyDescent="0.25">
      <c r="A185" s="16">
        <v>388</v>
      </c>
      <c r="B185" s="24" t="s">
        <v>80</v>
      </c>
      <c r="C185" s="18">
        <v>-937883</v>
      </c>
      <c r="D185" s="17">
        <f t="shared" ca="1" si="43"/>
        <v>-937883</v>
      </c>
      <c r="E185" s="17">
        <v>-858119</v>
      </c>
      <c r="F185" s="19">
        <v>-79764</v>
      </c>
      <c r="G185" s="17">
        <v>0</v>
      </c>
      <c r="H185" s="17">
        <v>0</v>
      </c>
      <c r="I185" s="17">
        <v>0</v>
      </c>
      <c r="J185" s="19">
        <f t="shared" ca="1" si="44"/>
        <v>-937883</v>
      </c>
      <c r="L185" s="17"/>
      <c r="M185" s="17"/>
      <c r="N185" s="17"/>
      <c r="O185" s="17"/>
      <c r="P185" s="17"/>
      <c r="Q185" s="19"/>
      <c r="R185" s="19"/>
      <c r="S185" s="19"/>
      <c r="U185" s="19" t="s">
        <v>54</v>
      </c>
      <c r="X185" s="4"/>
      <c r="Y185" s="4"/>
    </row>
    <row r="186" spans="1:46" hidden="1" outlineLevel="1" x14ac:dyDescent="0.25">
      <c r="A186" s="23" t="s">
        <v>32</v>
      </c>
      <c r="B186" s="24" t="s">
        <v>32</v>
      </c>
      <c r="C186" s="18">
        <v>0</v>
      </c>
      <c r="D186" s="17">
        <f t="shared" ca="1" si="43"/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f t="shared" ca="1" si="44"/>
        <v>0</v>
      </c>
      <c r="L186" s="17"/>
      <c r="M186" s="17"/>
      <c r="N186" s="17"/>
      <c r="O186" s="17"/>
      <c r="P186" s="17"/>
      <c r="Q186" s="19"/>
      <c r="R186" s="19"/>
      <c r="S186" s="19"/>
      <c r="U186" s="19"/>
      <c r="X186" s="4"/>
      <c r="Y186" s="4"/>
    </row>
    <row r="187" spans="1:46" hidden="1" outlineLevel="1" x14ac:dyDescent="0.25">
      <c r="A187" s="23" t="s">
        <v>32</v>
      </c>
      <c r="B187" s="24" t="s">
        <v>32</v>
      </c>
      <c r="C187" s="18">
        <v>0</v>
      </c>
      <c r="D187" s="17">
        <f t="shared" ca="1" si="43"/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f t="shared" ca="1" si="44"/>
        <v>0</v>
      </c>
      <c r="L187" s="17"/>
      <c r="M187" s="17"/>
      <c r="N187" s="17"/>
      <c r="O187" s="17"/>
      <c r="P187" s="17"/>
      <c r="Q187" s="19"/>
      <c r="R187" s="19"/>
      <c r="S187" s="19"/>
      <c r="U187" s="19"/>
      <c r="X187" s="4"/>
      <c r="Y187" s="4"/>
    </row>
    <row r="188" spans="1:46" s="22" customFormat="1" ht="13" outlineLevel="1" x14ac:dyDescent="0.3">
      <c r="A188" s="21"/>
      <c r="B188" s="22" t="s">
        <v>21</v>
      </c>
      <c r="C188" s="22">
        <f t="shared" ref="C188:J188" ca="1" si="45">SUM(C168:C187)</f>
        <v>-1488883589.0181644</v>
      </c>
      <c r="D188" s="22">
        <f t="shared" ca="1" si="45"/>
        <v>-1488883589.0181644</v>
      </c>
      <c r="E188" s="22">
        <f ca="1">SUM(E168:E187)</f>
        <v>-1437107517.9999998</v>
      </c>
      <c r="F188" s="22">
        <f t="shared" ca="1" si="45"/>
        <v>-44820347.170000002</v>
      </c>
      <c r="G188" s="22">
        <f ca="1">SUM(G168:G187)</f>
        <v>-6955723.8481640648</v>
      </c>
      <c r="H188" s="22">
        <f t="shared" ref="H188:I188" ca="1" si="46">SUM(H168:H187)</f>
        <v>0</v>
      </c>
      <c r="I188" s="22">
        <f t="shared" ca="1" si="46"/>
        <v>0</v>
      </c>
      <c r="J188" s="22">
        <f t="shared" ca="1" si="45"/>
        <v>-1488883589.0181644</v>
      </c>
      <c r="K188" s="2"/>
      <c r="T188" s="2"/>
      <c r="X188" s="4"/>
      <c r="Y188" s="4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outlineLevel="1" x14ac:dyDescent="0.25">
      <c r="A189" s="21"/>
      <c r="X189" s="4"/>
      <c r="Y189" s="4"/>
    </row>
    <row r="190" spans="1:46" ht="13" outlineLevel="1" x14ac:dyDescent="0.3">
      <c r="A190" s="21"/>
      <c r="B190" s="6" t="s">
        <v>81</v>
      </c>
      <c r="N190" s="26"/>
      <c r="X190" s="4"/>
      <c r="Y190" s="4"/>
    </row>
    <row r="191" spans="1:46" outlineLevel="1" x14ac:dyDescent="0.25">
      <c r="A191" s="16">
        <v>389</v>
      </c>
      <c r="B191" s="17" t="s">
        <v>23</v>
      </c>
      <c r="C191" s="18">
        <v>-747201</v>
      </c>
      <c r="D191" s="17">
        <f t="shared" ref="D191:D205" ca="1" si="47">SUM(E191:H191)</f>
        <v>-747201</v>
      </c>
      <c r="E191" s="17">
        <v>-707949.61860000005</v>
      </c>
      <c r="F191" s="17">
        <v>-39251.381399999955</v>
      </c>
      <c r="G191" s="17">
        <v>0</v>
      </c>
      <c r="H191" s="17">
        <v>0</v>
      </c>
      <c r="I191" s="17">
        <v>0</v>
      </c>
      <c r="J191" s="19">
        <f t="shared" ref="J191:J205" ca="1" si="48">D191+I191</f>
        <v>-747201</v>
      </c>
      <c r="L191" s="17"/>
      <c r="M191" s="17"/>
      <c r="N191" s="17"/>
      <c r="O191" s="17"/>
      <c r="P191" s="17"/>
      <c r="Q191" s="17"/>
      <c r="R191" s="17"/>
      <c r="S191" s="19"/>
      <c r="U191" s="19" t="s">
        <v>82</v>
      </c>
      <c r="X191" s="4"/>
      <c r="Y191" s="4"/>
    </row>
    <row r="192" spans="1:46" outlineLevel="1" x14ac:dyDescent="0.25">
      <c r="A192" s="16">
        <v>390</v>
      </c>
      <c r="B192" s="17" t="s">
        <v>25</v>
      </c>
      <c r="C192" s="18">
        <v>-16882131.282430999</v>
      </c>
      <c r="D192" s="17">
        <f t="shared" ca="1" si="47"/>
        <v>-16882131.282430999</v>
      </c>
      <c r="E192" s="17">
        <v>-15756149.771300001</v>
      </c>
      <c r="F192" s="17">
        <v>-1125981.5111309981</v>
      </c>
      <c r="G192" s="17">
        <v>0</v>
      </c>
      <c r="H192" s="17">
        <v>0</v>
      </c>
      <c r="I192" s="17">
        <v>0</v>
      </c>
      <c r="J192" s="19">
        <f t="shared" ca="1" si="48"/>
        <v>-16882131.282430999</v>
      </c>
      <c r="L192" s="17"/>
      <c r="M192" s="17"/>
      <c r="N192" s="17"/>
      <c r="O192" s="17"/>
      <c r="P192" s="17"/>
      <c r="Q192" s="19"/>
      <c r="R192" s="19"/>
      <c r="S192" s="19"/>
      <c r="U192" s="19" t="s">
        <v>82</v>
      </c>
      <c r="X192" s="4"/>
      <c r="Y192" s="4"/>
    </row>
    <row r="193" spans="1:46" outlineLevel="1" x14ac:dyDescent="0.25">
      <c r="A193" s="16">
        <v>391</v>
      </c>
      <c r="B193" s="17" t="s">
        <v>83</v>
      </c>
      <c r="C193" s="18">
        <v>-15029905.509857001</v>
      </c>
      <c r="D193" s="17">
        <f t="shared" ca="1" si="47"/>
        <v>-15029905.509857001</v>
      </c>
      <c r="E193" s="17">
        <v>-12401693.6358</v>
      </c>
      <c r="F193" s="17">
        <v>-2628211.874057</v>
      </c>
      <c r="G193" s="17">
        <v>0</v>
      </c>
      <c r="H193" s="17">
        <v>0</v>
      </c>
      <c r="I193" s="17">
        <v>0</v>
      </c>
      <c r="J193" s="19">
        <f t="shared" ca="1" si="48"/>
        <v>-15029905.509857001</v>
      </c>
      <c r="L193" s="17"/>
      <c r="M193" s="17"/>
      <c r="N193" s="17"/>
      <c r="O193" s="17"/>
      <c r="P193" s="17"/>
      <c r="Q193" s="19"/>
      <c r="R193" s="19"/>
      <c r="S193" s="19"/>
      <c r="U193" s="19" t="s">
        <v>20</v>
      </c>
      <c r="X193" s="4"/>
      <c r="Y193" s="4"/>
    </row>
    <row r="194" spans="1:46" outlineLevel="1" x14ac:dyDescent="0.25">
      <c r="A194" s="16">
        <v>392</v>
      </c>
      <c r="B194" s="17" t="s">
        <v>84</v>
      </c>
      <c r="C194" s="18">
        <v>-6140468.8691170001</v>
      </c>
      <c r="D194" s="17">
        <f t="shared" ca="1" si="47"/>
        <v>-6140468.8691170001</v>
      </c>
      <c r="E194" s="17">
        <v>-6223927.4040999999</v>
      </c>
      <c r="F194" s="17">
        <v>83458.534983000107</v>
      </c>
      <c r="G194" s="17">
        <v>0</v>
      </c>
      <c r="H194" s="17">
        <v>0</v>
      </c>
      <c r="I194" s="17">
        <v>0</v>
      </c>
      <c r="J194" s="19">
        <f t="shared" ca="1" si="48"/>
        <v>-6140468.8691170001</v>
      </c>
      <c r="L194" s="17"/>
      <c r="M194" s="17"/>
      <c r="N194" s="17"/>
      <c r="O194" s="17"/>
      <c r="P194" s="17"/>
      <c r="Q194" s="19"/>
      <c r="R194" s="19"/>
      <c r="S194" s="19"/>
      <c r="U194" s="19" t="s">
        <v>20</v>
      </c>
      <c r="X194" s="4"/>
      <c r="Y194" s="4"/>
    </row>
    <row r="195" spans="1:46" outlineLevel="1" x14ac:dyDescent="0.25">
      <c r="A195" s="16">
        <v>390.1</v>
      </c>
      <c r="B195" s="17" t="s">
        <v>97</v>
      </c>
      <c r="C195" s="18">
        <v>-10397228.861733001</v>
      </c>
      <c r="D195" s="17">
        <f t="shared" ca="1" si="47"/>
        <v>-10397228.861733001</v>
      </c>
      <c r="E195" s="17">
        <v>-11797624.5471</v>
      </c>
      <c r="F195" s="17">
        <v>1400395.6853669998</v>
      </c>
      <c r="G195" s="17">
        <v>0</v>
      </c>
      <c r="H195" s="17">
        <v>0</v>
      </c>
      <c r="I195" s="17">
        <v>0</v>
      </c>
      <c r="J195" s="19">
        <f t="shared" ca="1" si="48"/>
        <v>-10397228.861733001</v>
      </c>
      <c r="L195" s="17"/>
      <c r="M195" s="17"/>
      <c r="N195" s="17"/>
      <c r="O195" s="17"/>
      <c r="P195" s="17"/>
      <c r="Q195" s="19"/>
      <c r="R195" s="19"/>
      <c r="S195" s="19"/>
      <c r="U195" s="19" t="s">
        <v>82</v>
      </c>
      <c r="X195" s="4"/>
      <c r="Y195" s="4"/>
    </row>
    <row r="196" spans="1:46" hidden="1" outlineLevel="1" x14ac:dyDescent="0.25">
      <c r="A196" s="23" t="s">
        <v>32</v>
      </c>
      <c r="B196" s="24" t="s">
        <v>32</v>
      </c>
      <c r="C196" s="18">
        <v>0</v>
      </c>
      <c r="D196" s="17">
        <f t="shared" ca="1" si="47"/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9">
        <f t="shared" ca="1" si="48"/>
        <v>0</v>
      </c>
      <c r="L196" s="17"/>
      <c r="M196" s="17"/>
      <c r="N196" s="17"/>
      <c r="O196" s="17"/>
      <c r="P196" s="17"/>
      <c r="Q196" s="19"/>
      <c r="R196" s="19"/>
      <c r="S196" s="19"/>
      <c r="U196" s="19"/>
      <c r="X196" s="4"/>
      <c r="Y196" s="4"/>
    </row>
    <row r="197" spans="1:46" outlineLevel="1" x14ac:dyDescent="0.25">
      <c r="A197" s="16">
        <v>393</v>
      </c>
      <c r="B197" s="17" t="s">
        <v>86</v>
      </c>
      <c r="C197" s="18">
        <v>602.18727200000035</v>
      </c>
      <c r="D197" s="17">
        <f t="shared" ca="1" si="47"/>
        <v>602.18727200000035</v>
      </c>
      <c r="E197" s="17">
        <v>-971.83110000000124</v>
      </c>
      <c r="F197" s="17">
        <v>1574.0183720000016</v>
      </c>
      <c r="G197" s="17">
        <v>0</v>
      </c>
      <c r="H197" s="17">
        <v>0</v>
      </c>
      <c r="I197" s="17">
        <v>0</v>
      </c>
      <c r="J197" s="19">
        <f t="shared" ca="1" si="48"/>
        <v>602.18727200000035</v>
      </c>
      <c r="L197" s="17"/>
      <c r="M197" s="17"/>
      <c r="N197" s="17"/>
      <c r="O197" s="17"/>
      <c r="P197" s="17"/>
      <c r="Q197" s="19"/>
      <c r="R197" s="19"/>
      <c r="S197" s="19"/>
      <c r="U197" s="19" t="s">
        <v>82</v>
      </c>
      <c r="X197" s="4"/>
      <c r="Y197" s="4"/>
    </row>
    <row r="198" spans="1:46" outlineLevel="1" x14ac:dyDescent="0.25">
      <c r="A198" s="16">
        <v>394</v>
      </c>
      <c r="B198" s="17" t="s">
        <v>87</v>
      </c>
      <c r="C198" s="18">
        <v>-1952215.7619329998</v>
      </c>
      <c r="D198" s="17">
        <f t="shared" ca="1" si="47"/>
        <v>-1952215.7619329998</v>
      </c>
      <c r="E198" s="17">
        <v>-1812440.1514999999</v>
      </c>
      <c r="F198" s="17">
        <v>-139775.61043300002</v>
      </c>
      <c r="G198" s="17">
        <v>0</v>
      </c>
      <c r="H198" s="17">
        <v>0</v>
      </c>
      <c r="I198" s="17">
        <v>0</v>
      </c>
      <c r="J198" s="19">
        <f t="shared" ca="1" si="48"/>
        <v>-1952215.7619329998</v>
      </c>
      <c r="L198" s="17"/>
      <c r="M198" s="17"/>
      <c r="N198" s="17"/>
      <c r="O198" s="17"/>
      <c r="P198" s="17"/>
      <c r="Q198" s="19"/>
      <c r="R198" s="19"/>
      <c r="S198" s="19"/>
      <c r="U198" s="19" t="s">
        <v>20</v>
      </c>
      <c r="X198" s="4"/>
      <c r="Y198" s="4"/>
    </row>
    <row r="199" spans="1:46" hidden="1" outlineLevel="1" x14ac:dyDescent="0.25">
      <c r="A199" s="23" t="s">
        <v>32</v>
      </c>
      <c r="B199" s="24" t="s">
        <v>32</v>
      </c>
      <c r="C199" s="18">
        <v>0</v>
      </c>
      <c r="D199" s="17">
        <f t="shared" ca="1" si="47"/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9">
        <f t="shared" ca="1" si="48"/>
        <v>0</v>
      </c>
      <c r="L199" s="17"/>
      <c r="M199" s="17"/>
      <c r="N199" s="17"/>
      <c r="O199" s="17"/>
      <c r="P199" s="17"/>
      <c r="Q199" s="19"/>
      <c r="R199" s="19"/>
      <c r="S199" s="19"/>
      <c r="U199" s="19"/>
      <c r="X199" s="4"/>
      <c r="Y199" s="4"/>
    </row>
    <row r="200" spans="1:46" hidden="1" outlineLevel="1" x14ac:dyDescent="0.25">
      <c r="A200" s="23" t="s">
        <v>32</v>
      </c>
      <c r="B200" s="24" t="s">
        <v>32</v>
      </c>
      <c r="C200" s="18">
        <v>0</v>
      </c>
      <c r="D200" s="17">
        <f t="shared" ca="1" si="47"/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9">
        <f t="shared" ca="1" si="48"/>
        <v>0</v>
      </c>
      <c r="L200" s="17"/>
      <c r="M200" s="17"/>
      <c r="N200" s="17"/>
      <c r="O200" s="17"/>
      <c r="P200" s="17"/>
      <c r="Q200" s="19"/>
      <c r="R200" s="19"/>
      <c r="S200" s="19"/>
      <c r="U200" s="19"/>
      <c r="X200" s="4"/>
      <c r="Y200" s="4"/>
    </row>
    <row r="201" spans="1:46" outlineLevel="1" x14ac:dyDescent="0.25">
      <c r="A201" s="16">
        <v>395</v>
      </c>
      <c r="B201" s="17" t="s">
        <v>88</v>
      </c>
      <c r="C201" s="18">
        <v>-1142247.75</v>
      </c>
      <c r="D201" s="17">
        <f t="shared" ca="1" si="47"/>
        <v>-1142247.75</v>
      </c>
      <c r="E201" s="17">
        <v>-1332075</v>
      </c>
      <c r="F201" s="17">
        <v>189827.25</v>
      </c>
      <c r="G201" s="17">
        <v>0</v>
      </c>
      <c r="H201" s="17">
        <v>0</v>
      </c>
      <c r="I201" s="17">
        <v>0</v>
      </c>
      <c r="J201" s="19">
        <f t="shared" ca="1" si="48"/>
        <v>-1142247.75</v>
      </c>
      <c r="L201" s="17"/>
      <c r="M201" s="17"/>
      <c r="N201" s="17"/>
      <c r="O201" s="17"/>
      <c r="P201" s="17"/>
      <c r="Q201" s="19"/>
      <c r="R201" s="19"/>
      <c r="S201" s="19"/>
      <c r="U201" s="19" t="s">
        <v>82</v>
      </c>
      <c r="X201" s="4"/>
      <c r="Y201" s="4"/>
    </row>
    <row r="202" spans="1:46" outlineLevel="1" x14ac:dyDescent="0.25">
      <c r="A202" s="16">
        <v>396</v>
      </c>
      <c r="B202" s="17" t="s">
        <v>89</v>
      </c>
      <c r="C202" s="18">
        <v>-307859.55667299998</v>
      </c>
      <c r="D202" s="17">
        <f t="shared" ca="1" si="47"/>
        <v>-307859.55667299998</v>
      </c>
      <c r="E202" s="17">
        <v>-343032.68070000003</v>
      </c>
      <c r="F202" s="17">
        <v>35173.124027000042</v>
      </c>
      <c r="G202" s="17">
        <v>0</v>
      </c>
      <c r="H202" s="17">
        <v>0</v>
      </c>
      <c r="I202" s="17">
        <v>0</v>
      </c>
      <c r="J202" s="19">
        <f t="shared" ca="1" si="48"/>
        <v>-307859.55667299998</v>
      </c>
      <c r="L202" s="17"/>
      <c r="M202" s="17"/>
      <c r="N202" s="17"/>
      <c r="O202" s="17"/>
      <c r="P202" s="17"/>
      <c r="Q202" s="19"/>
      <c r="R202" s="19"/>
      <c r="S202" s="19"/>
      <c r="U202" s="19" t="s">
        <v>82</v>
      </c>
      <c r="X202" s="4"/>
      <c r="Y202" s="4"/>
    </row>
    <row r="203" spans="1:46" outlineLevel="1" x14ac:dyDescent="0.25">
      <c r="A203" s="16">
        <v>397</v>
      </c>
      <c r="B203" s="17" t="s">
        <v>90</v>
      </c>
      <c r="C203" s="18">
        <v>-6590070.3486360004</v>
      </c>
      <c r="D203" s="17">
        <f t="shared" ca="1" si="47"/>
        <v>-6590070.3486360004</v>
      </c>
      <c r="E203" s="17">
        <v>-5502380.7350000003</v>
      </c>
      <c r="F203" s="17">
        <v>-1087689.6136360003</v>
      </c>
      <c r="G203" s="17">
        <v>0</v>
      </c>
      <c r="H203" s="17">
        <v>0</v>
      </c>
      <c r="I203" s="17">
        <v>0</v>
      </c>
      <c r="J203" s="19">
        <f t="shared" ca="1" si="48"/>
        <v>-6590070.3486360004</v>
      </c>
      <c r="L203" s="17"/>
      <c r="M203" s="17"/>
      <c r="N203" s="17"/>
      <c r="O203" s="17"/>
      <c r="P203" s="17"/>
      <c r="Q203" s="19"/>
      <c r="R203" s="19"/>
      <c r="S203" s="19"/>
      <c r="U203" s="19" t="s">
        <v>20</v>
      </c>
      <c r="X203" s="4"/>
      <c r="Y203" s="4"/>
    </row>
    <row r="204" spans="1:46" outlineLevel="1" x14ac:dyDescent="0.25">
      <c r="A204" s="16">
        <v>398</v>
      </c>
      <c r="B204" s="17" t="s">
        <v>91</v>
      </c>
      <c r="C204" s="18">
        <v>-522926.56719399994</v>
      </c>
      <c r="D204" s="17">
        <f t="shared" ca="1" si="47"/>
        <v>-522926.56719399994</v>
      </c>
      <c r="E204" s="17">
        <v>-564362.93390000006</v>
      </c>
      <c r="F204" s="17">
        <v>41436.366706000117</v>
      </c>
      <c r="G204" s="17">
        <v>0</v>
      </c>
      <c r="H204" s="17">
        <v>0</v>
      </c>
      <c r="I204" s="17">
        <v>0</v>
      </c>
      <c r="J204" s="19">
        <f t="shared" ca="1" si="48"/>
        <v>-522926.56719399994</v>
      </c>
      <c r="L204" s="17"/>
      <c r="M204" s="17"/>
      <c r="N204" s="17"/>
      <c r="O204" s="17"/>
      <c r="P204" s="17"/>
      <c r="Q204" s="19"/>
      <c r="R204" s="19"/>
      <c r="S204" s="19"/>
      <c r="U204" s="19" t="s">
        <v>20</v>
      </c>
      <c r="X204" s="4"/>
      <c r="Y204" s="4"/>
    </row>
    <row r="205" spans="1:46" outlineLevel="1" x14ac:dyDescent="0.25">
      <c r="A205" s="16">
        <v>399</v>
      </c>
      <c r="B205" s="17" t="s">
        <v>98</v>
      </c>
      <c r="C205" s="18">
        <v>-8508.2000000000007</v>
      </c>
      <c r="D205" s="17">
        <f t="shared" ca="1" si="47"/>
        <v>-8508.2000000000007</v>
      </c>
      <c r="E205" s="17">
        <v>-29.752800000000001</v>
      </c>
      <c r="F205" s="17">
        <v>-8478.4472000000005</v>
      </c>
      <c r="G205" s="17">
        <v>0</v>
      </c>
      <c r="H205" s="17">
        <v>0</v>
      </c>
      <c r="I205" s="17">
        <v>0</v>
      </c>
      <c r="J205" s="19">
        <f t="shared" ca="1" si="48"/>
        <v>-8508.2000000000007</v>
      </c>
      <c r="L205" s="17"/>
      <c r="M205" s="17"/>
      <c r="N205" s="17"/>
      <c r="O205" s="17"/>
      <c r="P205" s="17"/>
      <c r="Q205" s="19"/>
      <c r="R205" s="19"/>
      <c r="S205" s="19"/>
      <c r="U205" s="19" t="s">
        <v>20</v>
      </c>
      <c r="X205" s="4"/>
      <c r="Y205" s="4"/>
    </row>
    <row r="206" spans="1:46" s="22" customFormat="1" ht="13" outlineLevel="1" x14ac:dyDescent="0.3">
      <c r="A206" s="28"/>
      <c r="B206" s="22" t="s">
        <v>21</v>
      </c>
      <c r="C206" s="22">
        <f t="shared" ref="C206:J206" ca="1" si="49">SUM(C191:C205)</f>
        <v>-59720161.520302005</v>
      </c>
      <c r="D206" s="22">
        <f t="shared" ca="1" si="49"/>
        <v>-59720161.520302005</v>
      </c>
      <c r="E206" s="22">
        <f t="shared" ca="1" si="49"/>
        <v>-56442638.061900005</v>
      </c>
      <c r="F206" s="22">
        <f t="shared" ca="1" si="49"/>
        <v>-3277523.4584019976</v>
      </c>
      <c r="G206" s="22">
        <f t="shared" ca="1" si="49"/>
        <v>0</v>
      </c>
      <c r="H206" s="22">
        <f t="shared" ref="H206:I206" ca="1" si="50">SUM(H191:H205)</f>
        <v>0</v>
      </c>
      <c r="I206" s="22">
        <f t="shared" ca="1" si="50"/>
        <v>0</v>
      </c>
      <c r="J206" s="22">
        <f t="shared" ca="1" si="49"/>
        <v>-59720161.520302005</v>
      </c>
      <c r="K206" s="2"/>
      <c r="T206" s="2"/>
      <c r="X206" s="4"/>
      <c r="Y206" s="4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s="22" customFormat="1" ht="13" outlineLevel="1" x14ac:dyDescent="0.3">
      <c r="A207" s="28"/>
      <c r="K207" s="2"/>
      <c r="T207" s="2"/>
      <c r="X207" s="4"/>
      <c r="Y207" s="4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3" outlineLevel="1" x14ac:dyDescent="0.3">
      <c r="A208" s="15"/>
      <c r="B208" s="6" t="s">
        <v>93</v>
      </c>
      <c r="X208" s="4"/>
      <c r="Y208" s="4"/>
    </row>
    <row r="209" spans="1:46" outlineLevel="1" x14ac:dyDescent="0.25">
      <c r="A209" s="16">
        <v>108</v>
      </c>
      <c r="B209" s="17" t="s">
        <v>99</v>
      </c>
      <c r="C209" s="18">
        <v>4758525.6894759992</v>
      </c>
      <c r="D209" s="17">
        <f ca="1">SUM(E209:H209)</f>
        <v>4758525.6894759992</v>
      </c>
      <c r="E209" s="17">
        <v>4346875.3700705422</v>
      </c>
      <c r="F209" s="17">
        <v>411650.31940545741</v>
      </c>
      <c r="G209" s="17">
        <v>0</v>
      </c>
      <c r="H209" s="17">
        <v>0</v>
      </c>
      <c r="I209" s="17">
        <v>0</v>
      </c>
      <c r="J209" s="19">
        <f t="shared" ref="J209:J213" ca="1" si="51">D209+I209</f>
        <v>4758525.6894759992</v>
      </c>
      <c r="L209" s="17"/>
      <c r="M209" s="17"/>
      <c r="N209" s="17"/>
      <c r="O209" s="17"/>
      <c r="P209" s="17"/>
      <c r="Q209" s="19"/>
      <c r="R209" s="19"/>
      <c r="S209" s="19"/>
      <c r="U209" s="19" t="s">
        <v>54</v>
      </c>
      <c r="X209" s="4"/>
      <c r="Y209" s="4"/>
    </row>
    <row r="210" spans="1:46" outlineLevel="1" x14ac:dyDescent="0.25">
      <c r="A210" s="23">
        <v>230</v>
      </c>
      <c r="B210" s="24" t="s">
        <v>100</v>
      </c>
      <c r="C210" s="18">
        <v>-11895651.405794</v>
      </c>
      <c r="D210" s="17">
        <f ca="1">SUM(E210:H210)</f>
        <v>-11895651.405794</v>
      </c>
      <c r="E210" s="17">
        <v>-12275185.17857475</v>
      </c>
      <c r="F210" s="19">
        <v>379533.77278075024</v>
      </c>
      <c r="G210" s="19">
        <v>0</v>
      </c>
      <c r="H210" s="19">
        <v>0</v>
      </c>
      <c r="I210" s="19">
        <v>0</v>
      </c>
      <c r="J210" s="19">
        <f t="shared" ca="1" si="51"/>
        <v>-11895651.405794</v>
      </c>
      <c r="L210" s="17"/>
      <c r="M210" s="17"/>
      <c r="N210" s="17"/>
      <c r="O210" s="17"/>
      <c r="P210" s="17"/>
      <c r="Q210" s="19"/>
      <c r="R210" s="19"/>
      <c r="S210" s="19"/>
      <c r="U210" s="19" t="s">
        <v>54</v>
      </c>
      <c r="X210" s="4"/>
      <c r="Y210" s="4"/>
    </row>
    <row r="211" spans="1:46" outlineLevel="1" x14ac:dyDescent="0.25">
      <c r="A211" s="23">
        <v>253</v>
      </c>
      <c r="B211" s="24" t="s">
        <v>101</v>
      </c>
      <c r="C211" s="18">
        <v>-1089266.3449920001</v>
      </c>
      <c r="D211" s="17">
        <f ca="1">SUM(E211:H211)</f>
        <v>-1089266.3449920001</v>
      </c>
      <c r="E211" s="17">
        <v>-1396180.5778751252</v>
      </c>
      <c r="F211" s="19">
        <v>306914.23288312514</v>
      </c>
      <c r="G211" s="19">
        <v>0</v>
      </c>
      <c r="H211" s="19">
        <v>0</v>
      </c>
      <c r="I211" s="19">
        <v>0</v>
      </c>
      <c r="J211" s="19">
        <f t="shared" ca="1" si="51"/>
        <v>-1089266.3449920001</v>
      </c>
      <c r="L211" s="17"/>
      <c r="M211" s="17"/>
      <c r="N211" s="17"/>
      <c r="O211" s="17"/>
      <c r="P211" s="17"/>
      <c r="Q211" s="19"/>
      <c r="R211" s="19"/>
      <c r="S211" s="19"/>
      <c r="U211" s="19" t="s">
        <v>54</v>
      </c>
      <c r="X211" s="4"/>
      <c r="Y211" s="4"/>
    </row>
    <row r="212" spans="1:46" outlineLevel="1" x14ac:dyDescent="0.25">
      <c r="A212" s="23">
        <v>182.3</v>
      </c>
      <c r="B212" s="24" t="s">
        <v>102</v>
      </c>
      <c r="C212" s="18">
        <v>0</v>
      </c>
      <c r="D212" s="17">
        <f ca="1">SUM(E212:H212)</f>
        <v>0</v>
      </c>
      <c r="E212" s="17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f t="shared" ca="1" si="51"/>
        <v>0</v>
      </c>
      <c r="L212" s="17"/>
      <c r="M212" s="17"/>
      <c r="N212" s="17"/>
      <c r="O212" s="17"/>
      <c r="P212" s="17"/>
      <c r="Q212" s="19"/>
      <c r="R212" s="19"/>
      <c r="S212" s="19"/>
      <c r="U212" s="19" t="s">
        <v>54</v>
      </c>
      <c r="X212" s="4"/>
      <c r="Y212" s="4"/>
    </row>
    <row r="213" spans="1:46" outlineLevel="1" x14ac:dyDescent="0.25">
      <c r="A213" s="23"/>
      <c r="B213" s="24" t="s">
        <v>103</v>
      </c>
      <c r="C213" s="18">
        <v>8496290.0721994787</v>
      </c>
      <c r="D213" s="17">
        <f ca="1">SUM(E213:H213)</f>
        <v>8496290.0721994787</v>
      </c>
      <c r="E213" s="17">
        <v>446913.18536648434</v>
      </c>
      <c r="F213" s="19">
        <v>8049376.8868329935</v>
      </c>
      <c r="G213" s="19">
        <v>0</v>
      </c>
      <c r="H213" s="19">
        <v>0</v>
      </c>
      <c r="I213" s="19">
        <v>0</v>
      </c>
      <c r="J213" s="19">
        <f t="shared" ca="1" si="51"/>
        <v>8496290.0721994787</v>
      </c>
      <c r="L213" s="17"/>
      <c r="M213" s="17"/>
      <c r="N213" s="17"/>
      <c r="O213" s="17"/>
      <c r="P213" s="17"/>
      <c r="Q213" s="19"/>
      <c r="R213" s="19"/>
      <c r="S213" s="19"/>
      <c r="U213" s="19" t="s">
        <v>54</v>
      </c>
      <c r="X213" s="4"/>
      <c r="Y213" s="4"/>
    </row>
    <row r="214" spans="1:46" s="22" customFormat="1" ht="13" outlineLevel="1" x14ac:dyDescent="0.3">
      <c r="A214" s="21"/>
      <c r="B214" s="22" t="s">
        <v>21</v>
      </c>
      <c r="C214" s="22">
        <f t="shared" ref="C214:J214" ca="1" si="52">SUM(C209:C213)</f>
        <v>269898.01088947803</v>
      </c>
      <c r="D214" s="22">
        <f t="shared" ca="1" si="52"/>
        <v>269898.01088947803</v>
      </c>
      <c r="E214" s="22">
        <f t="shared" ca="1" si="52"/>
        <v>-8877577.2010128498</v>
      </c>
      <c r="F214" s="22">
        <f t="shared" ca="1" si="52"/>
        <v>9147475.211902326</v>
      </c>
      <c r="G214" s="22">
        <f t="shared" ca="1" si="52"/>
        <v>0</v>
      </c>
      <c r="H214" s="22">
        <f t="shared" ca="1" si="52"/>
        <v>0</v>
      </c>
      <c r="I214" s="22">
        <f t="shared" ca="1" si="52"/>
        <v>0</v>
      </c>
      <c r="J214" s="22">
        <f t="shared" ca="1" si="52"/>
        <v>269898.01088947803</v>
      </c>
      <c r="K214" s="2"/>
      <c r="T214" s="2"/>
      <c r="X214" s="4"/>
      <c r="Y214" s="4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s="22" customFormat="1" ht="13" outlineLevel="1" x14ac:dyDescent="0.3">
      <c r="A215" s="28"/>
      <c r="K215" s="2"/>
      <c r="T215" s="2"/>
      <c r="X215" s="4"/>
      <c r="Y215" s="4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s="32" customFormat="1" ht="13" x14ac:dyDescent="0.3">
      <c r="A216" s="31"/>
      <c r="B216" s="32" t="s">
        <v>104</v>
      </c>
      <c r="C216" s="32">
        <f t="shared" ref="C216:J216" ca="1" si="53">SUM(C214,C206,C188,C165,C154,C144,C132,C117)</f>
        <v>-1654095499.0366795</v>
      </c>
      <c r="D216" s="32">
        <f t="shared" ca="1" si="53"/>
        <v>-1654095499.0366795</v>
      </c>
      <c r="E216" s="32">
        <f t="shared" ca="1" si="53"/>
        <v>-1583019628.7448125</v>
      </c>
      <c r="F216" s="32">
        <f t="shared" ca="1" si="53"/>
        <v>-59106926.266528681</v>
      </c>
      <c r="G216" s="32">
        <f t="shared" ca="1" si="53"/>
        <v>-11968944.025337555</v>
      </c>
      <c r="H216" s="32">
        <f t="shared" ca="1" si="53"/>
        <v>0</v>
      </c>
      <c r="I216" s="32">
        <f t="shared" ca="1" si="53"/>
        <v>0</v>
      </c>
      <c r="J216" s="32">
        <f t="shared" ca="1" si="53"/>
        <v>-1654095499.0366795</v>
      </c>
      <c r="K216" s="2"/>
      <c r="X216" s="4"/>
      <c r="Y216" s="4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x14ac:dyDescent="0.25">
      <c r="E217" s="14"/>
      <c r="X217" s="4"/>
      <c r="Y217" s="4"/>
    </row>
    <row r="218" spans="1:46" ht="15.5" x14ac:dyDescent="0.25">
      <c r="A218" s="13" t="s">
        <v>105</v>
      </c>
      <c r="X218" s="4"/>
      <c r="Y218" s="4"/>
    </row>
    <row r="219" spans="1:46" x14ac:dyDescent="0.25">
      <c r="X219" s="4"/>
      <c r="Y219" s="4"/>
    </row>
    <row r="220" spans="1:46" ht="13" outlineLevel="1" x14ac:dyDescent="0.3">
      <c r="B220" s="6" t="s">
        <v>106</v>
      </c>
      <c r="X220" s="4"/>
      <c r="Y220" s="4"/>
    </row>
    <row r="221" spans="1:46" outlineLevel="1" x14ac:dyDescent="0.25">
      <c r="A221" s="23" t="s">
        <v>107</v>
      </c>
      <c r="B221" s="24" t="s">
        <v>108</v>
      </c>
      <c r="C221" s="18">
        <v>-13796257.84</v>
      </c>
      <c r="D221" s="17">
        <f t="shared" ref="D221:D226" ca="1" si="54">SUM(E221:H221)</f>
        <v>-13796257.84</v>
      </c>
      <c r="E221" s="17">
        <v>-16686141.97208333</v>
      </c>
      <c r="F221" s="17">
        <v>2889884.1320833303</v>
      </c>
      <c r="G221" s="17">
        <v>0</v>
      </c>
      <c r="H221" s="17">
        <v>0</v>
      </c>
      <c r="I221" s="17">
        <v>0</v>
      </c>
      <c r="J221" s="19">
        <f t="shared" ref="J221:J226" ca="1" si="55">D221+I221</f>
        <v>-13796257.84</v>
      </c>
      <c r="L221" s="17" t="s">
        <v>55</v>
      </c>
      <c r="M221" s="17" t="s">
        <v>66</v>
      </c>
      <c r="N221" s="17"/>
      <c r="O221" s="17"/>
      <c r="P221" s="17" t="s">
        <v>109</v>
      </c>
      <c r="Q221" s="19"/>
      <c r="R221" s="19"/>
      <c r="S221" s="19"/>
      <c r="U221" s="19"/>
    </row>
    <row r="222" spans="1:46" outlineLevel="1" x14ac:dyDescent="0.25">
      <c r="A222" s="23" t="s">
        <v>107</v>
      </c>
      <c r="B222" s="24" t="s">
        <v>110</v>
      </c>
      <c r="C222" s="18">
        <v>8654564.4700000007</v>
      </c>
      <c r="D222" s="17">
        <f t="shared" ca="1" si="54"/>
        <v>8654564.4700000007</v>
      </c>
      <c r="E222" s="17">
        <v>8654564.4700000007</v>
      </c>
      <c r="F222" s="17">
        <v>0</v>
      </c>
      <c r="G222" s="19">
        <v>0</v>
      </c>
      <c r="H222" s="19">
        <v>0</v>
      </c>
      <c r="I222" s="19">
        <v>0</v>
      </c>
      <c r="J222" s="19">
        <f t="shared" ca="1" si="55"/>
        <v>8654564.4700000007</v>
      </c>
      <c r="L222" s="17" t="s">
        <v>35</v>
      </c>
      <c r="M222" s="17" t="s">
        <v>28</v>
      </c>
      <c r="N222" s="17" t="s">
        <v>38</v>
      </c>
      <c r="O222" s="17"/>
      <c r="P222" s="17"/>
      <c r="Q222" s="19"/>
      <c r="R222" s="19"/>
      <c r="S222" s="19"/>
      <c r="U222" s="19"/>
    </row>
    <row r="223" spans="1:46" outlineLevel="1" x14ac:dyDescent="0.25">
      <c r="A223" s="23" t="s">
        <v>107</v>
      </c>
      <c r="B223" s="24" t="s">
        <v>111</v>
      </c>
      <c r="C223" s="18">
        <v>0</v>
      </c>
      <c r="D223" s="17">
        <f t="shared" ca="1" si="54"/>
        <v>0</v>
      </c>
      <c r="E223" s="17">
        <v>0</v>
      </c>
      <c r="F223" s="17">
        <v>0</v>
      </c>
      <c r="G223" s="19">
        <v>0</v>
      </c>
      <c r="H223" s="19">
        <v>0</v>
      </c>
      <c r="I223" s="19">
        <v>0</v>
      </c>
      <c r="J223" s="19">
        <f t="shared" ca="1" si="55"/>
        <v>0</v>
      </c>
      <c r="L223" s="17" t="s">
        <v>55</v>
      </c>
      <c r="M223" s="17" t="s">
        <v>66</v>
      </c>
      <c r="N223" s="17"/>
      <c r="O223" s="17"/>
      <c r="P223" s="17" t="s">
        <v>109</v>
      </c>
      <c r="Q223" s="19"/>
      <c r="R223" s="19"/>
      <c r="S223" s="19"/>
      <c r="U223" s="19"/>
    </row>
    <row r="224" spans="1:46" outlineLevel="1" x14ac:dyDescent="0.25">
      <c r="A224" s="23" t="s">
        <v>107</v>
      </c>
      <c r="B224" s="24" t="s">
        <v>112</v>
      </c>
      <c r="C224" s="18">
        <v>-13197398.865525</v>
      </c>
      <c r="D224" s="17">
        <f t="shared" ca="1" si="54"/>
        <v>-13197398.865525</v>
      </c>
      <c r="E224" s="17">
        <v>-13266320.190166749</v>
      </c>
      <c r="F224" s="17">
        <v>68921.324641749263</v>
      </c>
      <c r="G224" s="19">
        <v>0</v>
      </c>
      <c r="H224" s="19">
        <v>0</v>
      </c>
      <c r="I224" s="19">
        <v>0</v>
      </c>
      <c r="J224" s="19">
        <f t="shared" ca="1" si="55"/>
        <v>-13197398.865525</v>
      </c>
      <c r="L224" s="17" t="s">
        <v>55</v>
      </c>
      <c r="M224" s="17" t="s">
        <v>66</v>
      </c>
      <c r="N224" s="17"/>
      <c r="O224" s="17"/>
      <c r="P224" s="17" t="s">
        <v>113</v>
      </c>
      <c r="Q224" s="19"/>
      <c r="R224" s="19"/>
      <c r="S224" s="19"/>
      <c r="U224" s="19"/>
    </row>
    <row r="225" spans="1:46" outlineLevel="1" x14ac:dyDescent="0.25">
      <c r="A225" s="23" t="s">
        <v>107</v>
      </c>
      <c r="B225" s="24" t="s">
        <v>114</v>
      </c>
      <c r="C225" s="18">
        <v>-601820368.51335883</v>
      </c>
      <c r="D225" s="17">
        <f t="shared" ca="1" si="54"/>
        <v>-601820368.51335883</v>
      </c>
      <c r="E225" s="17">
        <v>-604032300.64087844</v>
      </c>
      <c r="F225" s="17">
        <v>6355141.8021153035</v>
      </c>
      <c r="G225" s="17">
        <v>-4143209.6745957471</v>
      </c>
      <c r="H225" s="17">
        <v>0</v>
      </c>
      <c r="I225" s="17">
        <v>0</v>
      </c>
      <c r="J225" s="19">
        <f t="shared" ca="1" si="55"/>
        <v>-601820368.51335883</v>
      </c>
      <c r="L225" s="17"/>
      <c r="M225" s="17"/>
      <c r="N225" s="17"/>
      <c r="O225" s="17"/>
      <c r="P225" s="17"/>
      <c r="Q225" s="19"/>
      <c r="R225" s="19"/>
      <c r="S225" s="19"/>
      <c r="U225" s="19" t="s">
        <v>115</v>
      </c>
    </row>
    <row r="226" spans="1:46" outlineLevel="1" x14ac:dyDescent="0.25">
      <c r="A226" s="23" t="s">
        <v>107</v>
      </c>
      <c r="B226" s="24" t="s">
        <v>116</v>
      </c>
      <c r="C226" s="18">
        <v>67228201.706442803</v>
      </c>
      <c r="D226" s="17">
        <f t="shared" ca="1" si="54"/>
        <v>67228201.706442803</v>
      </c>
      <c r="E226" s="17">
        <v>54431800.041036151</v>
      </c>
      <c r="F226" s="19">
        <v>1.2130238115787506E-2</v>
      </c>
      <c r="G226" s="17">
        <v>12796401.653276419</v>
      </c>
      <c r="H226" s="17">
        <v>0</v>
      </c>
      <c r="I226" s="17">
        <v>0</v>
      </c>
      <c r="J226" s="19">
        <f t="shared" ca="1" si="55"/>
        <v>67228201.706442803</v>
      </c>
      <c r="L226" s="17"/>
      <c r="M226" s="17"/>
      <c r="N226" s="17"/>
      <c r="O226" s="17"/>
      <c r="P226" s="17"/>
      <c r="Q226" s="19"/>
      <c r="R226" s="19"/>
      <c r="S226" s="19"/>
      <c r="U226" s="19" t="s">
        <v>117</v>
      </c>
    </row>
    <row r="227" spans="1:46" s="22" customFormat="1" ht="13" outlineLevel="1" x14ac:dyDescent="0.3">
      <c r="A227" s="21"/>
      <c r="B227" s="22" t="s">
        <v>118</v>
      </c>
      <c r="C227" s="22">
        <f t="shared" ref="C227:J227" ca="1" si="56">SUM(C221:C226)</f>
        <v>-552931259.04244101</v>
      </c>
      <c r="D227" s="22">
        <f t="shared" ca="1" si="56"/>
        <v>-552931259.04244101</v>
      </c>
      <c r="E227" s="22">
        <f t="shared" ca="1" si="56"/>
        <v>-570898398.29209244</v>
      </c>
      <c r="F227" s="22">
        <f t="shared" ca="1" si="56"/>
        <v>9313947.2709706202</v>
      </c>
      <c r="G227" s="22">
        <f t="shared" ca="1" si="56"/>
        <v>8653191.9786806721</v>
      </c>
      <c r="H227" s="22">
        <f t="shared" ref="H227:I227" ca="1" si="57">SUM(H221:H226)</f>
        <v>0</v>
      </c>
      <c r="I227" s="22">
        <f t="shared" ca="1" si="57"/>
        <v>0</v>
      </c>
      <c r="J227" s="22">
        <f t="shared" ca="1" si="56"/>
        <v>-552931259.04244101</v>
      </c>
      <c r="K227" s="2"/>
      <c r="T227" s="2"/>
      <c r="X227" s="4"/>
      <c r="Y227" s="4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9" spans="1:46" ht="13" x14ac:dyDescent="0.3">
      <c r="A229" s="31" t="s">
        <v>119</v>
      </c>
      <c r="C229" s="32">
        <f t="shared" ref="C229:J229" ca="1" si="58">SUM(C216,C109,C227)</f>
        <v>2113443247.1911931</v>
      </c>
      <c r="D229" s="32">
        <f t="shared" ca="1" si="58"/>
        <v>2113443247.1911931</v>
      </c>
      <c r="E229" s="32">
        <f t="shared" ca="1" si="58"/>
        <v>1951252140.2717953</v>
      </c>
      <c r="F229" s="32">
        <f t="shared" ca="1" si="58"/>
        <v>141697965.05175614</v>
      </c>
      <c r="G229" s="32">
        <f t="shared" ca="1" si="58"/>
        <v>20493141.867642112</v>
      </c>
      <c r="H229" s="32">
        <f t="shared" ca="1" si="58"/>
        <v>0</v>
      </c>
      <c r="I229" s="32">
        <f t="shared" ca="1" si="58"/>
        <v>0</v>
      </c>
      <c r="J229" s="32">
        <f t="shared" ca="1" si="58"/>
        <v>2113443247.1911931</v>
      </c>
    </row>
    <row r="231" spans="1:46" ht="15.5" x14ac:dyDescent="0.25">
      <c r="A231" s="13" t="s">
        <v>120</v>
      </c>
      <c r="E231" s="14"/>
    </row>
    <row r="233" spans="1:46" ht="15.5" x14ac:dyDescent="0.25">
      <c r="A233" s="13" t="s">
        <v>121</v>
      </c>
    </row>
    <row r="234" spans="1:46" ht="13" outlineLevel="1" x14ac:dyDescent="0.3">
      <c r="B234" s="6"/>
      <c r="D234" s="35"/>
    </row>
    <row r="235" spans="1:46" ht="13" outlineLevel="1" x14ac:dyDescent="0.3">
      <c r="B235" s="6" t="s">
        <v>122</v>
      </c>
    </row>
    <row r="236" spans="1:46" outlineLevel="1" x14ac:dyDescent="0.25">
      <c r="A236" s="16">
        <v>710</v>
      </c>
      <c r="B236" s="17" t="s">
        <v>123</v>
      </c>
      <c r="C236" s="18">
        <v>0</v>
      </c>
      <c r="D236" s="17">
        <f t="shared" ref="D236:D244" ca="1" si="59">SUM(E236:H236)</f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9">
        <f t="shared" ref="J236:J244" ca="1" si="60">D236+I236</f>
        <v>0</v>
      </c>
      <c r="L236" s="17"/>
      <c r="M236" s="17"/>
      <c r="N236" s="17"/>
      <c r="O236" s="17"/>
      <c r="P236" s="17"/>
      <c r="Q236" s="19"/>
      <c r="R236" s="19"/>
      <c r="S236" s="19"/>
      <c r="U236" s="19" t="s">
        <v>124</v>
      </c>
    </row>
    <row r="237" spans="1:46" outlineLevel="1" x14ac:dyDescent="0.25">
      <c r="A237" s="16">
        <v>717</v>
      </c>
      <c r="B237" s="17" t="s">
        <v>125</v>
      </c>
      <c r="C237" s="18">
        <v>175624.44280800904</v>
      </c>
      <c r="D237" s="17">
        <f t="shared" ca="1" si="59"/>
        <v>175624.44280800904</v>
      </c>
      <c r="E237" s="17">
        <v>168433.64</v>
      </c>
      <c r="F237" s="17">
        <v>2914.1115054307124</v>
      </c>
      <c r="G237" s="17">
        <v>4276.6913025783097</v>
      </c>
      <c r="H237" s="17">
        <v>0</v>
      </c>
      <c r="I237" s="17">
        <v>0</v>
      </c>
      <c r="J237" s="19">
        <f t="shared" ca="1" si="60"/>
        <v>175624.44280800904</v>
      </c>
      <c r="L237" s="17" t="s">
        <v>27</v>
      </c>
      <c r="M237" s="17" t="s">
        <v>28</v>
      </c>
      <c r="N237" s="17" t="s">
        <v>29</v>
      </c>
      <c r="O237" s="17"/>
      <c r="P237" s="17"/>
      <c r="Q237" s="19"/>
      <c r="R237" s="19"/>
      <c r="S237" s="19"/>
      <c r="U237" s="19"/>
    </row>
    <row r="238" spans="1:46" outlineLevel="1" x14ac:dyDescent="0.25">
      <c r="A238" s="16">
        <v>735</v>
      </c>
      <c r="B238" s="17" t="s">
        <v>126</v>
      </c>
      <c r="C238" s="18">
        <v>0</v>
      </c>
      <c r="D238" s="17">
        <f t="shared" ca="1" si="59"/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9">
        <f t="shared" ca="1" si="60"/>
        <v>0</v>
      </c>
      <c r="L238" s="17" t="s">
        <v>27</v>
      </c>
      <c r="M238" s="17" t="s">
        <v>28</v>
      </c>
      <c r="N238" s="17" t="s">
        <v>29</v>
      </c>
      <c r="O238" s="17"/>
      <c r="P238" s="17"/>
      <c r="Q238" s="19"/>
      <c r="R238" s="19"/>
      <c r="S238" s="19"/>
      <c r="U238" s="19"/>
    </row>
    <row r="239" spans="1:46" outlineLevel="1" x14ac:dyDescent="0.25">
      <c r="A239" s="16">
        <v>741</v>
      </c>
      <c r="B239" s="17" t="s">
        <v>127</v>
      </c>
      <c r="C239" s="18">
        <v>0</v>
      </c>
      <c r="D239" s="17">
        <f t="shared" ca="1" si="59"/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9">
        <f t="shared" ca="1" si="60"/>
        <v>0</v>
      </c>
      <c r="L239" s="17" t="s">
        <v>27</v>
      </c>
      <c r="M239" s="17" t="s">
        <v>28</v>
      </c>
      <c r="N239" s="17" t="s">
        <v>29</v>
      </c>
      <c r="O239" s="17"/>
      <c r="P239" s="17"/>
      <c r="Q239" s="19"/>
      <c r="R239" s="19"/>
      <c r="S239" s="19"/>
      <c r="U239" s="19"/>
    </row>
    <row r="240" spans="1:46" outlineLevel="1" x14ac:dyDescent="0.25">
      <c r="A240" s="16">
        <v>742</v>
      </c>
      <c r="B240" s="17" t="s">
        <v>128</v>
      </c>
      <c r="C240" s="18">
        <v>0</v>
      </c>
      <c r="D240" s="17">
        <f t="shared" ca="1" si="59"/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9">
        <f t="shared" ca="1" si="60"/>
        <v>0</v>
      </c>
      <c r="L240" s="17" t="s">
        <v>27</v>
      </c>
      <c r="M240" s="17" t="s">
        <v>28</v>
      </c>
      <c r="N240" s="17" t="s">
        <v>29</v>
      </c>
      <c r="O240" s="17"/>
      <c r="P240" s="17"/>
      <c r="Q240" s="19"/>
      <c r="R240" s="19"/>
      <c r="S240" s="19"/>
      <c r="U240" s="19"/>
    </row>
    <row r="241" spans="1:21" hidden="1" outlineLevel="1" x14ac:dyDescent="0.25">
      <c r="A241" s="23" t="s">
        <v>32</v>
      </c>
      <c r="B241" s="19" t="s">
        <v>32</v>
      </c>
      <c r="C241" s="18">
        <v>0</v>
      </c>
      <c r="D241" s="17">
        <f t="shared" ca="1" si="59"/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f t="shared" ca="1" si="60"/>
        <v>0</v>
      </c>
      <c r="L241" s="17"/>
      <c r="M241" s="17"/>
      <c r="N241" s="17"/>
      <c r="O241" s="17"/>
      <c r="P241" s="17"/>
      <c r="Q241" s="19"/>
      <c r="R241" s="19"/>
      <c r="S241" s="19"/>
      <c r="U241" s="19"/>
    </row>
    <row r="242" spans="1:21" hidden="1" outlineLevel="1" x14ac:dyDescent="0.25">
      <c r="A242" s="23" t="s">
        <v>32</v>
      </c>
      <c r="B242" s="19" t="s">
        <v>32</v>
      </c>
      <c r="C242" s="18">
        <v>0</v>
      </c>
      <c r="D242" s="17">
        <f t="shared" ca="1" si="59"/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f t="shared" ca="1" si="60"/>
        <v>0</v>
      </c>
      <c r="L242" s="17"/>
      <c r="M242" s="17"/>
      <c r="N242" s="17"/>
      <c r="O242" s="17"/>
      <c r="P242" s="17"/>
      <c r="Q242" s="19"/>
      <c r="R242" s="19"/>
      <c r="S242" s="19"/>
      <c r="U242" s="19"/>
    </row>
    <row r="243" spans="1:21" hidden="1" outlineLevel="1" x14ac:dyDescent="0.25">
      <c r="A243" s="23" t="s">
        <v>32</v>
      </c>
      <c r="B243" s="19" t="s">
        <v>32</v>
      </c>
      <c r="C243" s="18">
        <v>0</v>
      </c>
      <c r="D243" s="17">
        <f t="shared" ca="1" si="59"/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f t="shared" ca="1" si="60"/>
        <v>0</v>
      </c>
      <c r="L243" s="17"/>
      <c r="M243" s="17"/>
      <c r="N243" s="17"/>
      <c r="O243" s="17"/>
      <c r="P243" s="17"/>
      <c r="Q243" s="19"/>
      <c r="R243" s="19"/>
      <c r="S243" s="19"/>
      <c r="U243" s="19"/>
    </row>
    <row r="244" spans="1:21" hidden="1" outlineLevel="1" x14ac:dyDescent="0.25">
      <c r="A244" s="23" t="s">
        <v>32</v>
      </c>
      <c r="B244" s="19" t="s">
        <v>32</v>
      </c>
      <c r="C244" s="18">
        <v>0</v>
      </c>
      <c r="D244" s="17">
        <f t="shared" ca="1" si="59"/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f t="shared" ca="1" si="60"/>
        <v>0</v>
      </c>
      <c r="L244" s="17"/>
      <c r="M244" s="17"/>
      <c r="N244" s="17"/>
      <c r="O244" s="17"/>
      <c r="P244" s="17"/>
      <c r="Q244" s="19"/>
      <c r="R244" s="19"/>
      <c r="S244" s="19"/>
      <c r="U244" s="19"/>
    </row>
    <row r="245" spans="1:21" ht="13" outlineLevel="1" x14ac:dyDescent="0.3">
      <c r="B245" s="22" t="s">
        <v>21</v>
      </c>
      <c r="C245" s="22">
        <f t="shared" ref="C245:J245" ca="1" si="61">SUM(C236:C244)</f>
        <v>175624.44280800904</v>
      </c>
      <c r="D245" s="22">
        <f t="shared" ca="1" si="61"/>
        <v>175624.44280800904</v>
      </c>
      <c r="E245" s="22">
        <f t="shared" ca="1" si="61"/>
        <v>168433.64</v>
      </c>
      <c r="F245" s="22">
        <f t="shared" ca="1" si="61"/>
        <v>2914.1115054307124</v>
      </c>
      <c r="G245" s="22">
        <f t="shared" ca="1" si="61"/>
        <v>4276.6913025783097</v>
      </c>
      <c r="H245" s="22">
        <f t="shared" ref="H245:I245" ca="1" si="62">SUM(H236:H244)</f>
        <v>0</v>
      </c>
      <c r="I245" s="22">
        <f t="shared" ca="1" si="62"/>
        <v>0</v>
      </c>
      <c r="J245" s="22">
        <f t="shared" ca="1" si="61"/>
        <v>175624.44280800904</v>
      </c>
      <c r="L245" s="22"/>
      <c r="M245" s="22"/>
      <c r="N245" s="22"/>
      <c r="O245" s="22"/>
      <c r="P245" s="22"/>
      <c r="Q245" s="22"/>
      <c r="R245" s="22"/>
      <c r="S245" s="22"/>
      <c r="U245" s="22"/>
    </row>
    <row r="246" spans="1:21" outlineLevel="1" x14ac:dyDescent="0.25">
      <c r="C246" s="36"/>
    </row>
    <row r="247" spans="1:21" ht="13" outlineLevel="1" x14ac:dyDescent="0.3">
      <c r="B247" s="6" t="s">
        <v>129</v>
      </c>
      <c r="D247" s="14"/>
      <c r="E247" s="14"/>
      <c r="F247" s="14"/>
    </row>
    <row r="248" spans="1:21" outlineLevel="1" x14ac:dyDescent="0.25">
      <c r="A248" s="16">
        <v>807.2</v>
      </c>
      <c r="B248" s="17" t="s">
        <v>130</v>
      </c>
      <c r="C248" s="18">
        <v>0</v>
      </c>
      <c r="D248" s="17">
        <f t="shared" ref="D248:D256" ca="1" si="63">SUM(E248:H248)</f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9">
        <f t="shared" ref="J248:J256" ca="1" si="64">D248+I248</f>
        <v>0</v>
      </c>
      <c r="L248" s="17" t="s">
        <v>27</v>
      </c>
      <c r="M248" s="17" t="s">
        <v>36</v>
      </c>
      <c r="N248" s="17"/>
      <c r="O248" s="19" t="s">
        <v>37</v>
      </c>
      <c r="P248" s="17"/>
      <c r="Q248" s="19"/>
      <c r="R248" s="19"/>
      <c r="S248" s="19"/>
      <c r="U248" s="19"/>
    </row>
    <row r="249" spans="1:21" outlineLevel="1" x14ac:dyDescent="0.25">
      <c r="A249" s="16">
        <v>807.4</v>
      </c>
      <c r="B249" s="17" t="s">
        <v>131</v>
      </c>
      <c r="C249" s="18">
        <v>0</v>
      </c>
      <c r="D249" s="17">
        <f t="shared" ca="1" si="63"/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9">
        <f t="shared" ca="1" si="64"/>
        <v>0</v>
      </c>
      <c r="L249" s="17" t="s">
        <v>27</v>
      </c>
      <c r="M249" s="17" t="s">
        <v>36</v>
      </c>
      <c r="N249" s="17"/>
      <c r="O249" s="19" t="s">
        <v>132</v>
      </c>
      <c r="P249" s="17"/>
      <c r="Q249" s="19"/>
      <c r="R249" s="19"/>
      <c r="S249" s="19"/>
      <c r="U249" s="19"/>
    </row>
    <row r="250" spans="1:21" outlineLevel="1" x14ac:dyDescent="0.25">
      <c r="A250" s="16">
        <v>807.5</v>
      </c>
      <c r="B250" s="17" t="s">
        <v>133</v>
      </c>
      <c r="C250" s="18">
        <v>2275422.3457612148</v>
      </c>
      <c r="D250" s="17">
        <f t="shared" ca="1" si="63"/>
        <v>2275422.3457612148</v>
      </c>
      <c r="E250" s="17">
        <v>2200208.33</v>
      </c>
      <c r="F250" s="17">
        <v>5382.8219960954793</v>
      </c>
      <c r="G250" s="17">
        <v>69831.193765119126</v>
      </c>
      <c r="H250" s="17">
        <v>0</v>
      </c>
      <c r="I250" s="17">
        <v>0</v>
      </c>
      <c r="J250" s="19">
        <f t="shared" ca="1" si="64"/>
        <v>2275422.3457612148</v>
      </c>
      <c r="L250" s="17" t="s">
        <v>27</v>
      </c>
      <c r="M250" s="17" t="s">
        <v>36</v>
      </c>
      <c r="N250" s="17"/>
      <c r="O250" s="19" t="s">
        <v>132</v>
      </c>
      <c r="P250" s="17"/>
      <c r="Q250" s="19"/>
      <c r="R250" s="19"/>
      <c r="S250" s="19"/>
      <c r="U250" s="19"/>
    </row>
    <row r="251" spans="1:21" outlineLevel="1" x14ac:dyDescent="0.25">
      <c r="A251" s="16">
        <v>812</v>
      </c>
      <c r="B251" s="17" t="s">
        <v>134</v>
      </c>
      <c r="C251" s="18">
        <v>-64440.99</v>
      </c>
      <c r="D251" s="17">
        <f t="shared" ca="1" si="63"/>
        <v>-64440.99</v>
      </c>
      <c r="E251" s="17">
        <v>-64440.99</v>
      </c>
      <c r="F251" s="17">
        <v>0</v>
      </c>
      <c r="G251" s="17">
        <v>0</v>
      </c>
      <c r="H251" s="17">
        <v>0</v>
      </c>
      <c r="I251" s="17">
        <v>0</v>
      </c>
      <c r="J251" s="19">
        <f t="shared" ca="1" si="64"/>
        <v>-64440.99</v>
      </c>
      <c r="L251" s="17" t="s">
        <v>27</v>
      </c>
      <c r="M251" s="17" t="s">
        <v>36</v>
      </c>
      <c r="N251" s="17"/>
      <c r="O251" s="19" t="s">
        <v>37</v>
      </c>
      <c r="P251" s="17"/>
      <c r="Q251" s="19"/>
      <c r="R251" s="19"/>
      <c r="S251" s="19"/>
      <c r="U251" s="19"/>
    </row>
    <row r="252" spans="1:21" outlineLevel="1" x14ac:dyDescent="0.25">
      <c r="A252" s="16">
        <v>813</v>
      </c>
      <c r="B252" s="17" t="s">
        <v>129</v>
      </c>
      <c r="C252" s="18">
        <v>654751.78295638133</v>
      </c>
      <c r="D252" s="17">
        <f t="shared" ca="1" si="63"/>
        <v>654751.78295638133</v>
      </c>
      <c r="E252" s="17">
        <v>644384.13</v>
      </c>
      <c r="F252" s="17">
        <v>741.97913536045178</v>
      </c>
      <c r="G252" s="17">
        <v>9625.673821020815</v>
      </c>
      <c r="H252" s="17">
        <v>0</v>
      </c>
      <c r="I252" s="17">
        <v>0</v>
      </c>
      <c r="J252" s="19">
        <f t="shared" ca="1" si="64"/>
        <v>654751.78295638133</v>
      </c>
      <c r="L252" s="17" t="s">
        <v>27</v>
      </c>
      <c r="M252" s="17" t="s">
        <v>36</v>
      </c>
      <c r="N252" s="17"/>
      <c r="O252" s="19" t="s">
        <v>132</v>
      </c>
      <c r="P252" s="17"/>
      <c r="Q252" s="19"/>
      <c r="R252" s="19"/>
      <c r="S252" s="19"/>
      <c r="U252" s="19"/>
    </row>
    <row r="253" spans="1:21" hidden="1" outlineLevel="1" x14ac:dyDescent="0.25">
      <c r="A253" s="23" t="s">
        <v>32</v>
      </c>
      <c r="B253" s="19" t="s">
        <v>32</v>
      </c>
      <c r="C253" s="18">
        <v>0</v>
      </c>
      <c r="D253" s="17">
        <f t="shared" ca="1" si="63"/>
        <v>0</v>
      </c>
      <c r="E253" s="17"/>
      <c r="F253" s="17"/>
      <c r="G253" s="17"/>
      <c r="H253" s="17"/>
      <c r="I253" s="17"/>
      <c r="J253" s="19">
        <f t="shared" ca="1" si="64"/>
        <v>0</v>
      </c>
      <c r="L253" s="17"/>
      <c r="M253" s="17"/>
      <c r="N253" s="17"/>
      <c r="O253" s="19"/>
      <c r="P253" s="17"/>
      <c r="Q253" s="19"/>
      <c r="R253" s="19"/>
      <c r="S253" s="19"/>
      <c r="U253" s="19"/>
    </row>
    <row r="254" spans="1:21" hidden="1" outlineLevel="1" x14ac:dyDescent="0.25">
      <c r="A254" s="23" t="s">
        <v>32</v>
      </c>
      <c r="B254" s="19" t="s">
        <v>32</v>
      </c>
      <c r="C254" s="18">
        <v>0</v>
      </c>
      <c r="D254" s="17">
        <f t="shared" ca="1" si="63"/>
        <v>0</v>
      </c>
      <c r="E254" s="17"/>
      <c r="F254" s="17"/>
      <c r="G254" s="17"/>
      <c r="H254" s="17"/>
      <c r="I254" s="17"/>
      <c r="J254" s="19">
        <f t="shared" ca="1" si="64"/>
        <v>0</v>
      </c>
      <c r="L254" s="17"/>
      <c r="M254" s="17"/>
      <c r="N254" s="17"/>
      <c r="O254" s="19"/>
      <c r="P254" s="17"/>
      <c r="Q254" s="19"/>
      <c r="R254" s="19"/>
      <c r="S254" s="19"/>
      <c r="U254" s="19"/>
    </row>
    <row r="255" spans="1:21" hidden="1" outlineLevel="1" x14ac:dyDescent="0.25">
      <c r="A255" s="23" t="s">
        <v>32</v>
      </c>
      <c r="B255" s="19" t="s">
        <v>32</v>
      </c>
      <c r="C255" s="18">
        <v>0</v>
      </c>
      <c r="D255" s="17">
        <f t="shared" ca="1" si="63"/>
        <v>0</v>
      </c>
      <c r="E255" s="17"/>
      <c r="F255" s="17"/>
      <c r="G255" s="17"/>
      <c r="H255" s="17"/>
      <c r="I255" s="17"/>
      <c r="J255" s="19">
        <f t="shared" ca="1" si="64"/>
        <v>0</v>
      </c>
      <c r="L255" s="17"/>
      <c r="M255" s="17"/>
      <c r="N255" s="17"/>
      <c r="O255" s="19"/>
      <c r="P255" s="17"/>
      <c r="Q255" s="19"/>
      <c r="R255" s="19"/>
      <c r="S255" s="19"/>
      <c r="U255" s="19"/>
    </row>
    <row r="256" spans="1:21" hidden="1" outlineLevel="1" x14ac:dyDescent="0.25">
      <c r="A256" s="23" t="s">
        <v>32</v>
      </c>
      <c r="B256" s="19" t="s">
        <v>32</v>
      </c>
      <c r="C256" s="18">
        <v>0</v>
      </c>
      <c r="D256" s="17">
        <f t="shared" ca="1" si="63"/>
        <v>0</v>
      </c>
      <c r="E256" s="17"/>
      <c r="F256" s="17"/>
      <c r="G256" s="17"/>
      <c r="H256" s="17"/>
      <c r="I256" s="17"/>
      <c r="J256" s="19">
        <f t="shared" ca="1" si="64"/>
        <v>0</v>
      </c>
      <c r="L256" s="17"/>
      <c r="M256" s="17"/>
      <c r="N256" s="17"/>
      <c r="O256" s="19"/>
      <c r="P256" s="17"/>
      <c r="Q256" s="19"/>
      <c r="R256" s="19"/>
      <c r="S256" s="19"/>
      <c r="U256" s="19"/>
    </row>
    <row r="257" spans="1:25" ht="13" outlineLevel="1" x14ac:dyDescent="0.3">
      <c r="B257" s="22" t="s">
        <v>21</v>
      </c>
      <c r="C257" s="22">
        <f t="shared" ref="C257:J257" ca="1" si="65">SUM(C248:C256)</f>
        <v>2865733.138717596</v>
      </c>
      <c r="D257" s="22">
        <f ca="1">SUM(D248:D256)</f>
        <v>2865733.138717596</v>
      </c>
      <c r="E257" s="22">
        <f t="shared" ca="1" si="65"/>
        <v>2780151.4699999997</v>
      </c>
      <c r="F257" s="22">
        <f t="shared" ca="1" si="65"/>
        <v>6124.8011314559308</v>
      </c>
      <c r="G257" s="22">
        <f t="shared" ca="1" si="65"/>
        <v>79456.867586139939</v>
      </c>
      <c r="H257" s="22">
        <f t="shared" ref="H257:I257" ca="1" si="66">SUM(H248:H256)</f>
        <v>0</v>
      </c>
      <c r="I257" s="22">
        <f t="shared" ca="1" si="66"/>
        <v>0</v>
      </c>
      <c r="J257" s="22">
        <f t="shared" ca="1" si="65"/>
        <v>2865733.138717596</v>
      </c>
      <c r="L257" s="22"/>
      <c r="M257" s="22"/>
      <c r="N257" s="22"/>
      <c r="O257" s="22"/>
      <c r="P257" s="22"/>
      <c r="Q257" s="22"/>
      <c r="R257" s="22"/>
      <c r="S257" s="22"/>
      <c r="U257" s="22"/>
    </row>
    <row r="258" spans="1:25" outlineLevel="1" x14ac:dyDescent="0.25">
      <c r="C258" s="36"/>
    </row>
    <row r="259" spans="1:25" ht="13" outlineLevel="1" x14ac:dyDescent="0.3">
      <c r="B259" s="6" t="s">
        <v>135</v>
      </c>
      <c r="C259" s="14"/>
    </row>
    <row r="260" spans="1:25" outlineLevel="1" x14ac:dyDescent="0.25">
      <c r="A260" s="16"/>
      <c r="B260" s="17" t="s">
        <v>34</v>
      </c>
      <c r="C260" s="18">
        <v>470499.932802975</v>
      </c>
      <c r="D260" s="17">
        <f t="shared" ref="D260:D280" ca="1" si="67">SUM(E260:H260)</f>
        <v>470499.932802975</v>
      </c>
      <c r="E260" s="17">
        <v>470473.14089999971</v>
      </c>
      <c r="F260" s="17">
        <v>1.9174091848845767</v>
      </c>
      <c r="G260" s="19">
        <v>24.874493790397857</v>
      </c>
      <c r="H260" s="19">
        <v>0</v>
      </c>
      <c r="I260" s="19">
        <v>0</v>
      </c>
      <c r="J260" s="19">
        <f t="shared" ref="J260:J280" ca="1" si="68">D260+I260</f>
        <v>470499.932802975</v>
      </c>
      <c r="L260" s="17" t="s">
        <v>35</v>
      </c>
      <c r="M260" s="17" t="s">
        <v>36</v>
      </c>
      <c r="N260" s="17"/>
      <c r="O260" s="17" t="s">
        <v>37</v>
      </c>
      <c r="P260" s="17"/>
      <c r="Q260" s="19"/>
      <c r="R260" s="19"/>
      <c r="S260" s="19"/>
      <c r="U260" s="19"/>
      <c r="X260" s="4"/>
      <c r="Y260" s="4"/>
    </row>
    <row r="261" spans="1:25" outlineLevel="1" x14ac:dyDescent="0.25">
      <c r="A261" s="16">
        <v>814</v>
      </c>
      <c r="B261" s="17" t="s">
        <v>136</v>
      </c>
      <c r="C261" s="18">
        <v>134408.30109999992</v>
      </c>
      <c r="D261" s="17">
        <f t="shared" ca="1" si="67"/>
        <v>134408.30109999992</v>
      </c>
      <c r="E261" s="17">
        <v>134408.30109999992</v>
      </c>
      <c r="F261" s="17">
        <v>0</v>
      </c>
      <c r="G261" s="19">
        <v>0</v>
      </c>
      <c r="H261" s="19">
        <v>0</v>
      </c>
      <c r="I261" s="19">
        <v>0</v>
      </c>
      <c r="J261" s="19">
        <f t="shared" ca="1" si="68"/>
        <v>134408.30109999992</v>
      </c>
      <c r="L261" s="34"/>
      <c r="M261" s="17"/>
      <c r="N261" s="17"/>
      <c r="O261" s="19"/>
      <c r="P261" s="19"/>
      <c r="Q261" s="19"/>
      <c r="R261" s="19"/>
      <c r="S261" s="19"/>
      <c r="U261" s="19" t="s">
        <v>137</v>
      </c>
      <c r="X261" s="4"/>
      <c r="Y261" s="4"/>
    </row>
    <row r="262" spans="1:25" outlineLevel="1" x14ac:dyDescent="0.25">
      <c r="A262" s="16">
        <v>815</v>
      </c>
      <c r="B262" s="17" t="s">
        <v>138</v>
      </c>
      <c r="C262" s="18">
        <v>0</v>
      </c>
      <c r="D262" s="17">
        <f t="shared" ca="1" si="67"/>
        <v>0</v>
      </c>
      <c r="E262" s="17">
        <v>0</v>
      </c>
      <c r="F262" s="17">
        <v>0</v>
      </c>
      <c r="G262" s="19">
        <v>0</v>
      </c>
      <c r="H262" s="19">
        <v>0</v>
      </c>
      <c r="I262" s="19">
        <v>0</v>
      </c>
      <c r="J262" s="19">
        <f t="shared" ca="1" si="68"/>
        <v>0</v>
      </c>
      <c r="L262" s="17"/>
      <c r="M262" s="17"/>
      <c r="N262" s="17"/>
      <c r="O262" s="19"/>
      <c r="P262" s="19"/>
      <c r="Q262" s="19"/>
      <c r="R262" s="19"/>
      <c r="S262" s="19"/>
      <c r="U262" s="19" t="s">
        <v>139</v>
      </c>
      <c r="X262" s="4"/>
      <c r="Y262" s="4"/>
    </row>
    <row r="263" spans="1:25" outlineLevel="1" x14ac:dyDescent="0.25">
      <c r="A263" s="16">
        <v>816</v>
      </c>
      <c r="B263" s="17" t="s">
        <v>140</v>
      </c>
      <c r="C263" s="18">
        <v>17207.6378</v>
      </c>
      <c r="D263" s="17">
        <f t="shared" ca="1" si="67"/>
        <v>17207.6378</v>
      </c>
      <c r="E263" s="17">
        <v>17207.6378</v>
      </c>
      <c r="F263" s="17">
        <v>0</v>
      </c>
      <c r="G263" s="19">
        <v>0</v>
      </c>
      <c r="H263" s="19">
        <v>0</v>
      </c>
      <c r="I263" s="19">
        <v>0</v>
      </c>
      <c r="J263" s="19">
        <f t="shared" ca="1" si="68"/>
        <v>17207.6378</v>
      </c>
      <c r="L263" s="17"/>
      <c r="M263" s="17"/>
      <c r="N263" s="17"/>
      <c r="O263" s="19"/>
      <c r="P263" s="19"/>
      <c r="Q263" s="19"/>
      <c r="R263" s="19"/>
      <c r="S263" s="19"/>
      <c r="U263" s="19" t="s">
        <v>139</v>
      </c>
      <c r="X263" s="4"/>
      <c r="Y263" s="4"/>
    </row>
    <row r="264" spans="1:25" outlineLevel="1" x14ac:dyDescent="0.25">
      <c r="A264" s="16">
        <v>817</v>
      </c>
      <c r="B264" s="17" t="s">
        <v>141</v>
      </c>
      <c r="C264" s="18">
        <v>6150.5686999999989</v>
      </c>
      <c r="D264" s="17">
        <f t="shared" ca="1" si="67"/>
        <v>6150.5686999999989</v>
      </c>
      <c r="E264" s="17">
        <v>6150.5686999999989</v>
      </c>
      <c r="F264" s="17">
        <v>0</v>
      </c>
      <c r="G264" s="19">
        <v>0</v>
      </c>
      <c r="H264" s="19">
        <v>0</v>
      </c>
      <c r="I264" s="19">
        <v>0</v>
      </c>
      <c r="J264" s="19">
        <f t="shared" ca="1" si="68"/>
        <v>6150.5686999999989</v>
      </c>
      <c r="L264" s="17"/>
      <c r="M264" s="17"/>
      <c r="N264" s="17"/>
      <c r="O264" s="19"/>
      <c r="P264" s="19"/>
      <c r="Q264" s="19"/>
      <c r="R264" s="19"/>
      <c r="S264" s="19"/>
      <c r="U264" s="19" t="s">
        <v>139</v>
      </c>
      <c r="X264" s="4"/>
      <c r="Y264" s="4"/>
    </row>
    <row r="265" spans="1:25" outlineLevel="1" x14ac:dyDescent="0.25">
      <c r="A265" s="16">
        <v>818</v>
      </c>
      <c r="B265" s="17" t="s">
        <v>142</v>
      </c>
      <c r="C265" s="18">
        <v>238731.99600000001</v>
      </c>
      <c r="D265" s="17">
        <f t="shared" ca="1" si="67"/>
        <v>238731.99600000001</v>
      </c>
      <c r="E265" s="17">
        <v>238731.99600000001</v>
      </c>
      <c r="F265" s="17">
        <v>0</v>
      </c>
      <c r="G265" s="19">
        <v>0</v>
      </c>
      <c r="H265" s="19">
        <v>0</v>
      </c>
      <c r="I265" s="19">
        <v>0</v>
      </c>
      <c r="J265" s="19">
        <f t="shared" ca="1" si="68"/>
        <v>238731.99600000001</v>
      </c>
      <c r="L265" s="17"/>
      <c r="M265" s="17"/>
      <c r="N265" s="17"/>
      <c r="O265" s="19"/>
      <c r="P265" s="19"/>
      <c r="Q265" s="19"/>
      <c r="R265" s="19"/>
      <c r="S265" s="19"/>
      <c r="U265" s="19" t="s">
        <v>139</v>
      </c>
      <c r="X265" s="4"/>
      <c r="Y265" s="4"/>
    </row>
    <row r="266" spans="1:25" outlineLevel="1" x14ac:dyDescent="0.25">
      <c r="A266" s="16">
        <v>819</v>
      </c>
      <c r="B266" s="17" t="s">
        <v>143</v>
      </c>
      <c r="C266" s="18">
        <v>25648.345400000002</v>
      </c>
      <c r="D266" s="17">
        <f t="shared" ca="1" si="67"/>
        <v>25648.345400000002</v>
      </c>
      <c r="E266" s="17">
        <v>25648.345400000002</v>
      </c>
      <c r="F266" s="17">
        <v>0</v>
      </c>
      <c r="G266" s="19">
        <v>0</v>
      </c>
      <c r="H266" s="19">
        <v>0</v>
      </c>
      <c r="I266" s="19">
        <v>0</v>
      </c>
      <c r="J266" s="19">
        <f t="shared" ca="1" si="68"/>
        <v>25648.345400000002</v>
      </c>
      <c r="L266" s="17"/>
      <c r="M266" s="17"/>
      <c r="N266" s="17"/>
      <c r="O266" s="19"/>
      <c r="P266" s="19"/>
      <c r="Q266" s="19"/>
      <c r="R266" s="19"/>
      <c r="S266" s="19"/>
      <c r="U266" s="19" t="s">
        <v>139</v>
      </c>
      <c r="X266" s="4"/>
      <c r="Y266" s="4"/>
    </row>
    <row r="267" spans="1:25" outlineLevel="1" x14ac:dyDescent="0.25">
      <c r="A267" s="16">
        <v>820</v>
      </c>
      <c r="B267" s="17" t="s">
        <v>144</v>
      </c>
      <c r="C267" s="18">
        <v>8458.6405999999988</v>
      </c>
      <c r="D267" s="17">
        <f t="shared" ca="1" si="67"/>
        <v>8458.6405999999988</v>
      </c>
      <c r="E267" s="17">
        <v>8458.6405999999988</v>
      </c>
      <c r="F267" s="17">
        <v>0</v>
      </c>
      <c r="G267" s="19">
        <v>0</v>
      </c>
      <c r="H267" s="19">
        <v>0</v>
      </c>
      <c r="I267" s="19">
        <v>0</v>
      </c>
      <c r="J267" s="19">
        <f t="shared" ca="1" si="68"/>
        <v>8458.6405999999988</v>
      </c>
      <c r="L267" s="17"/>
      <c r="M267" s="17"/>
      <c r="N267" s="17"/>
      <c r="O267" s="19"/>
      <c r="P267" s="19"/>
      <c r="Q267" s="19"/>
      <c r="R267" s="19"/>
      <c r="S267" s="19"/>
      <c r="U267" s="19" t="s">
        <v>139</v>
      </c>
      <c r="X267" s="4"/>
      <c r="Y267" s="4"/>
    </row>
    <row r="268" spans="1:25" outlineLevel="1" x14ac:dyDescent="0.25">
      <c r="A268" s="16">
        <v>821</v>
      </c>
      <c r="B268" s="17" t="s">
        <v>145</v>
      </c>
      <c r="C268" s="18">
        <v>14420.581000000002</v>
      </c>
      <c r="D268" s="17">
        <f t="shared" ca="1" si="67"/>
        <v>14420.581000000002</v>
      </c>
      <c r="E268" s="17">
        <v>14420.581000000002</v>
      </c>
      <c r="F268" s="17">
        <v>0</v>
      </c>
      <c r="G268" s="19">
        <v>0</v>
      </c>
      <c r="H268" s="19">
        <v>0</v>
      </c>
      <c r="I268" s="19">
        <v>0</v>
      </c>
      <c r="J268" s="19">
        <f t="shared" ca="1" si="68"/>
        <v>14420.581000000002</v>
      </c>
      <c r="L268" s="17"/>
      <c r="M268" s="17"/>
      <c r="N268" s="17"/>
      <c r="O268" s="19"/>
      <c r="P268" s="19"/>
      <c r="Q268" s="19"/>
      <c r="R268" s="19"/>
      <c r="S268" s="19"/>
      <c r="U268" s="19" t="s">
        <v>139</v>
      </c>
      <c r="X268" s="4"/>
      <c r="Y268" s="4"/>
    </row>
    <row r="269" spans="1:25" outlineLevel="1" x14ac:dyDescent="0.25">
      <c r="A269" s="16">
        <v>823</v>
      </c>
      <c r="B269" s="17" t="s">
        <v>146</v>
      </c>
      <c r="C269" s="18">
        <v>0</v>
      </c>
      <c r="D269" s="17">
        <f t="shared" ca="1" si="67"/>
        <v>0</v>
      </c>
      <c r="E269" s="17">
        <v>0</v>
      </c>
      <c r="F269" s="17">
        <v>0</v>
      </c>
      <c r="G269" s="19">
        <v>0</v>
      </c>
      <c r="H269" s="19">
        <v>0</v>
      </c>
      <c r="I269" s="19">
        <v>0</v>
      </c>
      <c r="J269" s="19">
        <f t="shared" ca="1" si="68"/>
        <v>0</v>
      </c>
      <c r="L269" s="17"/>
      <c r="M269" s="17"/>
      <c r="N269" s="17"/>
      <c r="O269" s="19"/>
      <c r="P269" s="19"/>
      <c r="Q269" s="19"/>
      <c r="R269" s="19"/>
      <c r="S269" s="19"/>
      <c r="U269" s="19" t="s">
        <v>139</v>
      </c>
      <c r="X269" s="4"/>
      <c r="Y269" s="4"/>
    </row>
    <row r="270" spans="1:25" outlineLevel="1" x14ac:dyDescent="0.25">
      <c r="A270" s="16">
        <v>824</v>
      </c>
      <c r="B270" s="17" t="s">
        <v>147</v>
      </c>
      <c r="C270" s="18">
        <v>114586.6958873831</v>
      </c>
      <c r="D270" s="17">
        <f t="shared" ca="1" si="67"/>
        <v>114586.6958873831</v>
      </c>
      <c r="E270" s="17">
        <v>114485.9072999999</v>
      </c>
      <c r="F270" s="17">
        <v>7.2131107431372179</v>
      </c>
      <c r="G270" s="19">
        <v>93.575476640068132</v>
      </c>
      <c r="H270" s="19">
        <v>0</v>
      </c>
      <c r="I270" s="19">
        <v>0</v>
      </c>
      <c r="J270" s="19">
        <f t="shared" ca="1" si="68"/>
        <v>114586.6958873831</v>
      </c>
      <c r="L270" s="17"/>
      <c r="M270" s="17"/>
      <c r="N270" s="17"/>
      <c r="O270" s="19"/>
      <c r="P270" s="19"/>
      <c r="Q270" s="19"/>
      <c r="R270" s="19"/>
      <c r="S270" s="19"/>
      <c r="U270" s="19" t="s">
        <v>139</v>
      </c>
      <c r="X270" s="4"/>
      <c r="Y270" s="4"/>
    </row>
    <row r="271" spans="1:25" outlineLevel="1" x14ac:dyDescent="0.25">
      <c r="A271" s="16">
        <v>825</v>
      </c>
      <c r="B271" s="17" t="s">
        <v>148</v>
      </c>
      <c r="C271" s="18">
        <v>27794.530499999997</v>
      </c>
      <c r="D271" s="17">
        <f t="shared" ca="1" si="67"/>
        <v>27794.530499999997</v>
      </c>
      <c r="E271" s="17">
        <v>27794.530499999997</v>
      </c>
      <c r="F271" s="17">
        <v>0</v>
      </c>
      <c r="G271" s="19">
        <v>0</v>
      </c>
      <c r="H271" s="19">
        <v>0</v>
      </c>
      <c r="I271" s="19">
        <v>0</v>
      </c>
      <c r="J271" s="19">
        <f t="shared" ca="1" si="68"/>
        <v>27794.530499999997</v>
      </c>
      <c r="L271" s="17"/>
      <c r="M271" s="17"/>
      <c r="N271" s="17"/>
      <c r="O271" s="19"/>
      <c r="P271" s="19"/>
      <c r="Q271" s="19"/>
      <c r="R271" s="19"/>
      <c r="S271" s="19"/>
      <c r="U271" s="19" t="s">
        <v>139</v>
      </c>
      <c r="X271" s="4"/>
      <c r="Y271" s="4"/>
    </row>
    <row r="272" spans="1:25" outlineLevel="1" x14ac:dyDescent="0.25">
      <c r="A272" s="16">
        <v>826</v>
      </c>
      <c r="B272" s="17" t="s">
        <v>149</v>
      </c>
      <c r="C272" s="18">
        <v>0</v>
      </c>
      <c r="D272" s="17">
        <f t="shared" ca="1" si="67"/>
        <v>0</v>
      </c>
      <c r="E272" s="17">
        <v>0</v>
      </c>
      <c r="F272" s="17">
        <v>0</v>
      </c>
      <c r="G272" s="19">
        <v>0</v>
      </c>
      <c r="H272" s="19">
        <v>0</v>
      </c>
      <c r="I272" s="19">
        <v>0</v>
      </c>
      <c r="J272" s="19">
        <f t="shared" ca="1" si="68"/>
        <v>0</v>
      </c>
      <c r="L272" s="17"/>
      <c r="M272" s="17"/>
      <c r="N272" s="17"/>
      <c r="O272" s="19"/>
      <c r="P272" s="19"/>
      <c r="Q272" s="19"/>
      <c r="R272" s="19"/>
      <c r="S272" s="19"/>
      <c r="U272" s="19" t="s">
        <v>139</v>
      </c>
      <c r="X272" s="4"/>
      <c r="Y272" s="4"/>
    </row>
    <row r="273" spans="1:25" outlineLevel="1" x14ac:dyDescent="0.25">
      <c r="A273" s="16">
        <v>830</v>
      </c>
      <c r="B273" s="17" t="s">
        <v>150</v>
      </c>
      <c r="C273" s="18">
        <v>114632.239</v>
      </c>
      <c r="D273" s="17">
        <f t="shared" ca="1" si="67"/>
        <v>114632.239</v>
      </c>
      <c r="E273" s="17">
        <v>114632.239</v>
      </c>
      <c r="F273" s="17">
        <v>0</v>
      </c>
      <c r="G273" s="19">
        <v>0</v>
      </c>
      <c r="H273" s="19">
        <v>0</v>
      </c>
      <c r="I273" s="19">
        <v>0</v>
      </c>
      <c r="J273" s="19">
        <f t="shared" ca="1" si="68"/>
        <v>114632.239</v>
      </c>
      <c r="L273" s="17"/>
      <c r="M273" s="17"/>
      <c r="N273" s="17"/>
      <c r="O273" s="19"/>
      <c r="P273" s="19"/>
      <c r="Q273" s="19"/>
      <c r="R273" s="19"/>
      <c r="S273" s="19"/>
      <c r="U273" s="19" t="s">
        <v>139</v>
      </c>
      <c r="X273" s="4"/>
      <c r="Y273" s="4"/>
    </row>
    <row r="274" spans="1:25" outlineLevel="1" x14ac:dyDescent="0.25">
      <c r="A274" s="16">
        <v>831</v>
      </c>
      <c r="B274" s="17" t="s">
        <v>151</v>
      </c>
      <c r="C274" s="18">
        <v>37302.986300000004</v>
      </c>
      <c r="D274" s="17">
        <f t="shared" ca="1" si="67"/>
        <v>37302.986300000004</v>
      </c>
      <c r="E274" s="17">
        <v>37302.986300000004</v>
      </c>
      <c r="F274" s="17">
        <v>0</v>
      </c>
      <c r="G274" s="19">
        <v>0</v>
      </c>
      <c r="H274" s="19">
        <v>0</v>
      </c>
      <c r="I274" s="19">
        <v>0</v>
      </c>
      <c r="J274" s="19">
        <f t="shared" ca="1" si="68"/>
        <v>37302.986300000004</v>
      </c>
      <c r="L274" s="17"/>
      <c r="M274" s="17"/>
      <c r="N274" s="17"/>
      <c r="O274" s="19"/>
      <c r="P274" s="19"/>
      <c r="Q274" s="19"/>
      <c r="R274" s="19"/>
      <c r="S274" s="19"/>
      <c r="U274" s="19" t="s">
        <v>139</v>
      </c>
      <c r="X274" s="4"/>
      <c r="Y274" s="4"/>
    </row>
    <row r="275" spans="1:25" outlineLevel="1" x14ac:dyDescent="0.25">
      <c r="A275" s="16">
        <v>832</v>
      </c>
      <c r="B275" s="17" t="s">
        <v>152</v>
      </c>
      <c r="C275" s="18">
        <v>718818.70109999913</v>
      </c>
      <c r="D275" s="17">
        <f t="shared" ca="1" si="67"/>
        <v>718818.70109999913</v>
      </c>
      <c r="E275" s="17">
        <v>718818.70109999913</v>
      </c>
      <c r="F275" s="17">
        <v>0</v>
      </c>
      <c r="G275" s="19">
        <v>0</v>
      </c>
      <c r="H275" s="19">
        <v>0</v>
      </c>
      <c r="I275" s="19">
        <v>0</v>
      </c>
      <c r="J275" s="19">
        <f t="shared" ca="1" si="68"/>
        <v>718818.70109999913</v>
      </c>
      <c r="L275" s="17"/>
      <c r="M275" s="17"/>
      <c r="N275" s="17"/>
      <c r="O275" s="19"/>
      <c r="P275" s="19"/>
      <c r="Q275" s="19"/>
      <c r="R275" s="19"/>
      <c r="S275" s="19"/>
      <c r="U275" s="19" t="s">
        <v>139</v>
      </c>
      <c r="X275" s="4"/>
      <c r="Y275" s="4"/>
    </row>
    <row r="276" spans="1:25" outlineLevel="1" x14ac:dyDescent="0.25">
      <c r="A276" s="16">
        <v>833</v>
      </c>
      <c r="B276" s="17" t="s">
        <v>153</v>
      </c>
      <c r="C276" s="18">
        <v>12713.233</v>
      </c>
      <c r="D276" s="17">
        <f t="shared" ca="1" si="67"/>
        <v>12713.233</v>
      </c>
      <c r="E276" s="17">
        <v>12713.233</v>
      </c>
      <c r="F276" s="17">
        <v>0</v>
      </c>
      <c r="G276" s="19">
        <v>0</v>
      </c>
      <c r="H276" s="19">
        <v>0</v>
      </c>
      <c r="I276" s="19">
        <v>0</v>
      </c>
      <c r="J276" s="19">
        <f t="shared" ca="1" si="68"/>
        <v>12713.233</v>
      </c>
      <c r="L276" s="17"/>
      <c r="M276" s="17"/>
      <c r="N276" s="17"/>
      <c r="O276" s="19"/>
      <c r="P276" s="19"/>
      <c r="Q276" s="19"/>
      <c r="R276" s="19"/>
      <c r="S276" s="19"/>
      <c r="U276" s="19" t="s">
        <v>139</v>
      </c>
      <c r="X276" s="4"/>
      <c r="Y276" s="4"/>
    </row>
    <row r="277" spans="1:25" outlineLevel="1" x14ac:dyDescent="0.25">
      <c r="A277" s="16">
        <v>834</v>
      </c>
      <c r="B277" s="17" t="s">
        <v>154</v>
      </c>
      <c r="C277" s="18">
        <v>208078.90580000001</v>
      </c>
      <c r="D277" s="17">
        <f t="shared" ca="1" si="67"/>
        <v>208078.90580000001</v>
      </c>
      <c r="E277" s="17">
        <v>208078.90580000001</v>
      </c>
      <c r="F277" s="17">
        <v>0</v>
      </c>
      <c r="G277" s="19">
        <v>0</v>
      </c>
      <c r="H277" s="19">
        <v>0</v>
      </c>
      <c r="I277" s="19">
        <v>0</v>
      </c>
      <c r="J277" s="19">
        <f t="shared" ca="1" si="68"/>
        <v>208078.90580000001</v>
      </c>
      <c r="L277" s="17"/>
      <c r="M277" s="17"/>
      <c r="N277" s="17"/>
      <c r="O277" s="19"/>
      <c r="P277" s="19"/>
      <c r="Q277" s="19"/>
      <c r="R277" s="19"/>
      <c r="S277" s="19"/>
      <c r="U277" s="19" t="s">
        <v>139</v>
      </c>
      <c r="X277" s="4"/>
      <c r="Y277" s="4"/>
    </row>
    <row r="278" spans="1:25" outlineLevel="1" x14ac:dyDescent="0.25">
      <c r="A278" s="16">
        <v>835</v>
      </c>
      <c r="B278" s="17" t="s">
        <v>155</v>
      </c>
      <c r="C278" s="18">
        <v>0</v>
      </c>
      <c r="D278" s="17">
        <f t="shared" ca="1" si="67"/>
        <v>0</v>
      </c>
      <c r="E278" s="17">
        <v>0</v>
      </c>
      <c r="F278" s="17">
        <v>0</v>
      </c>
      <c r="G278" s="19">
        <v>0</v>
      </c>
      <c r="H278" s="19">
        <v>0</v>
      </c>
      <c r="I278" s="19">
        <v>0</v>
      </c>
      <c r="J278" s="19">
        <f t="shared" ca="1" si="68"/>
        <v>0</v>
      </c>
      <c r="L278" s="17"/>
      <c r="M278" s="17"/>
      <c r="N278" s="17"/>
      <c r="O278" s="19"/>
      <c r="P278" s="19"/>
      <c r="Q278" s="19"/>
      <c r="R278" s="19"/>
      <c r="S278" s="19"/>
      <c r="U278" s="19" t="s">
        <v>139</v>
      </c>
      <c r="X278" s="4"/>
      <c r="Y278" s="4"/>
    </row>
    <row r="279" spans="1:25" outlineLevel="1" x14ac:dyDescent="0.25">
      <c r="A279" s="16">
        <v>836</v>
      </c>
      <c r="B279" s="17" t="s">
        <v>156</v>
      </c>
      <c r="C279" s="18">
        <v>79219.406699999992</v>
      </c>
      <c r="D279" s="17">
        <f t="shared" ca="1" si="67"/>
        <v>79219.406699999992</v>
      </c>
      <c r="E279" s="17">
        <v>79219.406699999992</v>
      </c>
      <c r="F279" s="17">
        <v>0</v>
      </c>
      <c r="G279" s="19">
        <v>0</v>
      </c>
      <c r="H279" s="19">
        <v>0</v>
      </c>
      <c r="I279" s="19">
        <v>0</v>
      </c>
      <c r="J279" s="19">
        <f t="shared" ca="1" si="68"/>
        <v>79219.406699999992</v>
      </c>
      <c r="L279" s="17"/>
      <c r="M279" s="17"/>
      <c r="N279" s="17"/>
      <c r="O279" s="19"/>
      <c r="P279" s="19"/>
      <c r="Q279" s="19"/>
      <c r="R279" s="19"/>
      <c r="S279" s="19"/>
      <c r="U279" s="19" t="s">
        <v>139</v>
      </c>
      <c r="X279" s="4"/>
      <c r="Y279" s="4"/>
    </row>
    <row r="280" spans="1:25" outlineLevel="1" x14ac:dyDescent="0.25">
      <c r="A280" s="16">
        <v>837</v>
      </c>
      <c r="B280" s="17" t="s">
        <v>157</v>
      </c>
      <c r="C280" s="18">
        <v>11803.168799999999</v>
      </c>
      <c r="D280" s="17">
        <f t="shared" ca="1" si="67"/>
        <v>11803.168799999999</v>
      </c>
      <c r="E280" s="17">
        <v>11803.168799999999</v>
      </c>
      <c r="F280" s="17">
        <v>0</v>
      </c>
      <c r="G280" s="19">
        <v>0</v>
      </c>
      <c r="H280" s="19">
        <v>0</v>
      </c>
      <c r="I280" s="19">
        <v>0</v>
      </c>
      <c r="J280" s="19">
        <f t="shared" ca="1" si="68"/>
        <v>11803.168799999999</v>
      </c>
      <c r="L280" s="17"/>
      <c r="M280" s="17"/>
      <c r="N280" s="17"/>
      <c r="O280" s="19"/>
      <c r="P280" s="19"/>
      <c r="Q280" s="19"/>
      <c r="R280" s="19"/>
      <c r="S280" s="19"/>
      <c r="U280" s="19" t="s">
        <v>139</v>
      </c>
      <c r="X280" s="4"/>
      <c r="Y280" s="4"/>
    </row>
    <row r="281" spans="1:25" ht="13" outlineLevel="1" x14ac:dyDescent="0.3">
      <c r="B281" s="22" t="s">
        <v>21</v>
      </c>
      <c r="C281" s="22">
        <f ca="1">SUM(C260:C280)</f>
        <v>2240475.8704903573</v>
      </c>
      <c r="D281" s="22">
        <f t="shared" ref="D281:J281" ca="1" si="69">SUM(D260:D280)</f>
        <v>2240475.8704903573</v>
      </c>
      <c r="E281" s="22">
        <f t="shared" ca="1" si="69"/>
        <v>2240348.2899999991</v>
      </c>
      <c r="F281" s="22">
        <f t="shared" ca="1" si="69"/>
        <v>9.1305199280217941</v>
      </c>
      <c r="G281" s="22">
        <f t="shared" ca="1" si="69"/>
        <v>118.44997043046598</v>
      </c>
      <c r="H281" s="22">
        <f t="shared" ca="1" si="69"/>
        <v>0</v>
      </c>
      <c r="I281" s="22">
        <f t="shared" ca="1" si="69"/>
        <v>0</v>
      </c>
      <c r="J281" s="22">
        <f t="shared" ca="1" si="69"/>
        <v>2240475.8704903573</v>
      </c>
      <c r="L281" s="22"/>
      <c r="M281" s="22"/>
      <c r="N281" s="22"/>
      <c r="O281" s="22"/>
      <c r="P281" s="22"/>
      <c r="Q281" s="22"/>
      <c r="R281" s="22"/>
      <c r="S281" s="22"/>
      <c r="U281" s="22"/>
    </row>
    <row r="282" spans="1:25" outlineLevel="1" x14ac:dyDescent="0.25">
      <c r="C282" s="36"/>
    </row>
    <row r="283" spans="1:25" ht="13" outlineLevel="1" x14ac:dyDescent="0.3">
      <c r="B283" s="6" t="s">
        <v>158</v>
      </c>
    </row>
    <row r="284" spans="1:25" outlineLevel="1" x14ac:dyDescent="0.25">
      <c r="A284" s="16">
        <v>841</v>
      </c>
      <c r="B284" s="17" t="s">
        <v>159</v>
      </c>
      <c r="C284" s="18">
        <v>888955.73142224923</v>
      </c>
      <c r="D284" s="17">
        <f t="shared" ref="D284:D293" ca="1" si="70">SUM(E284:H284)</f>
        <v>888955.73142224923</v>
      </c>
      <c r="E284" s="19">
        <v>852496.36999999895</v>
      </c>
      <c r="F284" s="17">
        <v>9535.6882418499936</v>
      </c>
      <c r="G284" s="19">
        <v>26923.673180400332</v>
      </c>
      <c r="H284" s="19">
        <v>0</v>
      </c>
      <c r="I284" s="19">
        <v>0</v>
      </c>
      <c r="J284" s="19">
        <f t="shared" ref="J284:J293" ca="1" si="71">D284+I284</f>
        <v>888955.73142224923</v>
      </c>
      <c r="L284" s="17"/>
      <c r="M284" s="17"/>
      <c r="N284" s="17"/>
      <c r="O284" s="19"/>
      <c r="P284" s="19"/>
      <c r="Q284" s="19"/>
      <c r="R284" s="19"/>
      <c r="S284" s="19"/>
      <c r="U284" s="19" t="s">
        <v>160</v>
      </c>
      <c r="X284" s="4"/>
      <c r="Y284" s="4"/>
    </row>
    <row r="285" spans="1:25" outlineLevel="1" x14ac:dyDescent="0.25">
      <c r="A285" s="16">
        <v>843.2</v>
      </c>
      <c r="B285" s="17" t="s">
        <v>161</v>
      </c>
      <c r="C285" s="18">
        <v>0</v>
      </c>
      <c r="D285" s="17">
        <f t="shared" ca="1" si="70"/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f t="shared" ca="1" si="71"/>
        <v>0</v>
      </c>
      <c r="L285" s="17"/>
      <c r="M285" s="17"/>
      <c r="N285" s="17"/>
      <c r="O285" s="19"/>
      <c r="P285" s="19"/>
      <c r="Q285" s="19"/>
      <c r="R285" s="19"/>
      <c r="S285" s="19"/>
      <c r="U285" s="19" t="s">
        <v>160</v>
      </c>
      <c r="X285" s="4"/>
      <c r="Y285" s="4"/>
    </row>
    <row r="286" spans="1:25" outlineLevel="1" x14ac:dyDescent="0.25">
      <c r="A286" s="16">
        <v>843.3</v>
      </c>
      <c r="B286" s="17" t="s">
        <v>162</v>
      </c>
      <c r="C286" s="18">
        <v>0</v>
      </c>
      <c r="D286" s="17">
        <f t="shared" ca="1" si="70"/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f t="shared" ca="1" si="71"/>
        <v>0</v>
      </c>
      <c r="L286" s="17"/>
      <c r="M286" s="17"/>
      <c r="N286" s="17"/>
      <c r="O286" s="19"/>
      <c r="P286" s="19"/>
      <c r="Q286" s="19"/>
      <c r="R286" s="19"/>
      <c r="S286" s="19"/>
      <c r="U286" s="19" t="s">
        <v>160</v>
      </c>
      <c r="X286" s="4"/>
      <c r="Y286" s="4"/>
    </row>
    <row r="287" spans="1:25" outlineLevel="1" x14ac:dyDescent="0.25">
      <c r="A287" s="16">
        <v>843.6</v>
      </c>
      <c r="B287" s="17" t="s">
        <v>163</v>
      </c>
      <c r="C287" s="18">
        <v>0</v>
      </c>
      <c r="D287" s="17">
        <f t="shared" ca="1" si="70"/>
        <v>0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f t="shared" ca="1" si="71"/>
        <v>0</v>
      </c>
      <c r="L287" s="17"/>
      <c r="M287" s="17"/>
      <c r="N287" s="17"/>
      <c r="O287" s="19"/>
      <c r="P287" s="19"/>
      <c r="Q287" s="19"/>
      <c r="R287" s="19"/>
      <c r="S287" s="19"/>
      <c r="U287" s="19" t="s">
        <v>160</v>
      </c>
      <c r="X287" s="4"/>
      <c r="Y287" s="4"/>
    </row>
    <row r="288" spans="1:25" outlineLevel="1" x14ac:dyDescent="0.25">
      <c r="A288" s="16">
        <v>843.8</v>
      </c>
      <c r="B288" s="17" t="s">
        <v>164</v>
      </c>
      <c r="C288" s="18">
        <v>0</v>
      </c>
      <c r="D288" s="17">
        <f t="shared" ca="1" si="70"/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f t="shared" ca="1" si="71"/>
        <v>0</v>
      </c>
      <c r="L288" s="17"/>
      <c r="M288" s="17"/>
      <c r="N288" s="17"/>
      <c r="O288" s="19"/>
      <c r="P288" s="19"/>
      <c r="Q288" s="19"/>
      <c r="R288" s="19"/>
      <c r="S288" s="19"/>
      <c r="U288" s="19" t="s">
        <v>160</v>
      </c>
      <c r="X288" s="4"/>
      <c r="Y288" s="4"/>
    </row>
    <row r="289" spans="1:25" outlineLevel="1" x14ac:dyDescent="0.25">
      <c r="A289" s="16">
        <v>843.9</v>
      </c>
      <c r="B289" s="17" t="s">
        <v>165</v>
      </c>
      <c r="C289" s="18">
        <v>0</v>
      </c>
      <c r="D289" s="17">
        <f t="shared" ca="1" si="70"/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f t="shared" ca="1" si="71"/>
        <v>0</v>
      </c>
      <c r="L289" s="17"/>
      <c r="M289" s="17"/>
      <c r="N289" s="17"/>
      <c r="O289" s="19"/>
      <c r="P289" s="19"/>
      <c r="Q289" s="19"/>
      <c r="R289" s="19"/>
      <c r="S289" s="19"/>
      <c r="U289" s="19" t="s">
        <v>160</v>
      </c>
      <c r="X289" s="4"/>
      <c r="Y289" s="4"/>
    </row>
    <row r="290" spans="1:25" outlineLevel="1" x14ac:dyDescent="0.25">
      <c r="A290" s="16">
        <v>844.1</v>
      </c>
      <c r="B290" s="17" t="s">
        <v>166</v>
      </c>
      <c r="C290" s="18">
        <v>1375.3600000000001</v>
      </c>
      <c r="D290" s="17">
        <f t="shared" ca="1" si="70"/>
        <v>1375.3600000000001</v>
      </c>
      <c r="E290" s="19">
        <v>1375.3600000000001</v>
      </c>
      <c r="F290" s="19">
        <v>0</v>
      </c>
      <c r="G290" s="19">
        <v>0</v>
      </c>
      <c r="H290" s="19">
        <v>0</v>
      </c>
      <c r="I290" s="19">
        <v>0</v>
      </c>
      <c r="J290" s="19">
        <f t="shared" ca="1" si="71"/>
        <v>1375.3600000000001</v>
      </c>
      <c r="L290" s="17"/>
      <c r="M290" s="17"/>
      <c r="N290" s="17"/>
      <c r="O290" s="19"/>
      <c r="P290" s="19"/>
      <c r="Q290" s="19"/>
      <c r="R290" s="19"/>
      <c r="S290" s="19"/>
      <c r="U290" s="19" t="s">
        <v>160</v>
      </c>
      <c r="X290" s="4"/>
      <c r="Y290" s="4"/>
    </row>
    <row r="291" spans="1:25" hidden="1" outlineLevel="1" x14ac:dyDescent="0.25">
      <c r="A291" s="23" t="s">
        <v>32</v>
      </c>
      <c r="B291" s="19" t="s">
        <v>32</v>
      </c>
      <c r="C291" s="18">
        <v>0</v>
      </c>
      <c r="D291" s="17">
        <f t="shared" ca="1" si="70"/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f t="shared" ca="1" si="71"/>
        <v>0</v>
      </c>
      <c r="L291" s="17"/>
      <c r="M291" s="17"/>
      <c r="N291" s="17"/>
      <c r="O291" s="19"/>
      <c r="P291" s="19"/>
      <c r="Q291" s="19"/>
      <c r="R291" s="19"/>
      <c r="S291" s="19"/>
      <c r="U291" s="19"/>
      <c r="X291" s="4"/>
      <c r="Y291" s="4"/>
    </row>
    <row r="292" spans="1:25" hidden="1" outlineLevel="1" x14ac:dyDescent="0.25">
      <c r="A292" s="23" t="s">
        <v>32</v>
      </c>
      <c r="B292" s="19" t="s">
        <v>32</v>
      </c>
      <c r="C292" s="18">
        <v>0</v>
      </c>
      <c r="D292" s="17">
        <f t="shared" ca="1" si="70"/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f t="shared" ca="1" si="71"/>
        <v>0</v>
      </c>
      <c r="L292" s="17"/>
      <c r="M292" s="17"/>
      <c r="N292" s="17"/>
      <c r="O292" s="19"/>
      <c r="P292" s="19"/>
      <c r="Q292" s="19"/>
      <c r="R292" s="19"/>
      <c r="S292" s="19"/>
      <c r="U292" s="19"/>
      <c r="X292" s="4"/>
      <c r="Y292" s="4"/>
    </row>
    <row r="293" spans="1:25" hidden="1" outlineLevel="1" x14ac:dyDescent="0.25">
      <c r="A293" s="23" t="s">
        <v>32</v>
      </c>
      <c r="B293" s="19" t="s">
        <v>32</v>
      </c>
      <c r="C293" s="18">
        <v>0</v>
      </c>
      <c r="D293" s="17">
        <f t="shared" ca="1" si="70"/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9">
        <f t="shared" ca="1" si="71"/>
        <v>0</v>
      </c>
      <c r="L293" s="17"/>
      <c r="M293" s="17"/>
      <c r="N293" s="17"/>
      <c r="O293" s="19"/>
      <c r="P293" s="19"/>
      <c r="Q293" s="19"/>
      <c r="R293" s="19"/>
      <c r="S293" s="19"/>
      <c r="U293" s="19"/>
      <c r="X293" s="4"/>
      <c r="Y293" s="4"/>
    </row>
    <row r="294" spans="1:25" ht="13" outlineLevel="1" x14ac:dyDescent="0.3">
      <c r="B294" s="22" t="s">
        <v>21</v>
      </c>
      <c r="C294" s="22">
        <f ca="1">SUM(C284:C293)</f>
        <v>890331.09142224921</v>
      </c>
      <c r="D294" s="22">
        <f t="shared" ref="D294:J294" ca="1" si="72">SUM(D284:D293)</f>
        <v>890331.09142224921</v>
      </c>
      <c r="E294" s="22">
        <f t="shared" ca="1" si="72"/>
        <v>853871.72999999893</v>
      </c>
      <c r="F294" s="22">
        <f t="shared" ca="1" si="72"/>
        <v>9535.6882418499936</v>
      </c>
      <c r="G294" s="22">
        <f t="shared" ca="1" si="72"/>
        <v>26923.673180400332</v>
      </c>
      <c r="H294" s="22">
        <f t="shared" ca="1" si="72"/>
        <v>0</v>
      </c>
      <c r="I294" s="22">
        <f t="shared" ca="1" si="72"/>
        <v>0</v>
      </c>
      <c r="J294" s="22">
        <f t="shared" ca="1" si="72"/>
        <v>890331.09142224921</v>
      </c>
      <c r="L294" s="22"/>
      <c r="M294" s="22"/>
      <c r="N294" s="22"/>
      <c r="O294" s="22"/>
      <c r="P294" s="22"/>
      <c r="Q294" s="22"/>
      <c r="R294" s="22"/>
      <c r="S294" s="22"/>
      <c r="U294" s="22"/>
    </row>
    <row r="295" spans="1:25" outlineLevel="1" x14ac:dyDescent="0.25">
      <c r="C295" s="36"/>
    </row>
    <row r="296" spans="1:25" ht="13" outlineLevel="1" x14ac:dyDescent="0.3">
      <c r="B296" s="6" t="s">
        <v>167</v>
      </c>
    </row>
    <row r="297" spans="1:25" outlineLevel="1" x14ac:dyDescent="0.25">
      <c r="A297" s="16">
        <v>850</v>
      </c>
      <c r="B297" s="17" t="s">
        <v>168</v>
      </c>
      <c r="C297" s="18">
        <v>0</v>
      </c>
      <c r="D297" s="17">
        <f t="shared" ref="D297:D304" ca="1" si="73">SUM(E297:H297)</f>
        <v>0</v>
      </c>
      <c r="E297" s="17">
        <v>0</v>
      </c>
      <c r="F297" s="17">
        <v>0</v>
      </c>
      <c r="G297" s="19">
        <v>0</v>
      </c>
      <c r="H297" s="19">
        <v>0</v>
      </c>
      <c r="I297" s="19">
        <v>0</v>
      </c>
      <c r="J297" s="19">
        <f t="shared" ref="J297:J304" ca="1" si="74">D297+I297</f>
        <v>0</v>
      </c>
      <c r="L297" s="17" t="s">
        <v>169</v>
      </c>
      <c r="M297" s="17" t="s">
        <v>28</v>
      </c>
      <c r="N297" s="17" t="s">
        <v>170</v>
      </c>
      <c r="O297" s="17"/>
      <c r="P297" s="17"/>
      <c r="Q297" s="19"/>
      <c r="R297" s="19"/>
      <c r="S297" s="19"/>
      <c r="U297" s="19"/>
      <c r="X297" s="4"/>
      <c r="Y297" s="4"/>
    </row>
    <row r="298" spans="1:25" outlineLevel="1" x14ac:dyDescent="0.25">
      <c r="A298" s="16">
        <v>856</v>
      </c>
      <c r="B298" s="17" t="s">
        <v>171</v>
      </c>
      <c r="C298" s="18">
        <v>0</v>
      </c>
      <c r="D298" s="17">
        <f t="shared" ca="1" si="73"/>
        <v>0</v>
      </c>
      <c r="E298" s="17">
        <v>0</v>
      </c>
      <c r="F298" s="17">
        <v>0</v>
      </c>
      <c r="G298" s="19">
        <v>0</v>
      </c>
      <c r="H298" s="19">
        <v>0</v>
      </c>
      <c r="I298" s="19">
        <v>0</v>
      </c>
      <c r="J298" s="19">
        <f t="shared" ca="1" si="74"/>
        <v>0</v>
      </c>
      <c r="L298" s="17" t="s">
        <v>169</v>
      </c>
      <c r="M298" s="17" t="s">
        <v>28</v>
      </c>
      <c r="N298" s="17" t="s">
        <v>170</v>
      </c>
      <c r="O298" s="17"/>
      <c r="P298" s="17"/>
      <c r="Q298" s="19"/>
      <c r="R298" s="19"/>
      <c r="S298" s="19"/>
      <c r="U298" s="19"/>
      <c r="X298" s="4"/>
      <c r="Y298" s="4"/>
    </row>
    <row r="299" spans="1:25" outlineLevel="1" x14ac:dyDescent="0.25">
      <c r="A299" s="16">
        <v>857</v>
      </c>
      <c r="B299" s="17" t="s">
        <v>172</v>
      </c>
      <c r="C299" s="18">
        <v>0</v>
      </c>
      <c r="D299" s="17">
        <f t="shared" ca="1" si="73"/>
        <v>0</v>
      </c>
      <c r="E299" s="17">
        <v>0</v>
      </c>
      <c r="F299" s="17">
        <v>0</v>
      </c>
      <c r="G299" s="19">
        <v>0</v>
      </c>
      <c r="H299" s="19">
        <v>0</v>
      </c>
      <c r="I299" s="19">
        <v>0</v>
      </c>
      <c r="J299" s="19">
        <f t="shared" ca="1" si="74"/>
        <v>0</v>
      </c>
      <c r="L299" s="17" t="s">
        <v>169</v>
      </c>
      <c r="M299" s="17" t="s">
        <v>28</v>
      </c>
      <c r="N299" s="17" t="s">
        <v>170</v>
      </c>
      <c r="O299" s="17"/>
      <c r="P299" s="17"/>
      <c r="Q299" s="19"/>
      <c r="R299" s="19"/>
      <c r="S299" s="19"/>
      <c r="U299" s="19"/>
      <c r="X299" s="4"/>
      <c r="Y299" s="4"/>
    </row>
    <row r="300" spans="1:25" outlineLevel="1" x14ac:dyDescent="0.25">
      <c r="A300" s="16">
        <v>862</v>
      </c>
      <c r="B300" s="17" t="s">
        <v>173</v>
      </c>
      <c r="C300" s="18">
        <v>2168.52</v>
      </c>
      <c r="D300" s="17">
        <f t="shared" ca="1" si="73"/>
        <v>2168.52</v>
      </c>
      <c r="E300" s="17">
        <v>2110.77</v>
      </c>
      <c r="F300" s="17">
        <v>0</v>
      </c>
      <c r="G300" s="19">
        <v>57.75</v>
      </c>
      <c r="H300" s="19">
        <v>0</v>
      </c>
      <c r="I300" s="19">
        <v>0</v>
      </c>
      <c r="J300" s="19">
        <f t="shared" ca="1" si="74"/>
        <v>2168.52</v>
      </c>
      <c r="L300" s="17" t="s">
        <v>169</v>
      </c>
      <c r="M300" s="17" t="s">
        <v>28</v>
      </c>
      <c r="N300" s="17" t="s">
        <v>170</v>
      </c>
      <c r="O300" s="17"/>
      <c r="P300" s="17"/>
      <c r="Q300" s="19"/>
      <c r="R300" s="19"/>
      <c r="S300" s="19"/>
      <c r="U300" s="19"/>
      <c r="X300" s="4"/>
      <c r="Y300" s="4"/>
    </row>
    <row r="301" spans="1:25" outlineLevel="1" x14ac:dyDescent="0.25">
      <c r="A301" s="16">
        <v>863</v>
      </c>
      <c r="B301" s="17" t="s">
        <v>174</v>
      </c>
      <c r="C301" s="18">
        <v>0</v>
      </c>
      <c r="D301" s="17">
        <f t="shared" ca="1" si="73"/>
        <v>0</v>
      </c>
      <c r="E301" s="17">
        <v>0</v>
      </c>
      <c r="F301" s="17">
        <v>0</v>
      </c>
      <c r="G301" s="19">
        <v>0</v>
      </c>
      <c r="H301" s="19">
        <v>0</v>
      </c>
      <c r="I301" s="19">
        <v>0</v>
      </c>
      <c r="J301" s="19">
        <f t="shared" ca="1" si="74"/>
        <v>0</v>
      </c>
      <c r="L301" s="17" t="s">
        <v>169</v>
      </c>
      <c r="M301" s="17" t="s">
        <v>28</v>
      </c>
      <c r="N301" s="17" t="s">
        <v>170</v>
      </c>
      <c r="O301" s="17"/>
      <c r="P301" s="17"/>
      <c r="Q301" s="19"/>
      <c r="R301" s="19"/>
      <c r="S301" s="19"/>
      <c r="U301" s="19"/>
      <c r="X301" s="4"/>
      <c r="Y301" s="4"/>
    </row>
    <row r="302" spans="1:25" outlineLevel="1" x14ac:dyDescent="0.25">
      <c r="A302" s="16">
        <v>864</v>
      </c>
      <c r="B302" s="17" t="s">
        <v>175</v>
      </c>
      <c r="C302" s="18">
        <v>0</v>
      </c>
      <c r="D302" s="17">
        <f t="shared" ca="1" si="73"/>
        <v>0</v>
      </c>
      <c r="E302" s="17">
        <v>0</v>
      </c>
      <c r="F302" s="17">
        <v>0</v>
      </c>
      <c r="G302" s="19">
        <v>0</v>
      </c>
      <c r="H302" s="19">
        <v>0</v>
      </c>
      <c r="I302" s="19">
        <v>0</v>
      </c>
      <c r="J302" s="19">
        <f t="shared" ca="1" si="74"/>
        <v>0</v>
      </c>
      <c r="L302" s="17" t="s">
        <v>169</v>
      </c>
      <c r="M302" s="17" t="s">
        <v>28</v>
      </c>
      <c r="N302" s="17" t="s">
        <v>170</v>
      </c>
      <c r="O302" s="17"/>
      <c r="P302" s="17"/>
      <c r="Q302" s="19"/>
      <c r="R302" s="19"/>
      <c r="S302" s="19"/>
      <c r="U302" s="19"/>
      <c r="X302" s="4"/>
      <c r="Y302" s="4"/>
    </row>
    <row r="303" spans="1:25" outlineLevel="1" x14ac:dyDescent="0.25">
      <c r="A303" s="16">
        <v>865</v>
      </c>
      <c r="B303" s="17" t="s">
        <v>151</v>
      </c>
      <c r="C303" s="18">
        <v>0</v>
      </c>
      <c r="D303" s="17">
        <f t="shared" ca="1" si="73"/>
        <v>0</v>
      </c>
      <c r="E303" s="17">
        <v>0</v>
      </c>
      <c r="F303" s="17">
        <v>0</v>
      </c>
      <c r="G303" s="19">
        <v>0</v>
      </c>
      <c r="H303" s="19">
        <v>0</v>
      </c>
      <c r="I303" s="19">
        <v>0</v>
      </c>
      <c r="J303" s="19">
        <f t="shared" ca="1" si="74"/>
        <v>0</v>
      </c>
      <c r="L303" s="17" t="s">
        <v>169</v>
      </c>
      <c r="M303" s="17" t="s">
        <v>28</v>
      </c>
      <c r="N303" s="17" t="s">
        <v>170</v>
      </c>
      <c r="O303" s="17"/>
      <c r="P303" s="17"/>
      <c r="Q303" s="19"/>
      <c r="R303" s="19"/>
      <c r="S303" s="19"/>
      <c r="U303" s="19"/>
      <c r="X303" s="4"/>
      <c r="Y303" s="4"/>
    </row>
    <row r="304" spans="1:25" outlineLevel="1" x14ac:dyDescent="0.25">
      <c r="A304" s="16">
        <v>867</v>
      </c>
      <c r="B304" s="17" t="s">
        <v>157</v>
      </c>
      <c r="C304" s="18">
        <v>0</v>
      </c>
      <c r="D304" s="17">
        <f t="shared" ca="1" si="73"/>
        <v>0</v>
      </c>
      <c r="E304" s="17">
        <v>0</v>
      </c>
      <c r="F304" s="17">
        <v>0</v>
      </c>
      <c r="G304" s="19">
        <v>0</v>
      </c>
      <c r="H304" s="19">
        <v>0</v>
      </c>
      <c r="I304" s="19">
        <v>0</v>
      </c>
      <c r="J304" s="19">
        <f t="shared" ca="1" si="74"/>
        <v>0</v>
      </c>
      <c r="L304" s="17" t="s">
        <v>169</v>
      </c>
      <c r="M304" s="17" t="s">
        <v>28</v>
      </c>
      <c r="N304" s="17" t="s">
        <v>170</v>
      </c>
      <c r="O304" s="17"/>
      <c r="P304" s="17"/>
      <c r="Q304" s="19"/>
      <c r="R304" s="19"/>
      <c r="S304" s="19"/>
      <c r="U304" s="19"/>
      <c r="X304" s="4"/>
      <c r="Y304" s="4"/>
    </row>
    <row r="305" spans="1:46" s="22" customFormat="1" ht="13" outlineLevel="1" x14ac:dyDescent="0.3">
      <c r="A305" s="37"/>
      <c r="B305" s="22" t="s">
        <v>21</v>
      </c>
      <c r="C305" s="22">
        <f t="shared" ref="C305:J305" ca="1" si="75">SUM(C297:C304)</f>
        <v>2168.52</v>
      </c>
      <c r="D305" s="22">
        <f t="shared" ca="1" si="75"/>
        <v>2168.52</v>
      </c>
      <c r="E305" s="22">
        <f t="shared" ca="1" si="75"/>
        <v>2110.77</v>
      </c>
      <c r="F305" s="22">
        <f t="shared" ca="1" si="75"/>
        <v>0</v>
      </c>
      <c r="G305" s="22">
        <f t="shared" ca="1" si="75"/>
        <v>57.75</v>
      </c>
      <c r="H305" s="22">
        <f t="shared" ref="H305:I305" ca="1" si="76">SUM(H297:H304)</f>
        <v>0</v>
      </c>
      <c r="I305" s="22">
        <f t="shared" ca="1" si="76"/>
        <v>0</v>
      </c>
      <c r="J305" s="22">
        <f t="shared" ca="1" si="75"/>
        <v>2168.52</v>
      </c>
      <c r="K305" s="2"/>
      <c r="T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outlineLevel="1" x14ac:dyDescent="0.25">
      <c r="C306" s="36"/>
    </row>
    <row r="307" spans="1:46" ht="13" outlineLevel="1" x14ac:dyDescent="0.3">
      <c r="B307" s="6" t="s">
        <v>176</v>
      </c>
    </row>
    <row r="308" spans="1:46" outlineLevel="1" x14ac:dyDescent="0.25">
      <c r="A308" s="16">
        <v>870</v>
      </c>
      <c r="B308" s="17" t="s">
        <v>177</v>
      </c>
      <c r="C308" s="18">
        <v>2478849.0870702593</v>
      </c>
      <c r="D308" s="17">
        <f t="shared" ref="D308:D332" ca="1" si="77">SUM(E308:H308)</f>
        <v>2478849.0870702593</v>
      </c>
      <c r="E308" s="17">
        <v>2408128.4699999997</v>
      </c>
      <c r="F308" s="17">
        <v>1910.9329648844007</v>
      </c>
      <c r="G308" s="17">
        <v>68809.684105375316</v>
      </c>
      <c r="H308" s="17">
        <v>0</v>
      </c>
      <c r="I308" s="17">
        <v>0</v>
      </c>
      <c r="J308" s="19">
        <f t="shared" ref="J308:J332" ca="1" si="78">D308+I308</f>
        <v>2478849.0870702593</v>
      </c>
      <c r="L308" s="17"/>
      <c r="M308" s="17"/>
      <c r="N308" s="17"/>
      <c r="O308" s="19"/>
      <c r="P308" s="19"/>
      <c r="Q308" s="19"/>
      <c r="R308" s="19"/>
      <c r="S308" s="19"/>
      <c r="U308" s="19" t="s">
        <v>178</v>
      </c>
      <c r="X308" s="4"/>
      <c r="Y308" s="4"/>
    </row>
    <row r="309" spans="1:46" outlineLevel="1" x14ac:dyDescent="0.25">
      <c r="A309" s="16">
        <v>871</v>
      </c>
      <c r="B309" s="17" t="s">
        <v>179</v>
      </c>
      <c r="C309" s="18">
        <v>256555.13816795388</v>
      </c>
      <c r="D309" s="17">
        <f t="shared" ca="1" si="77"/>
        <v>256555.13816795388</v>
      </c>
      <c r="E309" s="17">
        <v>248128.58</v>
      </c>
      <c r="F309" s="17">
        <v>276.38616136224198</v>
      </c>
      <c r="G309" s="17">
        <v>8150.1720065916479</v>
      </c>
      <c r="H309" s="17">
        <v>0</v>
      </c>
      <c r="I309" s="17">
        <v>0</v>
      </c>
      <c r="J309" s="19">
        <f t="shared" ca="1" si="78"/>
        <v>256555.13816795388</v>
      </c>
      <c r="L309" s="34" t="s">
        <v>55</v>
      </c>
      <c r="M309" s="17" t="s">
        <v>36</v>
      </c>
      <c r="N309" s="17"/>
      <c r="O309" s="19" t="s">
        <v>37</v>
      </c>
      <c r="P309" s="19"/>
      <c r="Q309" s="19"/>
      <c r="R309" s="19"/>
      <c r="S309" s="19"/>
      <c r="U309" s="19"/>
      <c r="X309" s="4"/>
      <c r="Y309" s="4"/>
    </row>
    <row r="310" spans="1:46" outlineLevel="1" x14ac:dyDescent="0.25">
      <c r="A310" s="16">
        <v>874</v>
      </c>
      <c r="B310" s="17" t="s">
        <v>180</v>
      </c>
      <c r="C310" s="18">
        <v>18158259.387260601</v>
      </c>
      <c r="D310" s="17">
        <f t="shared" ca="1" si="77"/>
        <v>18158259.387260601</v>
      </c>
      <c r="E310" s="17">
        <v>17766601.990000002</v>
      </c>
      <c r="F310" s="17">
        <v>71317.420411709711</v>
      </c>
      <c r="G310" s="17">
        <v>320339.97684888775</v>
      </c>
      <c r="H310" s="17">
        <v>0</v>
      </c>
      <c r="I310" s="17">
        <v>0</v>
      </c>
      <c r="J310" s="19">
        <f t="shared" ca="1" si="78"/>
        <v>18158259.387260601</v>
      </c>
      <c r="L310" s="17"/>
      <c r="M310" s="17"/>
      <c r="N310" s="17"/>
      <c r="O310" s="19"/>
      <c r="P310" s="19"/>
      <c r="Q310" s="19"/>
      <c r="R310" s="19"/>
      <c r="S310" s="19"/>
      <c r="U310" s="19" t="s">
        <v>181</v>
      </c>
      <c r="X310" s="4"/>
      <c r="Y310" s="4"/>
    </row>
    <row r="311" spans="1:46" outlineLevel="1" x14ac:dyDescent="0.25">
      <c r="A311" s="16">
        <v>875</v>
      </c>
      <c r="B311" s="17" t="s">
        <v>182</v>
      </c>
      <c r="C311" s="18">
        <v>1234611.5420754969</v>
      </c>
      <c r="D311" s="17">
        <f t="shared" ca="1" si="77"/>
        <v>1234611.5420754969</v>
      </c>
      <c r="E311" s="17">
        <v>1187524.2300000002</v>
      </c>
      <c r="F311" s="17">
        <v>13785.376006312476</v>
      </c>
      <c r="G311" s="17">
        <v>33301.936069184223</v>
      </c>
      <c r="H311" s="17">
        <v>0</v>
      </c>
      <c r="I311" s="17">
        <v>0</v>
      </c>
      <c r="J311" s="19">
        <f t="shared" ca="1" si="78"/>
        <v>1234611.5420754969</v>
      </c>
      <c r="L311" s="17" t="s">
        <v>55</v>
      </c>
      <c r="M311" s="17" t="s">
        <v>28</v>
      </c>
      <c r="N311" s="19" t="s">
        <v>170</v>
      </c>
      <c r="O311" s="19"/>
      <c r="P311" s="19"/>
      <c r="Q311" s="19"/>
      <c r="R311" s="19"/>
      <c r="S311" s="19"/>
      <c r="U311" s="19"/>
      <c r="X311" s="4"/>
      <c r="Y311" s="4"/>
    </row>
    <row r="312" spans="1:46" outlineLevel="1" x14ac:dyDescent="0.25">
      <c r="A312" s="16">
        <v>876</v>
      </c>
      <c r="B312" s="17" t="s">
        <v>183</v>
      </c>
      <c r="C312" s="18">
        <v>402001.3361088786</v>
      </c>
      <c r="D312" s="17">
        <f t="shared" ca="1" si="77"/>
        <v>402001.3361088786</v>
      </c>
      <c r="E312" s="17">
        <v>377823.27999999997</v>
      </c>
      <c r="F312" s="17">
        <v>7055.5579742003201</v>
      </c>
      <c r="G312" s="17">
        <v>17122.498134678302</v>
      </c>
      <c r="H312" s="17">
        <v>0</v>
      </c>
      <c r="I312" s="17">
        <v>0</v>
      </c>
      <c r="J312" s="19">
        <f t="shared" ca="1" si="78"/>
        <v>402001.3361088786</v>
      </c>
      <c r="L312" s="17"/>
      <c r="M312" s="17"/>
      <c r="N312" s="17"/>
      <c r="O312" s="19"/>
      <c r="P312" s="19"/>
      <c r="Q312" s="19"/>
      <c r="R312" s="19"/>
      <c r="S312" s="19"/>
      <c r="U312" s="19" t="s">
        <v>184</v>
      </c>
      <c r="X312" s="4"/>
      <c r="Y312" s="4"/>
    </row>
    <row r="313" spans="1:46" outlineLevel="1" x14ac:dyDescent="0.25">
      <c r="A313" s="16">
        <v>878</v>
      </c>
      <c r="B313" s="17" t="s">
        <v>185</v>
      </c>
      <c r="C313" s="18">
        <v>2973291.5607245159</v>
      </c>
      <c r="D313" s="17">
        <f t="shared" ca="1" si="77"/>
        <v>2973291.5607245159</v>
      </c>
      <c r="E313" s="17">
        <v>2859450.9699999997</v>
      </c>
      <c r="F313" s="17">
        <v>33805.561543748285</v>
      </c>
      <c r="G313" s="17">
        <v>80035.029180767975</v>
      </c>
      <c r="H313" s="17">
        <v>0</v>
      </c>
      <c r="I313" s="17">
        <v>0</v>
      </c>
      <c r="J313" s="19">
        <f t="shared" ca="1" si="78"/>
        <v>2973291.5607245159</v>
      </c>
      <c r="L313" s="17"/>
      <c r="M313" s="17"/>
      <c r="N313" s="17"/>
      <c r="O313" s="19"/>
      <c r="P313" s="19"/>
      <c r="Q313" s="19"/>
      <c r="R313" s="19"/>
      <c r="S313" s="19"/>
      <c r="U313" s="19" t="s">
        <v>186</v>
      </c>
      <c r="X313" s="4"/>
      <c r="Y313" s="4"/>
    </row>
    <row r="314" spans="1:46" outlineLevel="1" x14ac:dyDescent="0.25">
      <c r="A314" s="16">
        <v>879</v>
      </c>
      <c r="B314" s="17" t="s">
        <v>187</v>
      </c>
      <c r="C314" s="18">
        <v>3722836.2230376536</v>
      </c>
      <c r="D314" s="17">
        <f t="shared" ca="1" si="77"/>
        <v>3722836.2230376536</v>
      </c>
      <c r="E314" s="17">
        <v>3502702.8799999896</v>
      </c>
      <c r="F314" s="17">
        <v>71855.718491318141</v>
      </c>
      <c r="G314" s="17">
        <v>148277.62454634567</v>
      </c>
      <c r="H314" s="17">
        <v>0</v>
      </c>
      <c r="I314" s="17">
        <v>0</v>
      </c>
      <c r="J314" s="19">
        <f t="shared" ca="1" si="78"/>
        <v>3722836.2230376536</v>
      </c>
      <c r="L314" s="17"/>
      <c r="M314" s="17"/>
      <c r="N314" s="17"/>
      <c r="O314" s="19"/>
      <c r="P314" s="19"/>
      <c r="Q314" s="19"/>
      <c r="R314" s="19"/>
      <c r="S314" s="19"/>
      <c r="U314" s="19" t="s">
        <v>188</v>
      </c>
      <c r="X314" s="4"/>
      <c r="Y314" s="4"/>
    </row>
    <row r="315" spans="1:46" outlineLevel="1" x14ac:dyDescent="0.25">
      <c r="A315" s="16">
        <v>880</v>
      </c>
      <c r="B315" s="17" t="s">
        <v>189</v>
      </c>
      <c r="C315" s="18">
        <v>15432514.652217746</v>
      </c>
      <c r="D315" s="17">
        <f t="shared" ca="1" si="77"/>
        <v>15432514.652217746</v>
      </c>
      <c r="E315" s="17">
        <v>14763703.899999999</v>
      </c>
      <c r="F315" s="17">
        <v>166210.61864893837</v>
      </c>
      <c r="G315" s="17">
        <v>502600.13356880908</v>
      </c>
      <c r="H315" s="17">
        <v>0</v>
      </c>
      <c r="I315" s="17">
        <v>0</v>
      </c>
      <c r="J315" s="19">
        <f t="shared" ca="1" si="78"/>
        <v>15432514.652217746</v>
      </c>
      <c r="L315" s="17"/>
      <c r="M315" s="17"/>
      <c r="N315" s="17"/>
      <c r="O315" s="19"/>
      <c r="P315" s="19"/>
      <c r="Q315" s="19"/>
      <c r="R315" s="19"/>
      <c r="S315" s="19"/>
      <c r="U315" s="19" t="s">
        <v>190</v>
      </c>
      <c r="X315" s="4"/>
      <c r="Y315" s="4"/>
    </row>
    <row r="316" spans="1:46" outlineLevel="1" x14ac:dyDescent="0.25">
      <c r="A316" s="16">
        <v>881</v>
      </c>
      <c r="B316" s="17" t="s">
        <v>191</v>
      </c>
      <c r="C316" s="18">
        <v>219684.74447500188</v>
      </c>
      <c r="D316" s="17">
        <f t="shared" ca="1" si="77"/>
        <v>219684.74447500188</v>
      </c>
      <c r="E316" s="17">
        <v>219295.23</v>
      </c>
      <c r="F316" s="17">
        <v>12.775846127807455</v>
      </c>
      <c r="G316" s="17">
        <v>376.73862887407046</v>
      </c>
      <c r="H316" s="17">
        <v>0</v>
      </c>
      <c r="I316" s="17">
        <v>0</v>
      </c>
      <c r="J316" s="19">
        <f t="shared" ca="1" si="78"/>
        <v>219684.74447500188</v>
      </c>
      <c r="L316" s="17"/>
      <c r="M316" s="17"/>
      <c r="N316" s="17"/>
      <c r="O316" s="19"/>
      <c r="P316" s="17"/>
      <c r="Q316" s="19"/>
      <c r="R316" s="19"/>
      <c r="S316" s="19"/>
      <c r="U316" s="19" t="s">
        <v>190</v>
      </c>
      <c r="X316" s="4"/>
      <c r="Y316" s="4"/>
    </row>
    <row r="317" spans="1:46" outlineLevel="1" x14ac:dyDescent="0.25">
      <c r="A317" s="16">
        <v>885</v>
      </c>
      <c r="B317" s="17" t="s">
        <v>192</v>
      </c>
      <c r="C317" s="18">
        <v>59997.681179252366</v>
      </c>
      <c r="D317" s="17">
        <f t="shared" ca="1" si="77"/>
        <v>59997.681179252366</v>
      </c>
      <c r="E317" s="17">
        <v>58127.79</v>
      </c>
      <c r="F317" s="17">
        <v>61.331333018515899</v>
      </c>
      <c r="G317" s="17">
        <v>1808.5598462338426</v>
      </c>
      <c r="H317" s="17">
        <v>0</v>
      </c>
      <c r="I317" s="17">
        <v>0</v>
      </c>
      <c r="J317" s="19">
        <f t="shared" ca="1" si="78"/>
        <v>59997.681179252366</v>
      </c>
      <c r="L317" s="17"/>
      <c r="M317" s="17"/>
      <c r="N317" s="17"/>
      <c r="O317" s="19"/>
      <c r="P317" s="19"/>
      <c r="Q317" s="19"/>
      <c r="R317" s="19"/>
      <c r="S317" s="19"/>
      <c r="U317" s="19" t="s">
        <v>190</v>
      </c>
      <c r="X317" s="4"/>
      <c r="Y317" s="4"/>
    </row>
    <row r="318" spans="1:46" outlineLevel="1" x14ac:dyDescent="0.25">
      <c r="A318" s="16">
        <v>886</v>
      </c>
      <c r="B318" s="17" t="s">
        <v>193</v>
      </c>
      <c r="C318" s="18">
        <v>141288.8206438694</v>
      </c>
      <c r="D318" s="17">
        <f t="shared" ca="1" si="77"/>
        <v>141288.8206438694</v>
      </c>
      <c r="E318" s="17">
        <v>134870.25</v>
      </c>
      <c r="F318" s="17">
        <v>1937.8743067643377</v>
      </c>
      <c r="G318" s="17">
        <v>4480.6963371050688</v>
      </c>
      <c r="H318" s="17">
        <v>0</v>
      </c>
      <c r="I318" s="17">
        <v>0</v>
      </c>
      <c r="J318" s="19">
        <f t="shared" ca="1" si="78"/>
        <v>141288.8206438694</v>
      </c>
      <c r="L318" s="17"/>
      <c r="M318" s="17"/>
      <c r="N318" s="17"/>
      <c r="O318" s="19"/>
      <c r="P318" s="17"/>
      <c r="Q318" s="19"/>
      <c r="R318" s="19"/>
      <c r="S318" s="19"/>
      <c r="U318" s="19" t="s">
        <v>190</v>
      </c>
      <c r="X318" s="4"/>
      <c r="Y318" s="4"/>
    </row>
    <row r="319" spans="1:46" outlineLevel="1" x14ac:dyDescent="0.25">
      <c r="A319" s="16">
        <v>887</v>
      </c>
      <c r="B319" s="17" t="s">
        <v>174</v>
      </c>
      <c r="C319" s="18">
        <v>8777737.9699345063</v>
      </c>
      <c r="D319" s="17">
        <f t="shared" ca="1" si="77"/>
        <v>8777737.9699345063</v>
      </c>
      <c r="E319" s="17">
        <v>8510356.9800000004</v>
      </c>
      <c r="F319" s="17">
        <v>66200.147537493263</v>
      </c>
      <c r="G319" s="17">
        <v>201180.84239701187</v>
      </c>
      <c r="H319" s="17">
        <v>0</v>
      </c>
      <c r="I319" s="17">
        <v>0</v>
      </c>
      <c r="J319" s="19">
        <f t="shared" ca="1" si="78"/>
        <v>8777737.9699345063</v>
      </c>
      <c r="L319" s="17"/>
      <c r="M319" s="17"/>
      <c r="N319" s="17"/>
      <c r="O319" s="19"/>
      <c r="P319" s="19"/>
      <c r="Q319" s="19"/>
      <c r="R319" s="19"/>
      <c r="S319" s="19"/>
      <c r="U319" s="19" t="s">
        <v>194</v>
      </c>
      <c r="X319" s="4"/>
      <c r="Y319" s="4"/>
    </row>
    <row r="320" spans="1:46" outlineLevel="1" x14ac:dyDescent="0.25">
      <c r="A320" s="16">
        <v>889</v>
      </c>
      <c r="B320" s="17" t="s">
        <v>195</v>
      </c>
      <c r="C320" s="18">
        <v>825235.1061635908</v>
      </c>
      <c r="D320" s="17">
        <f t="shared" ca="1" si="77"/>
        <v>825235.1061635908</v>
      </c>
      <c r="E320" s="17">
        <v>776080.37</v>
      </c>
      <c r="F320" s="17">
        <v>14904.132203056462</v>
      </c>
      <c r="G320" s="17">
        <v>34250.603960534281</v>
      </c>
      <c r="H320" s="17">
        <v>0</v>
      </c>
      <c r="I320" s="17">
        <v>0</v>
      </c>
      <c r="J320" s="19">
        <f t="shared" ca="1" si="78"/>
        <v>825235.1061635908</v>
      </c>
      <c r="L320" s="17" t="s">
        <v>55</v>
      </c>
      <c r="M320" s="17" t="s">
        <v>28</v>
      </c>
      <c r="N320" s="19" t="s">
        <v>170</v>
      </c>
      <c r="O320" s="19"/>
      <c r="P320" s="19"/>
      <c r="Q320" s="19"/>
      <c r="R320" s="19"/>
      <c r="S320" s="19"/>
      <c r="U320" s="19"/>
      <c r="X320" s="4"/>
      <c r="Y320" s="4"/>
    </row>
    <row r="321" spans="1:46" outlineLevel="1" x14ac:dyDescent="0.25">
      <c r="A321" s="16">
        <v>890</v>
      </c>
      <c r="B321" s="17" t="s">
        <v>196</v>
      </c>
      <c r="C321" s="18">
        <v>715.66561163590916</v>
      </c>
      <c r="D321" s="17">
        <f t="shared" ca="1" si="77"/>
        <v>715.66561163590916</v>
      </c>
      <c r="E321" s="17">
        <v>674.34095452312238</v>
      </c>
      <c r="F321" s="17">
        <v>13.595461946597007</v>
      </c>
      <c r="G321" s="17">
        <v>27.729195166189804</v>
      </c>
      <c r="H321" s="17">
        <v>0</v>
      </c>
      <c r="I321" s="17">
        <v>0</v>
      </c>
      <c r="J321" s="19">
        <f t="shared" ca="1" si="78"/>
        <v>715.66561163590916</v>
      </c>
      <c r="L321" s="17"/>
      <c r="M321" s="17"/>
      <c r="N321" s="17"/>
      <c r="O321" s="19"/>
      <c r="P321" s="19"/>
      <c r="Q321" s="19"/>
      <c r="R321" s="19"/>
      <c r="S321" s="19"/>
      <c r="U321" s="19" t="s">
        <v>184</v>
      </c>
      <c r="X321" s="4"/>
      <c r="Y321" s="4"/>
    </row>
    <row r="322" spans="1:46" outlineLevel="1" x14ac:dyDescent="0.25">
      <c r="A322" s="16">
        <v>892</v>
      </c>
      <c r="B322" s="17" t="s">
        <v>197</v>
      </c>
      <c r="C322" s="18">
        <v>4898591.6298621129</v>
      </c>
      <c r="D322" s="17">
        <f t="shared" ca="1" si="77"/>
        <v>4898591.6298621129</v>
      </c>
      <c r="E322" s="17">
        <v>4750713.2199999895</v>
      </c>
      <c r="F322" s="17">
        <v>36468.36607923964</v>
      </c>
      <c r="G322" s="17">
        <v>111410.04378288405</v>
      </c>
      <c r="H322" s="17">
        <v>0</v>
      </c>
      <c r="I322" s="17">
        <v>0</v>
      </c>
      <c r="J322" s="19">
        <f t="shared" ca="1" si="78"/>
        <v>4898591.6298621129</v>
      </c>
      <c r="L322" s="17"/>
      <c r="M322" s="17"/>
      <c r="N322" s="17"/>
      <c r="O322" s="19"/>
      <c r="P322" s="19"/>
      <c r="Q322" s="19"/>
      <c r="R322" s="19"/>
      <c r="S322" s="19"/>
      <c r="U322" s="19" t="s">
        <v>198</v>
      </c>
      <c r="X322" s="4"/>
      <c r="Y322" s="4"/>
    </row>
    <row r="323" spans="1:46" outlineLevel="1" x14ac:dyDescent="0.25">
      <c r="A323" s="16">
        <v>893</v>
      </c>
      <c r="B323" s="17" t="s">
        <v>199</v>
      </c>
      <c r="C323" s="18">
        <v>1085653.5718860901</v>
      </c>
      <c r="D323" s="17">
        <f t="shared" ca="1" si="77"/>
        <v>1085653.5718860901</v>
      </c>
      <c r="E323" s="17">
        <v>1038755.6799999999</v>
      </c>
      <c r="F323" s="17">
        <v>9947.2027740381527</v>
      </c>
      <c r="G323" s="17">
        <v>36950.689112052059</v>
      </c>
      <c r="H323" s="17">
        <v>0</v>
      </c>
      <c r="I323" s="17">
        <v>0</v>
      </c>
      <c r="J323" s="19">
        <f t="shared" ca="1" si="78"/>
        <v>1085653.5718860901</v>
      </c>
      <c r="L323" s="17"/>
      <c r="M323" s="17"/>
      <c r="N323" s="17"/>
      <c r="O323" s="19"/>
      <c r="P323" s="19"/>
      <c r="Q323" s="19"/>
      <c r="R323" s="19"/>
      <c r="S323" s="19"/>
      <c r="U323" s="19" t="s">
        <v>186</v>
      </c>
      <c r="X323" s="4"/>
      <c r="Y323" s="4"/>
    </row>
    <row r="324" spans="1:46" outlineLevel="1" x14ac:dyDescent="0.25">
      <c r="A324" s="16">
        <v>894</v>
      </c>
      <c r="B324" s="17" t="s">
        <v>157</v>
      </c>
      <c r="C324" s="18">
        <v>7268.3677832041158</v>
      </c>
      <c r="D324" s="17">
        <f t="shared" ca="1" si="77"/>
        <v>7268.3677832041158</v>
      </c>
      <c r="E324" s="17">
        <v>6815.7099999998291</v>
      </c>
      <c r="F324" s="17">
        <v>147.929088513572</v>
      </c>
      <c r="G324" s="17">
        <v>304.72869469071389</v>
      </c>
      <c r="H324" s="17">
        <v>0</v>
      </c>
      <c r="I324" s="17">
        <v>0</v>
      </c>
      <c r="J324" s="19">
        <f t="shared" ca="1" si="78"/>
        <v>7268.3677832041158</v>
      </c>
      <c r="L324" s="17"/>
      <c r="M324" s="17"/>
      <c r="N324" s="17"/>
      <c r="O324" s="19"/>
      <c r="P324" s="19"/>
      <c r="Q324" s="19"/>
      <c r="R324" s="19"/>
      <c r="S324" s="19"/>
      <c r="U324" s="19" t="s">
        <v>200</v>
      </c>
      <c r="X324" s="4"/>
      <c r="Y324" s="4"/>
    </row>
    <row r="325" spans="1:46" outlineLevel="1" x14ac:dyDescent="0.25">
      <c r="A325" s="16"/>
      <c r="B325" s="17" t="s">
        <v>201</v>
      </c>
      <c r="C325" s="18">
        <v>1537867.0426393296</v>
      </c>
      <c r="D325" s="17">
        <f t="shared" ca="1" si="77"/>
        <v>1537867.0426393296</v>
      </c>
      <c r="E325" s="17">
        <v>1537867.0426393296</v>
      </c>
      <c r="F325" s="17">
        <v>0</v>
      </c>
      <c r="G325" s="17">
        <v>0</v>
      </c>
      <c r="H325" s="17">
        <v>0</v>
      </c>
      <c r="I325" s="17">
        <v>0</v>
      </c>
      <c r="J325" s="19">
        <f t="shared" ca="1" si="78"/>
        <v>1537867.0426393296</v>
      </c>
      <c r="L325" s="19" t="s">
        <v>202</v>
      </c>
      <c r="M325" s="17" t="s">
        <v>60</v>
      </c>
      <c r="N325" s="17"/>
      <c r="O325" s="19"/>
      <c r="P325" s="19"/>
      <c r="Q325" s="19" t="s">
        <v>203</v>
      </c>
      <c r="R325" s="19"/>
      <c r="S325" s="19"/>
      <c r="U325" s="19"/>
      <c r="X325" s="4"/>
      <c r="Y325" s="4"/>
    </row>
    <row r="326" spans="1:46" outlineLevel="1" x14ac:dyDescent="0.25">
      <c r="A326" s="16"/>
      <c r="B326" s="17" t="s">
        <v>204</v>
      </c>
      <c r="C326" s="18">
        <v>113489.25065038592</v>
      </c>
      <c r="D326" s="17">
        <f t="shared" ca="1" si="77"/>
        <v>113489.25065038592</v>
      </c>
      <c r="E326" s="17">
        <v>113489.25065038592</v>
      </c>
      <c r="F326" s="17">
        <v>0</v>
      </c>
      <c r="G326" s="17">
        <v>0</v>
      </c>
      <c r="H326" s="17">
        <v>0</v>
      </c>
      <c r="I326" s="17">
        <v>0</v>
      </c>
      <c r="J326" s="19">
        <f t="shared" ca="1" si="78"/>
        <v>113489.25065038592</v>
      </c>
      <c r="L326" s="19" t="s">
        <v>205</v>
      </c>
      <c r="M326" s="17" t="s">
        <v>206</v>
      </c>
      <c r="N326" s="19"/>
      <c r="O326" s="19"/>
      <c r="P326" s="19"/>
      <c r="Q326" s="19"/>
      <c r="R326" s="19" t="s">
        <v>207</v>
      </c>
      <c r="S326" s="19"/>
      <c r="U326" s="19"/>
      <c r="X326" s="4"/>
      <c r="Y326" s="4"/>
    </row>
    <row r="327" spans="1:46" hidden="1" outlineLevel="1" x14ac:dyDescent="0.25">
      <c r="A327" s="16" t="s">
        <v>32</v>
      </c>
      <c r="B327" s="17" t="s">
        <v>32</v>
      </c>
      <c r="C327" s="18">
        <v>0</v>
      </c>
      <c r="D327" s="17">
        <f t="shared" ca="1" si="77"/>
        <v>0</v>
      </c>
      <c r="E327" s="17">
        <v>0</v>
      </c>
      <c r="F327" s="17">
        <v>0</v>
      </c>
      <c r="G327" s="19">
        <v>0</v>
      </c>
      <c r="H327" s="19">
        <v>0</v>
      </c>
      <c r="I327" s="19">
        <v>0</v>
      </c>
      <c r="J327" s="19">
        <f t="shared" ca="1" si="78"/>
        <v>0</v>
      </c>
      <c r="L327" s="17"/>
      <c r="M327" s="17"/>
      <c r="N327" s="17"/>
      <c r="O327" s="19"/>
      <c r="P327" s="19"/>
      <c r="Q327" s="19"/>
      <c r="R327" s="19"/>
      <c r="S327" s="19"/>
      <c r="U327" s="19"/>
      <c r="X327" s="4"/>
      <c r="Y327" s="4"/>
    </row>
    <row r="328" spans="1:46" hidden="1" outlineLevel="1" x14ac:dyDescent="0.25">
      <c r="A328" s="16" t="s">
        <v>32</v>
      </c>
      <c r="B328" s="17" t="s">
        <v>32</v>
      </c>
      <c r="C328" s="18">
        <v>0</v>
      </c>
      <c r="D328" s="17">
        <f t="shared" ca="1" si="77"/>
        <v>0</v>
      </c>
      <c r="E328" s="17">
        <v>0</v>
      </c>
      <c r="F328" s="17">
        <v>0</v>
      </c>
      <c r="G328" s="19">
        <v>0</v>
      </c>
      <c r="H328" s="19">
        <v>0</v>
      </c>
      <c r="I328" s="19">
        <v>0</v>
      </c>
      <c r="J328" s="19">
        <f t="shared" ca="1" si="78"/>
        <v>0</v>
      </c>
      <c r="L328" s="17"/>
      <c r="M328" s="17"/>
      <c r="N328" s="17"/>
      <c r="O328" s="19"/>
      <c r="P328" s="19"/>
      <c r="Q328" s="19"/>
      <c r="R328" s="19"/>
      <c r="S328" s="19"/>
      <c r="U328" s="19"/>
      <c r="X328" s="4"/>
      <c r="Y328" s="4"/>
    </row>
    <row r="329" spans="1:46" hidden="1" outlineLevel="1" x14ac:dyDescent="0.25">
      <c r="A329" s="16" t="s">
        <v>32</v>
      </c>
      <c r="B329" s="17" t="s">
        <v>32</v>
      </c>
      <c r="C329" s="18">
        <v>0</v>
      </c>
      <c r="D329" s="17">
        <f t="shared" ca="1" si="77"/>
        <v>0</v>
      </c>
      <c r="E329" s="17">
        <v>0</v>
      </c>
      <c r="F329" s="17">
        <v>0</v>
      </c>
      <c r="G329" s="19">
        <v>0</v>
      </c>
      <c r="H329" s="19">
        <v>0</v>
      </c>
      <c r="I329" s="19">
        <v>0</v>
      </c>
      <c r="J329" s="19">
        <f t="shared" ca="1" si="78"/>
        <v>0</v>
      </c>
      <c r="L329" s="17"/>
      <c r="M329" s="17"/>
      <c r="N329" s="17"/>
      <c r="O329" s="19"/>
      <c r="P329" s="17"/>
      <c r="Q329" s="19"/>
      <c r="R329" s="19"/>
      <c r="S329" s="19"/>
      <c r="U329" s="19"/>
      <c r="X329" s="4"/>
      <c r="Y329" s="4"/>
    </row>
    <row r="330" spans="1:46" hidden="1" outlineLevel="1" x14ac:dyDescent="0.25">
      <c r="A330" s="16" t="s">
        <v>32</v>
      </c>
      <c r="B330" s="17" t="s">
        <v>32</v>
      </c>
      <c r="C330" s="18">
        <v>0</v>
      </c>
      <c r="D330" s="17">
        <f t="shared" ca="1" si="77"/>
        <v>0</v>
      </c>
      <c r="E330" s="17">
        <v>0</v>
      </c>
      <c r="F330" s="17">
        <v>0</v>
      </c>
      <c r="G330" s="19">
        <v>0</v>
      </c>
      <c r="H330" s="19">
        <v>0</v>
      </c>
      <c r="I330" s="19">
        <v>0</v>
      </c>
      <c r="J330" s="19">
        <f t="shared" ca="1" si="78"/>
        <v>0</v>
      </c>
      <c r="L330" s="17"/>
      <c r="M330" s="17"/>
      <c r="N330" s="17"/>
      <c r="O330" s="19"/>
      <c r="P330" s="19"/>
      <c r="Q330" s="19"/>
      <c r="R330" s="19"/>
      <c r="S330" s="19"/>
      <c r="U330" s="19"/>
      <c r="X330" s="4"/>
      <c r="Y330" s="4"/>
    </row>
    <row r="331" spans="1:46" hidden="1" outlineLevel="1" x14ac:dyDescent="0.25">
      <c r="A331" s="16" t="s">
        <v>32</v>
      </c>
      <c r="B331" s="17" t="s">
        <v>32</v>
      </c>
      <c r="C331" s="18">
        <v>0</v>
      </c>
      <c r="D331" s="17">
        <f t="shared" ca="1" si="77"/>
        <v>0</v>
      </c>
      <c r="E331" s="17">
        <v>0</v>
      </c>
      <c r="F331" s="17">
        <v>0</v>
      </c>
      <c r="G331" s="19">
        <v>0</v>
      </c>
      <c r="H331" s="19">
        <v>0</v>
      </c>
      <c r="I331" s="19">
        <v>0</v>
      </c>
      <c r="J331" s="19">
        <f t="shared" ca="1" si="78"/>
        <v>0</v>
      </c>
      <c r="L331" s="17"/>
      <c r="M331" s="17"/>
      <c r="N331" s="17"/>
      <c r="O331" s="19"/>
      <c r="P331" s="17"/>
      <c r="Q331" s="19"/>
      <c r="R331" s="19"/>
      <c r="S331" s="19"/>
      <c r="U331" s="19"/>
      <c r="X331" s="4"/>
      <c r="Y331" s="4"/>
    </row>
    <row r="332" spans="1:46" hidden="1" outlineLevel="1" x14ac:dyDescent="0.25">
      <c r="A332" s="16" t="s">
        <v>32</v>
      </c>
      <c r="B332" s="17" t="s">
        <v>32</v>
      </c>
      <c r="C332" s="18">
        <v>0</v>
      </c>
      <c r="D332" s="17">
        <f t="shared" ca="1" si="77"/>
        <v>0</v>
      </c>
      <c r="E332" s="17">
        <v>0</v>
      </c>
      <c r="F332" s="17">
        <v>0</v>
      </c>
      <c r="G332" s="19">
        <v>0</v>
      </c>
      <c r="H332" s="19">
        <v>0</v>
      </c>
      <c r="I332" s="19">
        <v>0</v>
      </c>
      <c r="J332" s="19">
        <f t="shared" ca="1" si="78"/>
        <v>0</v>
      </c>
      <c r="L332" s="17"/>
      <c r="M332" s="17"/>
      <c r="N332" s="17"/>
      <c r="O332" s="19"/>
      <c r="P332" s="19"/>
      <c r="Q332" s="19"/>
      <c r="R332" s="19"/>
      <c r="S332" s="19"/>
      <c r="U332" s="19"/>
      <c r="X332" s="4"/>
      <c r="Y332" s="4"/>
    </row>
    <row r="333" spans="1:46" s="22" customFormat="1" ht="13" outlineLevel="1" x14ac:dyDescent="0.3">
      <c r="A333" s="37"/>
      <c r="B333" s="22" t="s">
        <v>21</v>
      </c>
      <c r="C333" s="22">
        <f t="shared" ref="C333:J333" ca="1" si="79">SUM(C308:C332)</f>
        <v>62326448.777492091</v>
      </c>
      <c r="D333" s="22">
        <f t="shared" ca="1" si="79"/>
        <v>62326448.777492091</v>
      </c>
      <c r="E333" s="22">
        <f ca="1">SUM(E308:E332)</f>
        <v>60261110.164244205</v>
      </c>
      <c r="F333" s="22">
        <f t="shared" ca="1" si="79"/>
        <v>495910.92683267232</v>
      </c>
      <c r="G333" s="22">
        <f ca="1">SUM(G308:G332)</f>
        <v>1569427.6864151917</v>
      </c>
      <c r="H333" s="22">
        <f t="shared" ref="H333:I333" ca="1" si="80">SUM(H308:H332)</f>
        <v>0</v>
      </c>
      <c r="I333" s="22">
        <f t="shared" ca="1" si="80"/>
        <v>0</v>
      </c>
      <c r="J333" s="22">
        <f t="shared" ca="1" si="79"/>
        <v>62326448.777492091</v>
      </c>
      <c r="K333" s="2"/>
      <c r="T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outlineLevel="1" x14ac:dyDescent="0.25">
      <c r="C334" s="36"/>
    </row>
    <row r="335" spans="1:46" ht="13" outlineLevel="1" x14ac:dyDescent="0.3">
      <c r="B335" s="6" t="s">
        <v>208</v>
      </c>
    </row>
    <row r="336" spans="1:46" ht="13.5" customHeight="1" outlineLevel="1" x14ac:dyDescent="0.25">
      <c r="A336" s="16">
        <v>901</v>
      </c>
      <c r="B336" s="17" t="s">
        <v>209</v>
      </c>
      <c r="C336" s="18">
        <v>97955.520264675113</v>
      </c>
      <c r="D336" s="17">
        <f t="shared" ref="D336:D347" ca="1" si="81">SUM(E336:H336)</f>
        <v>97955.520264675113</v>
      </c>
      <c r="E336" s="17">
        <v>94578.13</v>
      </c>
      <c r="F336" s="17">
        <v>265.80463329770612</v>
      </c>
      <c r="G336" s="17">
        <v>3111.5856313773947</v>
      </c>
      <c r="H336" s="17">
        <v>0</v>
      </c>
      <c r="I336" s="17">
        <v>0</v>
      </c>
      <c r="J336" s="19">
        <f t="shared" ref="J336:J347" ca="1" si="82">D336+I336</f>
        <v>97955.520264675113</v>
      </c>
      <c r="L336" s="17"/>
      <c r="M336" s="17"/>
      <c r="N336" s="17"/>
      <c r="O336" s="19"/>
      <c r="P336" s="19"/>
      <c r="Q336" s="19"/>
      <c r="R336" s="19"/>
      <c r="S336" s="19"/>
      <c r="U336" s="19" t="s">
        <v>210</v>
      </c>
      <c r="W336" s="4"/>
      <c r="X336" s="4"/>
      <c r="Y336" s="4"/>
    </row>
    <row r="337" spans="1:46" outlineLevel="1" x14ac:dyDescent="0.25">
      <c r="A337" s="16">
        <v>902</v>
      </c>
      <c r="B337" s="17" t="s">
        <v>211</v>
      </c>
      <c r="C337" s="18">
        <v>8124107.8350805454</v>
      </c>
      <c r="D337" s="17">
        <f t="shared" ca="1" si="81"/>
        <v>8124107.8350805454</v>
      </c>
      <c r="E337" s="17">
        <v>8124107.8350805454</v>
      </c>
      <c r="F337" s="17">
        <v>0</v>
      </c>
      <c r="G337" s="17">
        <v>0</v>
      </c>
      <c r="H337" s="17">
        <v>0</v>
      </c>
      <c r="I337" s="17">
        <v>0</v>
      </c>
      <c r="J337" s="19">
        <f t="shared" ca="1" si="82"/>
        <v>8124107.8350805454</v>
      </c>
      <c r="L337" s="19" t="s">
        <v>202</v>
      </c>
      <c r="M337" s="17" t="s">
        <v>60</v>
      </c>
      <c r="N337" s="17"/>
      <c r="O337" s="19"/>
      <c r="P337" s="19"/>
      <c r="Q337" s="19" t="s">
        <v>212</v>
      </c>
      <c r="R337" s="19"/>
      <c r="S337" s="19"/>
      <c r="U337" s="19"/>
      <c r="W337" s="4"/>
      <c r="X337" s="4"/>
      <c r="Y337" s="4"/>
    </row>
    <row r="338" spans="1:46" outlineLevel="1" x14ac:dyDescent="0.25">
      <c r="A338" s="16">
        <v>902</v>
      </c>
      <c r="B338" s="17" t="s">
        <v>204</v>
      </c>
      <c r="C338" s="18">
        <v>3519.2447007994347</v>
      </c>
      <c r="D338" s="17">
        <f t="shared" ca="1" si="81"/>
        <v>3519.2447007994347</v>
      </c>
      <c r="E338" s="17">
        <v>3519.2447007994347</v>
      </c>
      <c r="F338" s="17">
        <v>0</v>
      </c>
      <c r="G338" s="17">
        <v>0</v>
      </c>
      <c r="H338" s="17">
        <v>0</v>
      </c>
      <c r="I338" s="17">
        <v>0</v>
      </c>
      <c r="J338" s="19">
        <f t="shared" ca="1" si="82"/>
        <v>3519.2447007994347</v>
      </c>
      <c r="L338" s="19" t="s">
        <v>205</v>
      </c>
      <c r="M338" s="17" t="s">
        <v>206</v>
      </c>
      <c r="N338" s="17"/>
      <c r="O338" s="19"/>
      <c r="P338" s="19"/>
      <c r="Q338" s="19"/>
      <c r="R338" s="19" t="s">
        <v>213</v>
      </c>
      <c r="S338" s="19"/>
      <c r="U338" s="19"/>
      <c r="W338" s="4"/>
      <c r="X338" s="4"/>
      <c r="Y338" s="4"/>
    </row>
    <row r="339" spans="1:46" outlineLevel="1" x14ac:dyDescent="0.25">
      <c r="A339" s="16">
        <v>902</v>
      </c>
      <c r="B339" s="17" t="s">
        <v>214</v>
      </c>
      <c r="C339" s="18">
        <v>140287.31250841229</v>
      </c>
      <c r="D339" s="17">
        <f t="shared" ca="1" si="81"/>
        <v>140287.31250841229</v>
      </c>
      <c r="E339" s="17">
        <v>138428.53095734387</v>
      </c>
      <c r="F339" s="17">
        <v>0.97955494731939718</v>
      </c>
      <c r="G339" s="19">
        <v>1857.801996121098</v>
      </c>
      <c r="H339" s="19">
        <v>0</v>
      </c>
      <c r="I339" s="19">
        <v>0</v>
      </c>
      <c r="J339" s="19">
        <f t="shared" ca="1" si="82"/>
        <v>140287.31250841229</v>
      </c>
      <c r="L339" s="19" t="s">
        <v>55</v>
      </c>
      <c r="M339" s="17" t="s">
        <v>66</v>
      </c>
      <c r="N339" s="17"/>
      <c r="O339" s="19"/>
      <c r="P339" s="19" t="s">
        <v>215</v>
      </c>
      <c r="Q339" s="19"/>
      <c r="R339" s="19"/>
      <c r="S339" s="19"/>
      <c r="U339" s="19"/>
      <c r="W339" s="4"/>
      <c r="X339" s="4"/>
      <c r="Y339" s="4"/>
    </row>
    <row r="340" spans="1:46" outlineLevel="1" x14ac:dyDescent="0.25">
      <c r="A340" s="16">
        <v>903</v>
      </c>
      <c r="B340" s="17" t="s">
        <v>201</v>
      </c>
      <c r="C340" s="18">
        <v>5816227.2997266324</v>
      </c>
      <c r="D340" s="17">
        <f t="shared" ca="1" si="81"/>
        <v>5816227.2997266324</v>
      </c>
      <c r="E340" s="17">
        <v>5816227.2997266324</v>
      </c>
      <c r="F340" s="17">
        <v>0</v>
      </c>
      <c r="G340" s="17">
        <v>0</v>
      </c>
      <c r="H340" s="17">
        <v>0</v>
      </c>
      <c r="I340" s="17">
        <v>0</v>
      </c>
      <c r="J340" s="19">
        <f t="shared" ca="1" si="82"/>
        <v>5816227.2997266324</v>
      </c>
      <c r="L340" s="19" t="s">
        <v>202</v>
      </c>
      <c r="M340" s="17" t="s">
        <v>60</v>
      </c>
      <c r="N340" s="17"/>
      <c r="O340" s="19"/>
      <c r="P340" s="19"/>
      <c r="Q340" s="19" t="s">
        <v>216</v>
      </c>
      <c r="R340" s="19"/>
      <c r="S340" s="19"/>
      <c r="U340" s="19"/>
      <c r="W340" s="4"/>
      <c r="X340" s="4"/>
      <c r="Y340" s="4"/>
    </row>
    <row r="341" spans="1:46" outlineLevel="1" x14ac:dyDescent="0.25">
      <c r="A341" s="16">
        <v>903</v>
      </c>
      <c r="B341" s="17" t="s">
        <v>204</v>
      </c>
      <c r="C341" s="18">
        <v>282703.69630176242</v>
      </c>
      <c r="D341" s="17">
        <f t="shared" ca="1" si="81"/>
        <v>282703.69630176242</v>
      </c>
      <c r="E341" s="17">
        <v>282703.69630176242</v>
      </c>
      <c r="F341" s="17">
        <v>0</v>
      </c>
      <c r="G341" s="17">
        <v>0</v>
      </c>
      <c r="H341" s="17">
        <v>0</v>
      </c>
      <c r="I341" s="17">
        <v>0</v>
      </c>
      <c r="J341" s="19">
        <f t="shared" ca="1" si="82"/>
        <v>282703.69630176242</v>
      </c>
      <c r="L341" s="19" t="s">
        <v>205</v>
      </c>
      <c r="M341" s="17" t="s">
        <v>206</v>
      </c>
      <c r="N341" s="17"/>
      <c r="O341" s="19"/>
      <c r="P341" s="19"/>
      <c r="Q341" s="19"/>
      <c r="R341" s="19" t="s">
        <v>217</v>
      </c>
      <c r="S341" s="19"/>
      <c r="U341" s="19"/>
      <c r="W341" s="4"/>
      <c r="X341" s="4"/>
      <c r="Y341" s="4"/>
    </row>
    <row r="342" spans="1:46" outlineLevel="1" x14ac:dyDescent="0.25">
      <c r="A342" s="16">
        <v>903</v>
      </c>
      <c r="B342" s="17" t="s">
        <v>218</v>
      </c>
      <c r="C342" s="18">
        <v>11200431.037659114</v>
      </c>
      <c r="D342" s="17">
        <f t="shared" ca="1" si="81"/>
        <v>11200431.037659114</v>
      </c>
      <c r="E342" s="17">
        <v>11149879.67708765</v>
      </c>
      <c r="F342" s="17">
        <v>159668.29194957658</v>
      </c>
      <c r="G342" s="17">
        <v>-109116.93137811196</v>
      </c>
      <c r="H342" s="17">
        <v>0</v>
      </c>
      <c r="I342" s="17">
        <v>0</v>
      </c>
      <c r="J342" s="19">
        <f t="shared" ca="1" si="82"/>
        <v>11200431.037659114</v>
      </c>
      <c r="L342" s="17" t="s">
        <v>55</v>
      </c>
      <c r="M342" s="17" t="s">
        <v>66</v>
      </c>
      <c r="N342" s="17"/>
      <c r="O342" s="19"/>
      <c r="P342" s="19" t="s">
        <v>215</v>
      </c>
      <c r="Q342" s="19"/>
      <c r="R342" s="19"/>
      <c r="S342" s="19"/>
      <c r="U342" s="19"/>
      <c r="W342" s="4"/>
      <c r="X342" s="4"/>
      <c r="Y342" s="4"/>
    </row>
    <row r="343" spans="1:46" outlineLevel="1" x14ac:dyDescent="0.25">
      <c r="A343" s="16">
        <v>904</v>
      </c>
      <c r="B343" s="17" t="s">
        <v>219</v>
      </c>
      <c r="C343" s="18">
        <v>2462933.3659510445</v>
      </c>
      <c r="D343" s="17">
        <f t="shared" ca="1" si="81"/>
        <v>2462933.3659510445</v>
      </c>
      <c r="E343" s="17">
        <v>4333223.3499999996</v>
      </c>
      <c r="F343" s="17">
        <v>-381076.60525207268</v>
      </c>
      <c r="G343" s="17">
        <v>93961.502367202556</v>
      </c>
      <c r="H343" s="17">
        <v>-1583174.8811640849</v>
      </c>
      <c r="I343" s="17">
        <v>0</v>
      </c>
      <c r="J343" s="19">
        <f t="shared" ca="1" si="82"/>
        <v>2462933.3659510445</v>
      </c>
      <c r="L343" s="17" t="s">
        <v>55</v>
      </c>
      <c r="M343" s="17" t="s">
        <v>66</v>
      </c>
      <c r="N343" s="17"/>
      <c r="O343" s="19"/>
      <c r="P343" s="19" t="s">
        <v>220</v>
      </c>
      <c r="Q343" s="19"/>
      <c r="R343" s="19"/>
      <c r="S343" s="19"/>
      <c r="U343" s="19"/>
      <c r="W343" s="4"/>
      <c r="X343" s="4"/>
      <c r="Y343" s="4"/>
    </row>
    <row r="344" spans="1:46" outlineLevel="1" x14ac:dyDescent="0.25">
      <c r="A344" s="16">
        <v>904</v>
      </c>
      <c r="B344" s="17" t="s">
        <v>221</v>
      </c>
      <c r="C344" s="18">
        <v>418532.22448799998</v>
      </c>
      <c r="D344" s="17">
        <f t="shared" ca="1" si="81"/>
        <v>0</v>
      </c>
      <c r="E344" s="17">
        <v>0</v>
      </c>
      <c r="F344" s="17">
        <v>0</v>
      </c>
      <c r="G344" s="17">
        <v>0</v>
      </c>
      <c r="H344" s="17">
        <v>0</v>
      </c>
      <c r="I344" s="17">
        <v>418532.22448799998</v>
      </c>
      <c r="J344" s="19">
        <f t="shared" ca="1" si="82"/>
        <v>418532.22448799998</v>
      </c>
      <c r="L344" s="17"/>
      <c r="M344" s="17"/>
      <c r="N344" s="17"/>
      <c r="O344" s="19"/>
      <c r="P344" s="19"/>
      <c r="Q344" s="19"/>
      <c r="R344" s="19"/>
      <c r="S344" s="19"/>
      <c r="U344" s="19" t="s">
        <v>210</v>
      </c>
      <c r="W344" s="4"/>
      <c r="X344" s="4"/>
      <c r="Y344" s="4"/>
    </row>
    <row r="345" spans="1:46" outlineLevel="1" x14ac:dyDescent="0.25">
      <c r="A345" s="16">
        <v>905</v>
      </c>
      <c r="B345" s="17" t="s">
        <v>222</v>
      </c>
      <c r="C345" s="18">
        <v>0</v>
      </c>
      <c r="D345" s="17">
        <f t="shared" ca="1" si="81"/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9">
        <f t="shared" ca="1" si="82"/>
        <v>0</v>
      </c>
      <c r="L345" s="19" t="s">
        <v>202</v>
      </c>
      <c r="M345" s="17" t="s">
        <v>60</v>
      </c>
      <c r="N345" s="17"/>
      <c r="O345" s="19"/>
      <c r="P345" s="19"/>
      <c r="Q345" s="19" t="s">
        <v>216</v>
      </c>
      <c r="R345" s="19"/>
      <c r="S345" s="19"/>
      <c r="U345" s="19"/>
      <c r="W345" s="4"/>
      <c r="X345" s="4"/>
      <c r="Y345" s="4"/>
    </row>
    <row r="346" spans="1:46" hidden="1" outlineLevel="1" x14ac:dyDescent="0.25">
      <c r="A346" s="16" t="s">
        <v>32</v>
      </c>
      <c r="B346" s="17" t="s">
        <v>32</v>
      </c>
      <c r="C346" s="18">
        <v>0</v>
      </c>
      <c r="D346" s="17">
        <f t="shared" ca="1" si="81"/>
        <v>0</v>
      </c>
      <c r="E346" s="17"/>
      <c r="F346" s="17"/>
      <c r="G346" s="17"/>
      <c r="H346" s="17"/>
      <c r="I346" s="17"/>
      <c r="J346" s="19">
        <f t="shared" ca="1" si="82"/>
        <v>0</v>
      </c>
      <c r="L346" s="19"/>
      <c r="M346" s="17"/>
      <c r="N346" s="17"/>
      <c r="O346" s="19"/>
      <c r="P346" s="19"/>
      <c r="Q346" s="19"/>
      <c r="R346" s="19"/>
      <c r="S346" s="19"/>
      <c r="U346" s="19"/>
      <c r="W346" s="4"/>
      <c r="X346" s="4"/>
      <c r="Y346" s="4"/>
    </row>
    <row r="347" spans="1:46" hidden="1" outlineLevel="1" x14ac:dyDescent="0.25">
      <c r="A347" s="16" t="s">
        <v>32</v>
      </c>
      <c r="B347" s="17" t="s">
        <v>32</v>
      </c>
      <c r="C347" s="18">
        <v>0</v>
      </c>
      <c r="D347" s="17">
        <f t="shared" ca="1" si="81"/>
        <v>0</v>
      </c>
      <c r="E347" s="17"/>
      <c r="F347" s="17"/>
      <c r="G347" s="17"/>
      <c r="H347" s="17"/>
      <c r="I347" s="17"/>
      <c r="J347" s="19">
        <f t="shared" ca="1" si="82"/>
        <v>0</v>
      </c>
      <c r="L347" s="19"/>
      <c r="M347" s="17"/>
      <c r="N347" s="17"/>
      <c r="O347" s="19"/>
      <c r="P347" s="19"/>
      <c r="Q347" s="19"/>
      <c r="R347" s="19"/>
      <c r="S347" s="19"/>
      <c r="U347" s="19"/>
      <c r="W347" s="4"/>
      <c r="X347" s="4"/>
      <c r="Y347" s="4"/>
    </row>
    <row r="348" spans="1:46" s="22" customFormat="1" ht="13" outlineLevel="1" x14ac:dyDescent="0.3">
      <c r="A348" s="37"/>
      <c r="B348" s="22" t="s">
        <v>21</v>
      </c>
      <c r="C348" s="22">
        <f t="shared" ref="C348:J348" ca="1" si="83">SUM(C336:C347)</f>
        <v>28546697.536680985</v>
      </c>
      <c r="D348" s="22">
        <f t="shared" ca="1" si="83"/>
        <v>28128165.312192984</v>
      </c>
      <c r="E348" s="22">
        <f ca="1">SUM(E336:E347)</f>
        <v>29942667.763854735</v>
      </c>
      <c r="F348" s="22">
        <f ca="1">SUM(F336:F347)</f>
        <v>-221141.52911425108</v>
      </c>
      <c r="G348" s="22">
        <f ca="1">SUM(G336:G347)</f>
        <v>-10186.041383410906</v>
      </c>
      <c r="H348" s="22">
        <f t="shared" ref="H348:I348" ca="1" si="84">SUM(H336:H347)</f>
        <v>-1583174.8811640849</v>
      </c>
      <c r="I348" s="22">
        <f t="shared" ca="1" si="84"/>
        <v>418532.22448799998</v>
      </c>
      <c r="J348" s="22">
        <f t="shared" ca="1" si="83"/>
        <v>28546697.536680985</v>
      </c>
      <c r="T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outlineLevel="1" x14ac:dyDescent="0.25">
      <c r="C349" s="36"/>
      <c r="J349" s="14"/>
    </row>
    <row r="350" spans="1:46" ht="13" outlineLevel="1" x14ac:dyDescent="0.3">
      <c r="B350" s="6" t="s">
        <v>223</v>
      </c>
      <c r="C350" s="14"/>
    </row>
    <row r="351" spans="1:46" outlineLevel="1" x14ac:dyDescent="0.25">
      <c r="A351" s="16">
        <v>908</v>
      </c>
      <c r="B351" s="17" t="s">
        <v>224</v>
      </c>
      <c r="C351" s="18">
        <v>463290.22852216166</v>
      </c>
      <c r="D351" s="17">
        <f t="shared" ref="D351:D358" ca="1" si="85">SUM(E351:H351)</f>
        <v>463290.22852216166</v>
      </c>
      <c r="E351" s="17">
        <v>463290.22852216166</v>
      </c>
      <c r="F351" s="17">
        <v>0</v>
      </c>
      <c r="G351" s="17">
        <v>0</v>
      </c>
      <c r="H351" s="17">
        <v>0</v>
      </c>
      <c r="I351" s="17">
        <v>0</v>
      </c>
      <c r="J351" s="19">
        <f t="shared" ref="J351:J358" ca="1" si="86">D351+I351</f>
        <v>463290.22852216166</v>
      </c>
      <c r="L351" s="17" t="s">
        <v>55</v>
      </c>
      <c r="M351" s="17" t="s">
        <v>66</v>
      </c>
      <c r="N351" s="17"/>
      <c r="O351" s="19"/>
      <c r="P351" s="19" t="s">
        <v>225</v>
      </c>
      <c r="Q351" s="19"/>
      <c r="R351" s="19"/>
      <c r="S351" s="19"/>
      <c r="U351" s="19"/>
      <c r="W351" s="4"/>
      <c r="X351" s="4"/>
      <c r="Y351" s="4"/>
    </row>
    <row r="352" spans="1:46" hidden="1" outlineLevel="1" x14ac:dyDescent="0.25">
      <c r="A352" s="16" t="s">
        <v>32</v>
      </c>
      <c r="B352" s="17" t="s">
        <v>32</v>
      </c>
      <c r="C352" s="18">
        <v>0</v>
      </c>
      <c r="D352" s="17">
        <f t="shared" ca="1" si="85"/>
        <v>0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9">
        <f t="shared" ca="1" si="86"/>
        <v>0</v>
      </c>
      <c r="L352" s="19"/>
      <c r="M352" s="17"/>
      <c r="N352" s="17"/>
      <c r="O352" s="19"/>
      <c r="P352" s="19"/>
      <c r="Q352" s="19"/>
      <c r="R352" s="19"/>
      <c r="S352" s="19"/>
      <c r="U352" s="19"/>
      <c r="W352" s="4"/>
      <c r="X352" s="4"/>
      <c r="Y352" s="4"/>
    </row>
    <row r="353" spans="1:46" outlineLevel="1" x14ac:dyDescent="0.25">
      <c r="A353" s="16">
        <v>908</v>
      </c>
      <c r="B353" s="17" t="s">
        <v>226</v>
      </c>
      <c r="C353" s="18">
        <v>116906.2739296678</v>
      </c>
      <c r="D353" s="17">
        <f t="shared" ca="1" si="85"/>
        <v>116906.2739296678</v>
      </c>
      <c r="E353" s="17">
        <v>1083682.4446756225</v>
      </c>
      <c r="F353" s="17">
        <v>-969871.61266736453</v>
      </c>
      <c r="G353" s="17">
        <v>3095.441921409828</v>
      </c>
      <c r="H353" s="17">
        <v>0</v>
      </c>
      <c r="I353" s="17">
        <v>0</v>
      </c>
      <c r="J353" s="19">
        <f t="shared" ca="1" si="86"/>
        <v>116906.2739296678</v>
      </c>
      <c r="L353" s="17" t="s">
        <v>55</v>
      </c>
      <c r="M353" s="17" t="s">
        <v>66</v>
      </c>
      <c r="N353" s="17"/>
      <c r="O353" s="19"/>
      <c r="P353" s="19" t="s">
        <v>215</v>
      </c>
      <c r="Q353" s="19"/>
      <c r="R353" s="19"/>
      <c r="S353" s="19"/>
      <c r="U353" s="19"/>
      <c r="W353" s="4"/>
      <c r="X353" s="4"/>
      <c r="Y353" s="4"/>
    </row>
    <row r="354" spans="1:46" outlineLevel="1" x14ac:dyDescent="0.25">
      <c r="A354" s="16">
        <v>909</v>
      </c>
      <c r="B354" s="17" t="s">
        <v>227</v>
      </c>
      <c r="C354" s="18">
        <v>1428068.4884608719</v>
      </c>
      <c r="D354" s="17">
        <f t="shared" ca="1" si="85"/>
        <v>1428068.4884608719</v>
      </c>
      <c r="E354" s="17">
        <v>1409618.6</v>
      </c>
      <c r="F354" s="17">
        <v>2200.2135906933581</v>
      </c>
      <c r="G354" s="17">
        <v>16249.674870178389</v>
      </c>
      <c r="H354" s="17">
        <v>0</v>
      </c>
      <c r="I354" s="17">
        <v>0</v>
      </c>
      <c r="J354" s="19">
        <f t="shared" ca="1" si="86"/>
        <v>1428068.4884608719</v>
      </c>
      <c r="L354" s="17" t="s">
        <v>55</v>
      </c>
      <c r="M354" s="17" t="s">
        <v>66</v>
      </c>
      <c r="N354" s="17"/>
      <c r="O354" s="19"/>
      <c r="P354" s="19" t="s">
        <v>228</v>
      </c>
      <c r="Q354" s="19"/>
      <c r="R354" s="19"/>
      <c r="S354" s="19"/>
      <c r="U354" s="19"/>
      <c r="W354" s="4"/>
      <c r="X354" s="4"/>
      <c r="Y354" s="4"/>
    </row>
    <row r="355" spans="1:46" outlineLevel="1" x14ac:dyDescent="0.25">
      <c r="A355" s="16">
        <v>910</v>
      </c>
      <c r="B355" s="17" t="s">
        <v>229</v>
      </c>
      <c r="C355" s="18">
        <v>645.19000000000005</v>
      </c>
      <c r="D355" s="17">
        <f t="shared" ca="1" si="85"/>
        <v>645.19000000000005</v>
      </c>
      <c r="E355" s="17">
        <v>645.19000000000005</v>
      </c>
      <c r="F355" s="17">
        <v>0</v>
      </c>
      <c r="G355" s="17">
        <v>0</v>
      </c>
      <c r="H355" s="17">
        <v>0</v>
      </c>
      <c r="I355" s="17">
        <v>0</v>
      </c>
      <c r="J355" s="19">
        <f t="shared" ca="1" si="86"/>
        <v>645.19000000000005</v>
      </c>
      <c r="L355" s="19" t="s">
        <v>55</v>
      </c>
      <c r="M355" s="17" t="s">
        <v>66</v>
      </c>
      <c r="N355" s="17"/>
      <c r="O355" s="19"/>
      <c r="P355" s="19" t="s">
        <v>215</v>
      </c>
      <c r="Q355" s="19"/>
      <c r="R355" s="19"/>
      <c r="S355" s="19"/>
      <c r="U355" s="19"/>
      <c r="W355" s="4"/>
      <c r="X355" s="4"/>
      <c r="Y355" s="4"/>
    </row>
    <row r="356" spans="1:46" outlineLevel="1" x14ac:dyDescent="0.25">
      <c r="A356" s="16">
        <v>908</v>
      </c>
      <c r="B356" s="17" t="s">
        <v>230</v>
      </c>
      <c r="C356" s="18">
        <v>0</v>
      </c>
      <c r="D356" s="17">
        <f t="shared" ca="1" si="85"/>
        <v>0</v>
      </c>
      <c r="E356" s="17">
        <v>14625833.34</v>
      </c>
      <c r="F356" s="17">
        <v>-14625833.34</v>
      </c>
      <c r="G356" s="17">
        <v>0</v>
      </c>
      <c r="H356" s="17">
        <v>0</v>
      </c>
      <c r="I356" s="17">
        <v>0</v>
      </c>
      <c r="J356" s="19">
        <f t="shared" ca="1" si="86"/>
        <v>0</v>
      </c>
      <c r="L356" s="17" t="s">
        <v>55</v>
      </c>
      <c r="M356" s="17" t="s">
        <v>66</v>
      </c>
      <c r="N356" s="17"/>
      <c r="O356" s="19"/>
      <c r="P356" s="19" t="s">
        <v>228</v>
      </c>
      <c r="Q356" s="19"/>
      <c r="R356" s="19"/>
      <c r="S356" s="19"/>
      <c r="U356" s="19"/>
      <c r="W356" s="4"/>
      <c r="X356" s="4"/>
      <c r="Y356" s="4"/>
    </row>
    <row r="357" spans="1:46" hidden="1" outlineLevel="1" x14ac:dyDescent="0.25">
      <c r="A357" s="16" t="s">
        <v>32</v>
      </c>
      <c r="B357" s="17" t="s">
        <v>32</v>
      </c>
      <c r="C357" s="18">
        <v>0</v>
      </c>
      <c r="D357" s="17">
        <f t="shared" ca="1" si="85"/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f t="shared" ca="1" si="86"/>
        <v>0</v>
      </c>
      <c r="L357" s="17"/>
      <c r="M357" s="17"/>
      <c r="N357" s="17"/>
      <c r="O357" s="19"/>
      <c r="P357" s="19"/>
      <c r="Q357" s="19"/>
      <c r="R357" s="19"/>
      <c r="S357" s="19"/>
      <c r="U357" s="19"/>
      <c r="W357" s="4"/>
      <c r="X357" s="4"/>
      <c r="Y357" s="4"/>
    </row>
    <row r="358" spans="1:46" hidden="1" outlineLevel="1" x14ac:dyDescent="0.25">
      <c r="A358" s="16" t="s">
        <v>32</v>
      </c>
      <c r="B358" s="17" t="s">
        <v>32</v>
      </c>
      <c r="C358" s="18">
        <v>0</v>
      </c>
      <c r="D358" s="17">
        <f t="shared" ca="1" si="85"/>
        <v>0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f t="shared" ca="1" si="86"/>
        <v>0</v>
      </c>
      <c r="L358" s="17"/>
      <c r="M358" s="17"/>
      <c r="N358" s="17"/>
      <c r="O358" s="19"/>
      <c r="P358" s="19"/>
      <c r="Q358" s="19"/>
      <c r="R358" s="19"/>
      <c r="S358" s="19"/>
      <c r="U358" s="19"/>
      <c r="W358" s="4"/>
      <c r="X358" s="4"/>
      <c r="Y358" s="4"/>
    </row>
    <row r="359" spans="1:46" s="22" customFormat="1" ht="13" outlineLevel="1" x14ac:dyDescent="0.3">
      <c r="A359" s="37"/>
      <c r="B359" s="22" t="s">
        <v>21</v>
      </c>
      <c r="C359" s="22">
        <f t="shared" ref="C359:J359" ca="1" si="87">SUM(C351:C358)</f>
        <v>2008910.1809127014</v>
      </c>
      <c r="D359" s="22">
        <f t="shared" ca="1" si="87"/>
        <v>2008910.1809127014</v>
      </c>
      <c r="E359" s="22">
        <f t="shared" ca="1" si="87"/>
        <v>17583069.803197782</v>
      </c>
      <c r="F359" s="22">
        <f t="shared" ca="1" si="87"/>
        <v>-15593504.73907667</v>
      </c>
      <c r="G359" s="22">
        <f t="shared" ca="1" si="87"/>
        <v>19345.116791588218</v>
      </c>
      <c r="H359" s="22">
        <f t="shared" ref="H359:I359" ca="1" si="88">SUM(H351:H358)</f>
        <v>0</v>
      </c>
      <c r="I359" s="22">
        <f t="shared" ca="1" si="88"/>
        <v>0</v>
      </c>
      <c r="J359" s="22">
        <f t="shared" ca="1" si="87"/>
        <v>2008910.1809127014</v>
      </c>
      <c r="K359" s="2"/>
      <c r="T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s="22" customFormat="1" ht="13" outlineLevel="1" x14ac:dyDescent="0.3">
      <c r="A360" s="37"/>
      <c r="C360" s="38"/>
      <c r="K360" s="2"/>
      <c r="T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ht="13" outlineLevel="1" x14ac:dyDescent="0.3">
      <c r="B361" s="6" t="s">
        <v>231</v>
      </c>
    </row>
    <row r="362" spans="1:46" outlineLevel="1" x14ac:dyDescent="0.25">
      <c r="A362" s="16">
        <v>911</v>
      </c>
      <c r="B362" s="17" t="s">
        <v>232</v>
      </c>
      <c r="C362" s="18">
        <v>0</v>
      </c>
      <c r="D362" s="17">
        <f ca="1">SUM(E362:H362)</f>
        <v>0</v>
      </c>
      <c r="E362" s="17">
        <v>0</v>
      </c>
      <c r="F362" s="17">
        <v>0</v>
      </c>
      <c r="G362" s="19">
        <v>0</v>
      </c>
      <c r="H362" s="19">
        <v>0</v>
      </c>
      <c r="I362" s="19">
        <v>0</v>
      </c>
      <c r="J362" s="19">
        <f t="shared" ref="J362:J366" ca="1" si="89">D362+I362</f>
        <v>0</v>
      </c>
      <c r="L362" s="17"/>
      <c r="M362" s="17"/>
      <c r="N362" s="17"/>
      <c r="O362" s="19"/>
      <c r="P362" s="19"/>
      <c r="Q362" s="19"/>
      <c r="R362" s="19"/>
      <c r="S362" s="19"/>
      <c r="U362" s="19"/>
      <c r="W362" s="4"/>
      <c r="X362" s="4"/>
      <c r="Y362" s="4"/>
    </row>
    <row r="363" spans="1:46" outlineLevel="1" x14ac:dyDescent="0.25">
      <c r="A363" s="16">
        <v>912</v>
      </c>
      <c r="B363" s="17" t="s">
        <v>233</v>
      </c>
      <c r="C363" s="18">
        <v>-214062.15</v>
      </c>
      <c r="D363" s="17">
        <f ca="1">SUM(E363:H363)</f>
        <v>-214062.15</v>
      </c>
      <c r="E363" s="17">
        <v>-214062.15</v>
      </c>
      <c r="F363" s="17">
        <v>0</v>
      </c>
      <c r="G363" s="17">
        <v>0</v>
      </c>
      <c r="H363" s="17">
        <v>0</v>
      </c>
      <c r="I363" s="17">
        <v>0</v>
      </c>
      <c r="J363" s="19">
        <f t="shared" ca="1" si="89"/>
        <v>-214062.15</v>
      </c>
      <c r="L363" s="17" t="s">
        <v>55</v>
      </c>
      <c r="M363" s="17" t="s">
        <v>66</v>
      </c>
      <c r="N363" s="17"/>
      <c r="O363" s="19"/>
      <c r="P363" s="19" t="s">
        <v>228</v>
      </c>
      <c r="Q363" s="19"/>
      <c r="R363" s="19"/>
      <c r="S363" s="19"/>
      <c r="U363" s="19"/>
      <c r="W363" s="4"/>
      <c r="X363" s="4"/>
      <c r="Y363" s="4"/>
    </row>
    <row r="364" spans="1:46" outlineLevel="1" x14ac:dyDescent="0.25">
      <c r="A364" s="16">
        <v>913</v>
      </c>
      <c r="B364" s="17" t="s">
        <v>234</v>
      </c>
      <c r="C364" s="18">
        <v>0</v>
      </c>
      <c r="D364" s="17">
        <f ca="1">SUM(E364:H364)</f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9">
        <f t="shared" ca="1" si="89"/>
        <v>0</v>
      </c>
      <c r="L364" s="17" t="s">
        <v>55</v>
      </c>
      <c r="M364" s="17" t="s">
        <v>66</v>
      </c>
      <c r="N364" s="17"/>
      <c r="O364" s="19"/>
      <c r="P364" s="19" t="s">
        <v>228</v>
      </c>
      <c r="Q364" s="19"/>
      <c r="R364" s="19"/>
      <c r="S364" s="19"/>
      <c r="U364" s="19"/>
      <c r="W364" s="4"/>
      <c r="X364" s="4"/>
      <c r="Y364" s="4"/>
    </row>
    <row r="365" spans="1:46" hidden="1" outlineLevel="1" x14ac:dyDescent="0.25">
      <c r="A365" s="16" t="s">
        <v>32</v>
      </c>
      <c r="B365" s="17" t="s">
        <v>32</v>
      </c>
      <c r="C365" s="18">
        <v>0</v>
      </c>
      <c r="D365" s="17">
        <f ca="1">SUM(E365:H365)</f>
        <v>0</v>
      </c>
      <c r="E365" s="17">
        <v>0</v>
      </c>
      <c r="F365" s="17">
        <v>0</v>
      </c>
      <c r="G365" s="19">
        <v>0</v>
      </c>
      <c r="H365" s="19">
        <v>0</v>
      </c>
      <c r="I365" s="19">
        <v>0</v>
      </c>
      <c r="J365" s="19">
        <f t="shared" ca="1" si="89"/>
        <v>0</v>
      </c>
      <c r="L365" s="17"/>
      <c r="M365" s="17"/>
      <c r="N365" s="17"/>
      <c r="O365" s="19"/>
      <c r="P365" s="19"/>
      <c r="Q365" s="19"/>
      <c r="R365" s="19"/>
      <c r="S365" s="19"/>
      <c r="U365" s="19"/>
      <c r="W365" s="4"/>
      <c r="X365" s="4"/>
      <c r="Y365" s="4"/>
    </row>
    <row r="366" spans="1:46" hidden="1" outlineLevel="1" x14ac:dyDescent="0.25">
      <c r="A366" s="16" t="s">
        <v>32</v>
      </c>
      <c r="B366" s="17" t="s">
        <v>32</v>
      </c>
      <c r="C366" s="18">
        <v>0</v>
      </c>
      <c r="D366" s="17">
        <f ca="1">SUM(E366:H366)</f>
        <v>0</v>
      </c>
      <c r="E366" s="17">
        <v>0</v>
      </c>
      <c r="F366" s="17">
        <v>0</v>
      </c>
      <c r="G366" s="19">
        <v>0</v>
      </c>
      <c r="H366" s="19">
        <v>0</v>
      </c>
      <c r="I366" s="19">
        <v>0</v>
      </c>
      <c r="J366" s="19">
        <f t="shared" ca="1" si="89"/>
        <v>0</v>
      </c>
      <c r="L366" s="17"/>
      <c r="M366" s="17"/>
      <c r="N366" s="17"/>
      <c r="O366" s="19"/>
      <c r="P366" s="19"/>
      <c r="Q366" s="19"/>
      <c r="R366" s="19"/>
      <c r="S366" s="19"/>
      <c r="U366" s="19"/>
      <c r="W366" s="4"/>
      <c r="X366" s="4"/>
      <c r="Y366" s="4"/>
    </row>
    <row r="367" spans="1:46" s="22" customFormat="1" ht="13" outlineLevel="1" x14ac:dyDescent="0.3">
      <c r="A367" s="37"/>
      <c r="B367" s="22" t="s">
        <v>21</v>
      </c>
      <c r="C367" s="22">
        <f t="shared" ref="C367:J367" ca="1" si="90">SUM(C362:C366)</f>
        <v>-214062.15</v>
      </c>
      <c r="D367" s="22">
        <f t="shared" ca="1" si="90"/>
        <v>-214062.15</v>
      </c>
      <c r="E367" s="22">
        <f t="shared" ca="1" si="90"/>
        <v>-214062.15</v>
      </c>
      <c r="F367" s="22">
        <f t="shared" ca="1" si="90"/>
        <v>0</v>
      </c>
      <c r="G367" s="22">
        <f ca="1">SUM(G362:G366)</f>
        <v>0</v>
      </c>
      <c r="H367" s="22">
        <f t="shared" ref="H367:I367" ca="1" si="91">SUM(H362:H366)</f>
        <v>0</v>
      </c>
      <c r="I367" s="22">
        <f t="shared" ca="1" si="91"/>
        <v>0</v>
      </c>
      <c r="J367" s="22">
        <f t="shared" ca="1" si="90"/>
        <v>-214062.15</v>
      </c>
      <c r="T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outlineLevel="1" x14ac:dyDescent="0.25">
      <c r="C368" s="36"/>
    </row>
    <row r="369" spans="1:25" ht="15.5" outlineLevel="1" x14ac:dyDescent="0.3">
      <c r="A369" s="13"/>
      <c r="B369" s="6" t="s">
        <v>235</v>
      </c>
      <c r="C369" s="14"/>
    </row>
    <row r="370" spans="1:25" outlineLevel="1" x14ac:dyDescent="0.25">
      <c r="A370" s="16">
        <v>920</v>
      </c>
      <c r="B370" s="17" t="s">
        <v>236</v>
      </c>
      <c r="C370" s="18">
        <v>0</v>
      </c>
      <c r="D370" s="17">
        <f t="shared" ref="D370:D393" ca="1" si="92">SUM(E370:H370)</f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9">
        <f t="shared" ref="J370:J393" ca="1" si="93">D370+I370</f>
        <v>0</v>
      </c>
      <c r="L370" s="19" t="s">
        <v>202</v>
      </c>
      <c r="M370" s="17" t="s">
        <v>60</v>
      </c>
      <c r="N370" s="17"/>
      <c r="O370" s="19"/>
      <c r="P370" s="17"/>
      <c r="Q370" s="19" t="s">
        <v>237</v>
      </c>
      <c r="R370" s="19"/>
      <c r="S370" s="19"/>
      <c r="U370" s="19"/>
      <c r="W370" s="4"/>
      <c r="X370" s="4"/>
      <c r="Y370" s="4"/>
    </row>
    <row r="371" spans="1:25" outlineLevel="1" x14ac:dyDescent="0.25">
      <c r="A371" s="16">
        <v>920</v>
      </c>
      <c r="B371" s="17" t="s">
        <v>238</v>
      </c>
      <c r="C371" s="18">
        <v>0</v>
      </c>
      <c r="D371" s="17">
        <f t="shared" ca="1" si="92"/>
        <v>0</v>
      </c>
      <c r="E371" s="17">
        <v>0</v>
      </c>
      <c r="F371" s="17">
        <v>0</v>
      </c>
      <c r="G371" s="17">
        <v>0</v>
      </c>
      <c r="H371" s="17">
        <v>0</v>
      </c>
      <c r="I371" s="17">
        <v>0</v>
      </c>
      <c r="J371" s="19">
        <f t="shared" ca="1" si="93"/>
        <v>0</v>
      </c>
      <c r="L371" s="19" t="s">
        <v>205</v>
      </c>
      <c r="M371" s="17" t="s">
        <v>206</v>
      </c>
      <c r="N371" s="17"/>
      <c r="O371" s="19"/>
      <c r="P371" s="19"/>
      <c r="Q371" s="19"/>
      <c r="R371" s="19" t="s">
        <v>239</v>
      </c>
      <c r="S371" s="19"/>
      <c r="U371" s="19"/>
      <c r="W371" s="4"/>
      <c r="X371" s="4"/>
      <c r="Y371" s="4"/>
    </row>
    <row r="372" spans="1:25" outlineLevel="1" x14ac:dyDescent="0.25">
      <c r="A372" s="16">
        <v>920</v>
      </c>
      <c r="B372" s="17" t="s">
        <v>240</v>
      </c>
      <c r="C372" s="18">
        <v>24457416.736354537</v>
      </c>
      <c r="D372" s="17">
        <f t="shared" ca="1" si="92"/>
        <v>24457416.736354537</v>
      </c>
      <c r="E372" s="17">
        <v>23871034.609999999</v>
      </c>
      <c r="F372" s="17">
        <v>61556.882473518381</v>
      </c>
      <c r="G372" s="17">
        <v>524825.24388102035</v>
      </c>
      <c r="H372" s="17">
        <v>0</v>
      </c>
      <c r="I372" s="17">
        <v>0</v>
      </c>
      <c r="J372" s="19">
        <f t="shared" ca="1" si="93"/>
        <v>24457416.736354537</v>
      </c>
      <c r="L372" s="17"/>
      <c r="M372" s="17"/>
      <c r="N372" s="17"/>
      <c r="O372" s="19"/>
      <c r="P372" s="19"/>
      <c r="Q372" s="19"/>
      <c r="R372" s="19"/>
      <c r="S372" s="19"/>
      <c r="U372" s="19" t="s">
        <v>117</v>
      </c>
      <c r="W372" s="4"/>
      <c r="X372" s="4"/>
      <c r="Y372" s="4"/>
    </row>
    <row r="373" spans="1:25" outlineLevel="1" x14ac:dyDescent="0.25">
      <c r="A373" s="16">
        <v>921</v>
      </c>
      <c r="B373" s="17" t="s">
        <v>241</v>
      </c>
      <c r="C373" s="18">
        <v>0</v>
      </c>
      <c r="D373" s="17">
        <f t="shared" ca="1" si="92"/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9">
        <f t="shared" ca="1" si="93"/>
        <v>0</v>
      </c>
      <c r="L373" s="19" t="s">
        <v>202</v>
      </c>
      <c r="M373" s="17" t="s">
        <v>60</v>
      </c>
      <c r="N373" s="17"/>
      <c r="O373" s="19"/>
      <c r="P373" s="17"/>
      <c r="Q373" s="19" t="s">
        <v>237</v>
      </c>
      <c r="R373" s="19"/>
      <c r="S373" s="19"/>
      <c r="U373" s="19"/>
      <c r="W373" s="4"/>
      <c r="X373" s="4"/>
      <c r="Y373" s="4"/>
    </row>
    <row r="374" spans="1:25" outlineLevel="1" x14ac:dyDescent="0.25">
      <c r="A374" s="16">
        <v>921</v>
      </c>
      <c r="B374" s="17" t="s">
        <v>242</v>
      </c>
      <c r="C374" s="18">
        <v>0</v>
      </c>
      <c r="D374" s="17">
        <f t="shared" ca="1" si="92"/>
        <v>0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19">
        <f t="shared" ca="1" si="93"/>
        <v>0</v>
      </c>
      <c r="L374" s="19" t="s">
        <v>205</v>
      </c>
      <c r="M374" s="17" t="s">
        <v>206</v>
      </c>
      <c r="N374" s="17"/>
      <c r="O374" s="19"/>
      <c r="P374" s="19"/>
      <c r="Q374" s="19"/>
      <c r="R374" s="19" t="s">
        <v>243</v>
      </c>
      <c r="S374" s="19"/>
      <c r="U374" s="19"/>
      <c r="W374" s="4"/>
      <c r="X374" s="4"/>
      <c r="Y374" s="4"/>
    </row>
    <row r="375" spans="1:25" outlineLevel="1" x14ac:dyDescent="0.25">
      <c r="A375" s="16">
        <v>921</v>
      </c>
      <c r="B375" s="17" t="s">
        <v>244</v>
      </c>
      <c r="C375" s="18">
        <v>4420784.4243172044</v>
      </c>
      <c r="D375" s="17">
        <f t="shared" ca="1" si="92"/>
        <v>4420784.4243172044</v>
      </c>
      <c r="E375" s="17">
        <v>4420794.209999999</v>
      </c>
      <c r="F375" s="17">
        <v>0</v>
      </c>
      <c r="G375" s="17">
        <v>-9.7856827950783778</v>
      </c>
      <c r="H375" s="17">
        <v>0</v>
      </c>
      <c r="I375" s="17">
        <v>0</v>
      </c>
      <c r="J375" s="19">
        <f t="shared" ca="1" si="93"/>
        <v>4420784.4243172044</v>
      </c>
      <c r="L375" s="17"/>
      <c r="M375" s="17"/>
      <c r="N375" s="17"/>
      <c r="O375" s="19"/>
      <c r="P375" s="19"/>
      <c r="Q375" s="19"/>
      <c r="R375" s="19"/>
      <c r="S375" s="19"/>
      <c r="U375" s="19" t="s">
        <v>117</v>
      </c>
      <c r="W375" s="4"/>
      <c r="X375" s="4"/>
      <c r="Y375" s="4"/>
    </row>
    <row r="376" spans="1:25" outlineLevel="1" x14ac:dyDescent="0.25">
      <c r="A376" s="16">
        <v>922</v>
      </c>
      <c r="B376" s="17" t="s">
        <v>245</v>
      </c>
      <c r="C376" s="18">
        <v>-11012817.359999999</v>
      </c>
      <c r="D376" s="17">
        <f t="shared" ca="1" si="92"/>
        <v>-11012817.359999999</v>
      </c>
      <c r="E376" s="17">
        <v>-11012817.359999999</v>
      </c>
      <c r="F376" s="17">
        <v>0</v>
      </c>
      <c r="G376" s="17">
        <v>0</v>
      </c>
      <c r="H376" s="17">
        <v>0</v>
      </c>
      <c r="I376" s="17">
        <v>0</v>
      </c>
      <c r="J376" s="19">
        <f t="shared" ca="1" si="93"/>
        <v>-11012817.359999999</v>
      </c>
      <c r="L376" s="17"/>
      <c r="M376" s="17"/>
      <c r="N376" s="17"/>
      <c r="O376" s="19"/>
      <c r="P376" s="19"/>
      <c r="Q376" s="19"/>
      <c r="R376" s="19"/>
      <c r="S376" s="19"/>
      <c r="U376" s="19" t="s">
        <v>117</v>
      </c>
      <c r="W376" s="4"/>
      <c r="X376" s="4"/>
      <c r="Y376" s="4"/>
    </row>
    <row r="377" spans="1:25" outlineLevel="1" x14ac:dyDescent="0.25">
      <c r="A377" s="16">
        <v>923</v>
      </c>
      <c r="B377" s="17" t="s">
        <v>246</v>
      </c>
      <c r="C377" s="18">
        <v>6482466.0849820441</v>
      </c>
      <c r="D377" s="17">
        <f t="shared" ca="1" si="92"/>
        <v>6482466.0849820441</v>
      </c>
      <c r="E377" s="17">
        <v>6482336.8500000006</v>
      </c>
      <c r="F377" s="17">
        <v>0</v>
      </c>
      <c r="G377" s="17">
        <v>129.23498204378177</v>
      </c>
      <c r="H377" s="17">
        <v>0</v>
      </c>
      <c r="I377" s="17">
        <v>0</v>
      </c>
      <c r="J377" s="19">
        <f t="shared" ca="1" si="93"/>
        <v>6482466.0849820441</v>
      </c>
      <c r="L377" s="17"/>
      <c r="M377" s="17"/>
      <c r="N377" s="17"/>
      <c r="O377" s="19"/>
      <c r="P377" s="19"/>
      <c r="Q377" s="19"/>
      <c r="R377" s="19"/>
      <c r="S377" s="19"/>
      <c r="U377" s="19" t="s">
        <v>117</v>
      </c>
      <c r="W377" s="4"/>
      <c r="X377" s="4"/>
      <c r="Y377" s="4"/>
    </row>
    <row r="378" spans="1:25" outlineLevel="1" x14ac:dyDescent="0.25">
      <c r="A378" s="16">
        <v>924</v>
      </c>
      <c r="B378" s="17" t="s">
        <v>247</v>
      </c>
      <c r="C378" s="18">
        <v>142156.46564635975</v>
      </c>
      <c r="D378" s="17">
        <f t="shared" ca="1" si="92"/>
        <v>142156.46564635975</v>
      </c>
      <c r="E378" s="17">
        <v>139656.56</v>
      </c>
      <c r="F378" s="17">
        <v>-19399.820395916904</v>
      </c>
      <c r="G378" s="17">
        <v>21899.726042276663</v>
      </c>
      <c r="H378" s="17">
        <v>0</v>
      </c>
      <c r="I378" s="17">
        <v>0</v>
      </c>
      <c r="J378" s="19">
        <f t="shared" ca="1" si="93"/>
        <v>142156.46564635975</v>
      </c>
      <c r="L378" s="17"/>
      <c r="M378" s="17"/>
      <c r="N378" s="17"/>
      <c r="O378" s="19"/>
      <c r="P378" s="19"/>
      <c r="Q378" s="19"/>
      <c r="R378" s="19"/>
      <c r="S378" s="19"/>
      <c r="U378" s="19" t="s">
        <v>17</v>
      </c>
      <c r="W378" s="4"/>
      <c r="X378" s="4"/>
      <c r="Y378" s="4"/>
    </row>
    <row r="379" spans="1:25" outlineLevel="1" x14ac:dyDescent="0.25">
      <c r="A379" s="16">
        <v>925</v>
      </c>
      <c r="B379" s="17" t="s">
        <v>248</v>
      </c>
      <c r="C379" s="18">
        <v>3142247.3224037476</v>
      </c>
      <c r="D379" s="17">
        <f t="shared" ca="1" si="92"/>
        <v>3142247.3224037476</v>
      </c>
      <c r="E379" s="17">
        <v>1435454.5099999998</v>
      </c>
      <c r="F379" s="17">
        <v>1674381.5508683077</v>
      </c>
      <c r="G379" s="17">
        <v>32411.261535440062</v>
      </c>
      <c r="H379" s="17">
        <v>0</v>
      </c>
      <c r="I379" s="17">
        <v>0</v>
      </c>
      <c r="J379" s="19">
        <f t="shared" ca="1" si="93"/>
        <v>3142247.3224037476</v>
      </c>
      <c r="L379" s="17"/>
      <c r="M379" s="17"/>
      <c r="N379" s="17"/>
      <c r="O379" s="19"/>
      <c r="P379" s="19"/>
      <c r="Q379" s="19"/>
      <c r="R379" s="19"/>
      <c r="S379" s="19"/>
      <c r="U379" s="19" t="s">
        <v>20</v>
      </c>
      <c r="W379" s="4"/>
      <c r="X379" s="4"/>
      <c r="Y379" s="4"/>
    </row>
    <row r="380" spans="1:25" outlineLevel="1" x14ac:dyDescent="0.25">
      <c r="A380" s="16">
        <v>926</v>
      </c>
      <c r="B380" s="17" t="s">
        <v>249</v>
      </c>
      <c r="C380" s="18">
        <v>799286.36755140801</v>
      </c>
      <c r="D380" s="17">
        <f t="shared" ca="1" si="92"/>
        <v>799286.36755140801</v>
      </c>
      <c r="E380" s="17">
        <v>799286.36755140801</v>
      </c>
      <c r="F380" s="17">
        <v>0</v>
      </c>
      <c r="G380" s="17">
        <v>0</v>
      </c>
      <c r="H380" s="17">
        <v>0</v>
      </c>
      <c r="I380" s="17">
        <v>0</v>
      </c>
      <c r="J380" s="19">
        <f t="shared" ca="1" si="93"/>
        <v>799286.36755140801</v>
      </c>
      <c r="L380" s="19" t="s">
        <v>202</v>
      </c>
      <c r="M380" s="17" t="s">
        <v>60</v>
      </c>
      <c r="N380" s="17"/>
      <c r="O380" s="19"/>
      <c r="P380" s="19"/>
      <c r="Q380" s="19" t="s">
        <v>250</v>
      </c>
      <c r="R380" s="19"/>
      <c r="S380" s="19"/>
      <c r="U380" s="19"/>
      <c r="W380" s="4"/>
      <c r="X380" s="4"/>
      <c r="Y380" s="4"/>
    </row>
    <row r="381" spans="1:25" outlineLevel="1" x14ac:dyDescent="0.25">
      <c r="A381" s="16">
        <v>926</v>
      </c>
      <c r="B381" s="17" t="s">
        <v>251</v>
      </c>
      <c r="C381" s="18">
        <v>92481.453512402222</v>
      </c>
      <c r="D381" s="17">
        <f t="shared" ca="1" si="92"/>
        <v>92481.453512402222</v>
      </c>
      <c r="E381" s="17">
        <v>92481.453512402222</v>
      </c>
      <c r="F381" s="17">
        <v>0</v>
      </c>
      <c r="G381" s="17">
        <v>0</v>
      </c>
      <c r="H381" s="17">
        <v>0</v>
      </c>
      <c r="I381" s="17">
        <v>0</v>
      </c>
      <c r="J381" s="19">
        <f t="shared" ca="1" si="93"/>
        <v>92481.453512402222</v>
      </c>
      <c r="L381" s="19" t="s">
        <v>205</v>
      </c>
      <c r="M381" s="17" t="s">
        <v>206</v>
      </c>
      <c r="N381" s="17"/>
      <c r="O381" s="19"/>
      <c r="P381" s="19"/>
      <c r="Q381" s="19"/>
      <c r="R381" s="19" t="s">
        <v>252</v>
      </c>
      <c r="S381" s="19"/>
      <c r="U381" s="19"/>
      <c r="W381" s="4"/>
      <c r="X381" s="4"/>
      <c r="Y381" s="4"/>
    </row>
    <row r="382" spans="1:25" outlineLevel="1" x14ac:dyDescent="0.25">
      <c r="A382" s="16">
        <v>926</v>
      </c>
      <c r="B382" s="17" t="s">
        <v>253</v>
      </c>
      <c r="C382" s="18">
        <v>0</v>
      </c>
      <c r="D382" s="17">
        <f t="shared" ca="1" si="92"/>
        <v>0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9">
        <f t="shared" ca="1" si="93"/>
        <v>0</v>
      </c>
      <c r="L382" s="19" t="s">
        <v>202</v>
      </c>
      <c r="M382" s="17" t="s">
        <v>60</v>
      </c>
      <c r="N382" s="17"/>
      <c r="O382" s="19"/>
      <c r="P382" s="17"/>
      <c r="Q382" s="19" t="s">
        <v>237</v>
      </c>
      <c r="R382" s="19"/>
      <c r="S382" s="19"/>
      <c r="U382" s="19"/>
      <c r="W382" s="4"/>
      <c r="X382" s="4"/>
      <c r="Y382" s="4"/>
    </row>
    <row r="383" spans="1:25" outlineLevel="1" x14ac:dyDescent="0.25">
      <c r="A383" s="16">
        <v>926</v>
      </c>
      <c r="B383" s="17" t="s">
        <v>254</v>
      </c>
      <c r="C383" s="18">
        <v>96516.88479118979</v>
      </c>
      <c r="D383" s="17">
        <f t="shared" ca="1" si="92"/>
        <v>96516.88479118979</v>
      </c>
      <c r="E383" s="17">
        <v>96516.88479118979</v>
      </c>
      <c r="F383" s="17">
        <v>0</v>
      </c>
      <c r="G383" s="17">
        <v>0</v>
      </c>
      <c r="H383" s="17">
        <v>0</v>
      </c>
      <c r="I383" s="17">
        <v>0</v>
      </c>
      <c r="J383" s="19">
        <f t="shared" ca="1" si="93"/>
        <v>96516.88479118979</v>
      </c>
      <c r="L383" s="17" t="s">
        <v>55</v>
      </c>
      <c r="M383" s="17" t="s">
        <v>66</v>
      </c>
      <c r="N383" s="17"/>
      <c r="O383" s="17"/>
      <c r="P383" s="17" t="s">
        <v>79</v>
      </c>
      <c r="Q383" s="19"/>
      <c r="R383" s="19"/>
      <c r="S383" s="19"/>
      <c r="U383" s="19"/>
      <c r="W383" s="4"/>
      <c r="X383" s="4"/>
      <c r="Y383" s="4"/>
    </row>
    <row r="384" spans="1:25" outlineLevel="1" x14ac:dyDescent="0.25">
      <c r="A384" s="16">
        <v>926</v>
      </c>
      <c r="B384" s="17" t="s">
        <v>255</v>
      </c>
      <c r="C384" s="18">
        <v>14924011.060835885</v>
      </c>
      <c r="D384" s="17">
        <f t="shared" ca="1" si="92"/>
        <v>14924011.060835885</v>
      </c>
      <c r="E384" s="17">
        <v>13515188.725072021</v>
      </c>
      <c r="F384" s="17">
        <v>932295.8377372399</v>
      </c>
      <c r="G384" s="17">
        <v>476526.49802662426</v>
      </c>
      <c r="H384" s="17">
        <v>0</v>
      </c>
      <c r="I384" s="17">
        <v>0</v>
      </c>
      <c r="J384" s="19">
        <f t="shared" ca="1" si="93"/>
        <v>14924011.060835885</v>
      </c>
      <c r="L384" s="17"/>
      <c r="M384" s="17"/>
      <c r="N384" s="17"/>
      <c r="O384" s="19"/>
      <c r="P384" s="19"/>
      <c r="Q384" s="19"/>
      <c r="R384" s="19"/>
      <c r="S384" s="19"/>
      <c r="U384" s="19" t="s">
        <v>20</v>
      </c>
      <c r="W384" s="4"/>
      <c r="X384" s="4"/>
      <c r="Y384" s="4"/>
    </row>
    <row r="385" spans="1:46" outlineLevel="1" x14ac:dyDescent="0.25">
      <c r="A385" s="16">
        <v>928</v>
      </c>
      <c r="B385" s="17" t="s">
        <v>256</v>
      </c>
      <c r="C385" s="18">
        <v>1727913.2950382631</v>
      </c>
      <c r="D385" s="17">
        <f t="shared" ca="1" si="92"/>
        <v>1727913.2950382631</v>
      </c>
      <c r="E385" s="17">
        <v>1966712.6694614037</v>
      </c>
      <c r="F385" s="17">
        <v>394593.97016610415</v>
      </c>
      <c r="G385" s="17">
        <v>-17371.99005069031</v>
      </c>
      <c r="H385" s="17">
        <v>-616021.35453855456</v>
      </c>
      <c r="I385" s="17">
        <v>0</v>
      </c>
      <c r="J385" s="19">
        <f t="shared" ca="1" si="93"/>
        <v>1727913.2950382631</v>
      </c>
      <c r="L385" s="17" t="s">
        <v>55</v>
      </c>
      <c r="M385" s="17" t="s">
        <v>36</v>
      </c>
      <c r="N385" s="17"/>
      <c r="O385" s="19" t="s">
        <v>257</v>
      </c>
      <c r="P385" s="19"/>
      <c r="Q385" s="19"/>
      <c r="R385" s="19"/>
      <c r="S385" s="19"/>
      <c r="U385" s="19"/>
      <c r="W385" s="4"/>
      <c r="X385" s="4"/>
      <c r="Y385" s="4"/>
    </row>
    <row r="386" spans="1:46" outlineLevel="1" x14ac:dyDescent="0.25">
      <c r="A386" s="16">
        <v>928</v>
      </c>
      <c r="B386" s="17" t="s">
        <v>258</v>
      </c>
      <c r="C386" s="18">
        <v>20314.716939250076</v>
      </c>
      <c r="D386" s="17">
        <f t="shared" ca="1" si="92"/>
        <v>20314.716939250076</v>
      </c>
      <c r="E386" s="17">
        <v>17045.360538596335</v>
      </c>
      <c r="F386" s="17">
        <v>3419.9182179872396</v>
      </c>
      <c r="G386" s="17">
        <v>-150.56181733349834</v>
      </c>
      <c r="H386" s="17">
        <v>0</v>
      </c>
      <c r="I386" s="17">
        <v>0</v>
      </c>
      <c r="J386" s="19">
        <f t="shared" ca="1" si="93"/>
        <v>20314.716939250076</v>
      </c>
      <c r="L386" s="17" t="s">
        <v>55</v>
      </c>
      <c r="M386" s="17" t="s">
        <v>36</v>
      </c>
      <c r="N386" s="17"/>
      <c r="O386" s="19" t="s">
        <v>259</v>
      </c>
      <c r="P386" s="19"/>
      <c r="Q386" s="19"/>
      <c r="R386" s="19"/>
      <c r="S386" s="19"/>
      <c r="U386" s="19"/>
      <c r="W386" s="4"/>
      <c r="X386" s="4"/>
      <c r="Y386" s="4"/>
    </row>
    <row r="387" spans="1:46" outlineLevel="1" x14ac:dyDescent="0.25">
      <c r="A387" s="16">
        <v>928</v>
      </c>
      <c r="B387" s="17" t="s">
        <v>260</v>
      </c>
      <c r="C387" s="18">
        <v>163361.524</v>
      </c>
      <c r="D387" s="17">
        <f t="shared" ca="1" si="92"/>
        <v>0</v>
      </c>
      <c r="E387" s="17">
        <v>0</v>
      </c>
      <c r="F387" s="17">
        <v>0</v>
      </c>
      <c r="G387" s="17">
        <v>0</v>
      </c>
      <c r="H387" s="17">
        <v>0</v>
      </c>
      <c r="I387" s="17">
        <v>163361.524</v>
      </c>
      <c r="J387" s="19">
        <f t="shared" ca="1" si="93"/>
        <v>163361.524</v>
      </c>
      <c r="L387" s="17" t="s">
        <v>55</v>
      </c>
      <c r="M387" s="17" t="s">
        <v>36</v>
      </c>
      <c r="N387" s="17"/>
      <c r="O387" s="19" t="s">
        <v>257</v>
      </c>
      <c r="P387" s="19"/>
      <c r="Q387" s="19"/>
      <c r="R387" s="19"/>
      <c r="S387" s="19"/>
      <c r="U387" s="19"/>
      <c r="W387" s="4"/>
      <c r="X387" s="4"/>
      <c r="Y387" s="4"/>
    </row>
    <row r="388" spans="1:46" outlineLevel="1" x14ac:dyDescent="0.25">
      <c r="A388" s="16">
        <v>930.1</v>
      </c>
      <c r="B388" s="17" t="s">
        <v>261</v>
      </c>
      <c r="C388" s="18">
        <v>0</v>
      </c>
      <c r="D388" s="17">
        <f t="shared" ca="1" si="92"/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9">
        <f t="shared" ca="1" si="93"/>
        <v>0</v>
      </c>
      <c r="L388" s="17"/>
      <c r="M388" s="17"/>
      <c r="N388" s="17"/>
      <c r="O388" s="19"/>
      <c r="P388" s="19"/>
      <c r="Q388" s="19"/>
      <c r="R388" s="19"/>
      <c r="S388" s="19"/>
      <c r="U388" s="19" t="s">
        <v>117</v>
      </c>
      <c r="W388" s="4"/>
      <c r="X388" s="4"/>
      <c r="Y388" s="4"/>
    </row>
    <row r="389" spans="1:46" outlineLevel="1" x14ac:dyDescent="0.25">
      <c r="A389" s="16">
        <v>930.2</v>
      </c>
      <c r="B389" s="17" t="s">
        <v>262</v>
      </c>
      <c r="C389" s="18">
        <v>2944374.7734988453</v>
      </c>
      <c r="D389" s="17">
        <f t="shared" ca="1" si="92"/>
        <v>2944374.7734988453</v>
      </c>
      <c r="E389" s="17">
        <v>2943439.7499999991</v>
      </c>
      <c r="F389" s="17">
        <v>89.948197380208583</v>
      </c>
      <c r="G389" s="17">
        <v>845.07530146620422</v>
      </c>
      <c r="H389" s="17">
        <v>0</v>
      </c>
      <c r="I389" s="17">
        <v>0</v>
      </c>
      <c r="J389" s="19">
        <f t="shared" ca="1" si="93"/>
        <v>2944374.7734988453</v>
      </c>
      <c r="L389" s="17"/>
      <c r="M389" s="17"/>
      <c r="N389" s="17"/>
      <c r="O389" s="19"/>
      <c r="P389" s="19"/>
      <c r="Q389" s="19"/>
      <c r="R389" s="19"/>
      <c r="S389" s="19"/>
      <c r="U389" s="19" t="s">
        <v>117</v>
      </c>
      <c r="W389" s="4"/>
      <c r="X389" s="4"/>
      <c r="Y389" s="4"/>
    </row>
    <row r="390" spans="1:46" outlineLevel="1" x14ac:dyDescent="0.25">
      <c r="A390" s="16">
        <v>931</v>
      </c>
      <c r="B390" s="17" t="s">
        <v>263</v>
      </c>
      <c r="C390" s="18">
        <v>2564261.91392205</v>
      </c>
      <c r="D390" s="17">
        <f t="shared" ca="1" si="92"/>
        <v>2564261.91392205</v>
      </c>
      <c r="E390" s="17">
        <v>3393060.6</v>
      </c>
      <c r="F390" s="17">
        <v>-658973.79925230017</v>
      </c>
      <c r="G390" s="17">
        <v>-169824.88682564982</v>
      </c>
      <c r="H390" s="17">
        <v>0</v>
      </c>
      <c r="I390" s="17">
        <v>0</v>
      </c>
      <c r="J390" s="19">
        <f t="shared" ca="1" si="93"/>
        <v>2564261.91392205</v>
      </c>
      <c r="L390" s="17"/>
      <c r="M390" s="17"/>
      <c r="N390" s="17"/>
      <c r="O390" s="19"/>
      <c r="P390" s="19"/>
      <c r="Q390" s="19"/>
      <c r="R390" s="19"/>
      <c r="S390" s="19"/>
      <c r="U390" s="19" t="s">
        <v>117</v>
      </c>
      <c r="W390" s="4"/>
      <c r="X390" s="4"/>
      <c r="Y390" s="4"/>
    </row>
    <row r="391" spans="1:46" outlineLevel="1" x14ac:dyDescent="0.25">
      <c r="A391" s="16">
        <v>932</v>
      </c>
      <c r="B391" s="17" t="s">
        <v>264</v>
      </c>
      <c r="C391" s="18">
        <v>0</v>
      </c>
      <c r="D391" s="17">
        <f t="shared" ca="1" si="92"/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9">
        <f t="shared" ca="1" si="93"/>
        <v>0</v>
      </c>
      <c r="L391" s="17"/>
      <c r="M391" s="17"/>
      <c r="N391" s="17"/>
      <c r="O391" s="19"/>
      <c r="P391" s="19"/>
      <c r="Q391" s="19"/>
      <c r="R391" s="19"/>
      <c r="S391" s="19"/>
      <c r="U391" s="19" t="s">
        <v>265</v>
      </c>
      <c r="W391" s="4"/>
      <c r="X391" s="4"/>
      <c r="Y391" s="4"/>
    </row>
    <row r="392" spans="1:46" outlineLevel="1" x14ac:dyDescent="0.25">
      <c r="A392" s="16">
        <v>932</v>
      </c>
      <c r="B392" s="17" t="s">
        <v>266</v>
      </c>
      <c r="C392" s="18">
        <v>1198541.3345693217</v>
      </c>
      <c r="D392" s="17">
        <f t="shared" ca="1" si="92"/>
        <v>1198541.3345693217</v>
      </c>
      <c r="E392" s="17">
        <v>1191673.56</v>
      </c>
      <c r="F392" s="17">
        <v>3599.7538519649538</v>
      </c>
      <c r="G392" s="17">
        <v>3268.0207173564763</v>
      </c>
      <c r="H392" s="17">
        <v>0</v>
      </c>
      <c r="I392" s="17">
        <v>0</v>
      </c>
      <c r="J392" s="19">
        <f t="shared" ca="1" si="93"/>
        <v>1198541.3345693217</v>
      </c>
      <c r="L392" s="17"/>
      <c r="M392" s="17"/>
      <c r="N392" s="17"/>
      <c r="O392" s="19"/>
      <c r="P392" s="19"/>
      <c r="Q392" s="19"/>
      <c r="R392" s="19"/>
      <c r="S392" s="19"/>
      <c r="U392" s="19" t="s">
        <v>265</v>
      </c>
      <c r="W392" s="4"/>
      <c r="X392" s="4"/>
      <c r="Y392" s="4"/>
    </row>
    <row r="393" spans="1:46" outlineLevel="1" x14ac:dyDescent="0.25">
      <c r="A393" s="16">
        <v>935</v>
      </c>
      <c r="B393" s="17" t="s">
        <v>267</v>
      </c>
      <c r="C393" s="18">
        <v>7997339.9010601211</v>
      </c>
      <c r="D393" s="17">
        <f t="shared" ca="1" si="92"/>
        <v>7997339.9010601211</v>
      </c>
      <c r="E393" s="17">
        <v>7990963.5899999999</v>
      </c>
      <c r="F393" s="17">
        <v>388.68027578524675</v>
      </c>
      <c r="G393" s="17">
        <v>5987.6307843365585</v>
      </c>
      <c r="H393" s="17">
        <v>0</v>
      </c>
      <c r="I393" s="17">
        <v>0</v>
      </c>
      <c r="J393" s="19">
        <f t="shared" ca="1" si="93"/>
        <v>7997339.9010601211</v>
      </c>
      <c r="L393" s="17"/>
      <c r="M393" s="17"/>
      <c r="N393" s="17"/>
      <c r="O393" s="19"/>
      <c r="P393" s="19"/>
      <c r="Q393" s="19"/>
      <c r="R393" s="19"/>
      <c r="S393" s="19"/>
      <c r="U393" s="19" t="s">
        <v>265</v>
      </c>
      <c r="W393" s="4"/>
      <c r="X393" s="4"/>
      <c r="Y393" s="4"/>
    </row>
    <row r="394" spans="1:46" s="22" customFormat="1" ht="13" outlineLevel="1" x14ac:dyDescent="0.3">
      <c r="A394" s="37"/>
      <c r="B394" s="22" t="s">
        <v>21</v>
      </c>
      <c r="C394" s="22">
        <f t="shared" ref="C394:J394" ca="1" si="94">SUM(C370:C393)</f>
        <v>60160656.899422616</v>
      </c>
      <c r="D394" s="22">
        <f t="shared" ca="1" si="94"/>
        <v>59997295.375422619</v>
      </c>
      <c r="E394" s="22">
        <f t="shared" ca="1" si="94"/>
        <v>57342828.34092702</v>
      </c>
      <c r="F394" s="22">
        <f t="shared" ca="1" si="94"/>
        <v>2391952.9221400712</v>
      </c>
      <c r="G394" s="22">
        <f t="shared" ca="1" si="94"/>
        <v>878535.46689409553</v>
      </c>
      <c r="H394" s="22">
        <f t="shared" ref="H394:I394" ca="1" si="95">SUM(H370:H393)</f>
        <v>-616021.35453855456</v>
      </c>
      <c r="I394" s="22">
        <f t="shared" ca="1" si="95"/>
        <v>163361.524</v>
      </c>
      <c r="J394" s="22">
        <f t="shared" ca="1" si="94"/>
        <v>60160656.899422616</v>
      </c>
      <c r="T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s="22" customFormat="1" ht="13" outlineLevel="1" x14ac:dyDescent="0.3">
      <c r="A395" s="37"/>
      <c r="C395" s="38"/>
      <c r="T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ht="13" x14ac:dyDescent="0.3">
      <c r="B396" s="32" t="s">
        <v>268</v>
      </c>
      <c r="C396" s="32">
        <f t="shared" ref="C396:J396" ca="1" si="96">SUM(C394,C367,C359,C348,C333,C305,C294,C281,C257,C245)</f>
        <v>159002984.30794659</v>
      </c>
      <c r="D396" s="32">
        <f t="shared" ca="1" si="96"/>
        <v>158421090.55945858</v>
      </c>
      <c r="E396" s="32">
        <f ca="1">SUM(E394,E367,E359,E348,E333,E305,E294,E281,E257,E245)</f>
        <v>170960529.82222372</v>
      </c>
      <c r="F396" s="32">
        <f t="shared" ca="1" si="96"/>
        <v>-12908198.687819514</v>
      </c>
      <c r="G396" s="32">
        <f ca="1">SUM(G394,G367,G359,G348,G333,G305,G294,G281,G257,G245)</f>
        <v>2567955.6607570141</v>
      </c>
      <c r="H396" s="32">
        <f t="shared" ref="H396:I396" ca="1" si="97">SUM(H394,H367,H359,H348,H333,H305,H294,H281,H257,H245)</f>
        <v>-2199196.2357026394</v>
      </c>
      <c r="I396" s="32">
        <f t="shared" ca="1" si="97"/>
        <v>581893.74848800001</v>
      </c>
      <c r="J396" s="32">
        <f t="shared" ca="1" si="96"/>
        <v>159002984.30794659</v>
      </c>
      <c r="L396" s="32"/>
    </row>
    <row r="397" spans="1:46" x14ac:dyDescent="0.25">
      <c r="C397" s="14"/>
      <c r="E397" s="14"/>
      <c r="F397" s="14"/>
      <c r="J397" s="14"/>
    </row>
    <row r="398" spans="1:46" ht="15.5" x14ac:dyDescent="0.25">
      <c r="A398" s="13" t="s">
        <v>269</v>
      </c>
      <c r="C398" s="14"/>
    </row>
    <row r="399" spans="1:46" outlineLevel="1" x14ac:dyDescent="0.25"/>
    <row r="400" spans="1:46" ht="13" outlineLevel="1" x14ac:dyDescent="0.3">
      <c r="B400" s="6" t="s">
        <v>270</v>
      </c>
    </row>
    <row r="401" spans="1:46" outlineLevel="1" x14ac:dyDescent="0.25">
      <c r="A401" s="16">
        <v>710</v>
      </c>
      <c r="B401" s="17" t="s">
        <v>271</v>
      </c>
      <c r="C401" s="18">
        <v>0</v>
      </c>
      <c r="D401" s="17">
        <f t="shared" ref="D401:D409" ca="1" si="98">SUM(E401:H401)</f>
        <v>0</v>
      </c>
      <c r="E401" s="17">
        <v>0</v>
      </c>
      <c r="F401" s="17">
        <v>0</v>
      </c>
      <c r="G401" s="19">
        <v>0</v>
      </c>
      <c r="H401" s="19">
        <v>0</v>
      </c>
      <c r="I401" s="19">
        <v>0</v>
      </c>
      <c r="J401" s="19">
        <f t="shared" ref="J401:J409" ca="1" si="99">D401+I401</f>
        <v>0</v>
      </c>
      <c r="L401" s="17"/>
      <c r="M401" s="17"/>
      <c r="N401" s="17"/>
      <c r="O401" s="17"/>
      <c r="P401" s="17"/>
      <c r="Q401" s="19"/>
      <c r="R401" s="19"/>
      <c r="S401" s="19"/>
      <c r="U401" s="19" t="s">
        <v>124</v>
      </c>
      <c r="X401" s="4"/>
      <c r="Y401" s="4"/>
    </row>
    <row r="402" spans="1:46" outlineLevel="1" x14ac:dyDescent="0.25">
      <c r="A402" s="16">
        <v>717</v>
      </c>
      <c r="B402" s="17" t="s">
        <v>125</v>
      </c>
      <c r="C402" s="18">
        <v>93145.827811614654</v>
      </c>
      <c r="D402" s="17">
        <f t="shared" ca="1" si="98"/>
        <v>93145.827811614654</v>
      </c>
      <c r="E402" s="17">
        <v>87900.023997021053</v>
      </c>
      <c r="F402" s="17">
        <v>986.08138887592156</v>
      </c>
      <c r="G402" s="17">
        <v>4259.7224257176867</v>
      </c>
      <c r="H402" s="17">
        <v>0</v>
      </c>
      <c r="I402" s="17">
        <v>0</v>
      </c>
      <c r="J402" s="19">
        <f t="shared" ca="1" si="99"/>
        <v>93145.827811614654</v>
      </c>
      <c r="L402" s="17" t="s">
        <v>27</v>
      </c>
      <c r="M402" s="17" t="s">
        <v>28</v>
      </c>
      <c r="N402" s="17" t="s">
        <v>29</v>
      </c>
      <c r="O402" s="17"/>
      <c r="P402" s="17"/>
      <c r="Q402" s="19"/>
      <c r="R402" s="19"/>
      <c r="S402" s="19"/>
      <c r="U402" s="19"/>
      <c r="X402" s="4"/>
      <c r="Y402" s="4"/>
    </row>
    <row r="403" spans="1:46" outlineLevel="1" x14ac:dyDescent="0.25">
      <c r="A403" s="16">
        <v>735</v>
      </c>
      <c r="B403" s="17" t="s">
        <v>272</v>
      </c>
      <c r="C403" s="18">
        <v>0</v>
      </c>
      <c r="D403" s="17">
        <f t="shared" ca="1" si="98"/>
        <v>0</v>
      </c>
      <c r="E403" s="17">
        <v>0</v>
      </c>
      <c r="F403" s="17">
        <v>0</v>
      </c>
      <c r="G403" s="19">
        <v>0</v>
      </c>
      <c r="H403" s="19">
        <v>0</v>
      </c>
      <c r="I403" s="19">
        <v>0</v>
      </c>
      <c r="J403" s="19">
        <f t="shared" ca="1" si="99"/>
        <v>0</v>
      </c>
      <c r="L403" s="17" t="s">
        <v>27</v>
      </c>
      <c r="M403" s="17" t="s">
        <v>28</v>
      </c>
      <c r="N403" s="17" t="s">
        <v>29</v>
      </c>
      <c r="O403" s="17"/>
      <c r="P403" s="17"/>
      <c r="Q403" s="19"/>
      <c r="R403" s="19"/>
      <c r="S403" s="19"/>
      <c r="U403" s="19"/>
      <c r="X403" s="4"/>
      <c r="Y403" s="4"/>
    </row>
    <row r="404" spans="1:46" outlineLevel="1" x14ac:dyDescent="0.25">
      <c r="A404" s="16">
        <v>741</v>
      </c>
      <c r="B404" s="17" t="s">
        <v>273</v>
      </c>
      <c r="C404" s="18">
        <v>0</v>
      </c>
      <c r="D404" s="17">
        <f t="shared" ca="1" si="98"/>
        <v>0</v>
      </c>
      <c r="E404" s="17">
        <v>0</v>
      </c>
      <c r="F404" s="17">
        <v>0</v>
      </c>
      <c r="G404" s="19">
        <v>0</v>
      </c>
      <c r="H404" s="19">
        <v>0</v>
      </c>
      <c r="I404" s="19">
        <v>0</v>
      </c>
      <c r="J404" s="19">
        <f t="shared" ca="1" si="99"/>
        <v>0</v>
      </c>
      <c r="L404" s="17" t="s">
        <v>27</v>
      </c>
      <c r="M404" s="17" t="s">
        <v>28</v>
      </c>
      <c r="N404" s="17" t="s">
        <v>29</v>
      </c>
      <c r="O404" s="17"/>
      <c r="P404" s="17"/>
      <c r="Q404" s="19"/>
      <c r="R404" s="19"/>
      <c r="S404" s="19"/>
      <c r="U404" s="19"/>
      <c r="X404" s="4"/>
      <c r="Y404" s="4"/>
    </row>
    <row r="405" spans="1:46" outlineLevel="1" x14ac:dyDescent="0.25">
      <c r="A405" s="16">
        <v>742</v>
      </c>
      <c r="B405" s="17" t="s">
        <v>274</v>
      </c>
      <c r="C405" s="18">
        <v>0</v>
      </c>
      <c r="D405" s="17">
        <f t="shared" ca="1" si="98"/>
        <v>0</v>
      </c>
      <c r="E405" s="17">
        <v>0</v>
      </c>
      <c r="F405" s="17">
        <v>0</v>
      </c>
      <c r="G405" s="19">
        <v>0</v>
      </c>
      <c r="H405" s="19">
        <v>0</v>
      </c>
      <c r="I405" s="19">
        <v>0</v>
      </c>
      <c r="J405" s="19">
        <f t="shared" ca="1" si="99"/>
        <v>0</v>
      </c>
      <c r="L405" s="17" t="s">
        <v>27</v>
      </c>
      <c r="M405" s="17" t="s">
        <v>28</v>
      </c>
      <c r="N405" s="17" t="s">
        <v>29</v>
      </c>
      <c r="O405" s="17"/>
      <c r="P405" s="17"/>
      <c r="Q405" s="19"/>
      <c r="R405" s="19"/>
      <c r="S405" s="19"/>
      <c r="U405" s="19"/>
      <c r="X405" s="4"/>
      <c r="Y405" s="4"/>
    </row>
    <row r="406" spans="1:46" hidden="1" outlineLevel="1" x14ac:dyDescent="0.25">
      <c r="A406" s="16" t="s">
        <v>32</v>
      </c>
      <c r="B406" s="17" t="s">
        <v>32</v>
      </c>
      <c r="C406" s="18">
        <v>0</v>
      </c>
      <c r="D406" s="17">
        <f t="shared" ca="1" si="98"/>
        <v>0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f t="shared" ca="1" si="99"/>
        <v>0</v>
      </c>
      <c r="L406" s="17"/>
      <c r="M406" s="17"/>
      <c r="N406" s="17"/>
      <c r="O406" s="19"/>
      <c r="P406" s="19"/>
      <c r="Q406" s="19"/>
      <c r="R406" s="19"/>
      <c r="S406" s="19"/>
      <c r="U406" s="19"/>
      <c r="X406" s="4"/>
      <c r="Y406" s="4"/>
    </row>
    <row r="407" spans="1:46" hidden="1" outlineLevel="1" x14ac:dyDescent="0.25">
      <c r="A407" s="16" t="s">
        <v>32</v>
      </c>
      <c r="B407" s="17" t="s">
        <v>32</v>
      </c>
      <c r="C407" s="18">
        <v>0</v>
      </c>
      <c r="D407" s="17">
        <f t="shared" ca="1" si="98"/>
        <v>0</v>
      </c>
      <c r="E407" s="19">
        <v>0</v>
      </c>
      <c r="F407" s="19">
        <v>0</v>
      </c>
      <c r="G407" s="19">
        <v>0</v>
      </c>
      <c r="H407" s="19">
        <v>0</v>
      </c>
      <c r="I407" s="19">
        <v>0</v>
      </c>
      <c r="J407" s="19">
        <f t="shared" ca="1" si="99"/>
        <v>0</v>
      </c>
      <c r="L407" s="17"/>
      <c r="M407" s="17"/>
      <c r="N407" s="17"/>
      <c r="O407" s="19"/>
      <c r="P407" s="19"/>
      <c r="Q407" s="19"/>
      <c r="R407" s="19"/>
      <c r="S407" s="19"/>
      <c r="U407" s="19"/>
      <c r="X407" s="4"/>
      <c r="Y407" s="4"/>
    </row>
    <row r="408" spans="1:46" hidden="1" outlineLevel="1" x14ac:dyDescent="0.25">
      <c r="A408" s="16" t="s">
        <v>32</v>
      </c>
      <c r="B408" s="17" t="s">
        <v>32</v>
      </c>
      <c r="C408" s="18">
        <v>0</v>
      </c>
      <c r="D408" s="17">
        <f t="shared" ca="1" si="98"/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f t="shared" ca="1" si="99"/>
        <v>0</v>
      </c>
      <c r="L408" s="17"/>
      <c r="M408" s="17"/>
      <c r="N408" s="17"/>
      <c r="O408" s="19"/>
      <c r="P408" s="19"/>
      <c r="Q408" s="19"/>
      <c r="R408" s="19"/>
      <c r="S408" s="19"/>
      <c r="U408" s="19"/>
      <c r="X408" s="4"/>
      <c r="Y408" s="4"/>
    </row>
    <row r="409" spans="1:46" hidden="1" outlineLevel="1" x14ac:dyDescent="0.25">
      <c r="A409" s="16" t="s">
        <v>32</v>
      </c>
      <c r="B409" s="17" t="s">
        <v>32</v>
      </c>
      <c r="C409" s="18">
        <v>0</v>
      </c>
      <c r="D409" s="17">
        <f t="shared" ca="1" si="98"/>
        <v>0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9">
        <f t="shared" ca="1" si="99"/>
        <v>0</v>
      </c>
      <c r="L409" s="17"/>
      <c r="M409" s="17"/>
      <c r="N409" s="17"/>
      <c r="O409" s="19"/>
      <c r="P409" s="19"/>
      <c r="Q409" s="19"/>
      <c r="R409" s="19"/>
      <c r="S409" s="19"/>
      <c r="U409" s="19"/>
      <c r="X409" s="4"/>
      <c r="Y409" s="4"/>
    </row>
    <row r="410" spans="1:46" ht="13" outlineLevel="1" x14ac:dyDescent="0.3">
      <c r="B410" s="22" t="s">
        <v>21</v>
      </c>
      <c r="C410" s="22">
        <f t="shared" ref="C410:J410" ca="1" si="100">SUM(C401:C409)</f>
        <v>93145.827811614654</v>
      </c>
      <c r="D410" s="22">
        <f t="shared" ca="1" si="100"/>
        <v>93145.827811614654</v>
      </c>
      <c r="E410" s="22">
        <f t="shared" ca="1" si="100"/>
        <v>87900.023997021053</v>
      </c>
      <c r="F410" s="22">
        <f t="shared" ca="1" si="100"/>
        <v>986.08138887592156</v>
      </c>
      <c r="G410" s="22">
        <f t="shared" ca="1" si="100"/>
        <v>4259.7224257176867</v>
      </c>
      <c r="H410" s="22">
        <f t="shared" ref="H410:I410" ca="1" si="101">SUM(H401:H409)</f>
        <v>0</v>
      </c>
      <c r="I410" s="22">
        <f t="shared" ca="1" si="101"/>
        <v>0</v>
      </c>
      <c r="J410" s="22">
        <f t="shared" ca="1" si="100"/>
        <v>93145.827811614654</v>
      </c>
      <c r="L410" s="22"/>
      <c r="M410" s="22"/>
      <c r="N410" s="22"/>
      <c r="O410" s="22"/>
      <c r="P410" s="22"/>
      <c r="Q410" s="22"/>
      <c r="R410" s="22"/>
      <c r="S410" s="22"/>
      <c r="U410" s="22"/>
    </row>
    <row r="411" spans="1:46" outlineLevel="1" x14ac:dyDescent="0.25"/>
    <row r="412" spans="1:46" ht="13" outlineLevel="1" x14ac:dyDescent="0.3">
      <c r="B412" s="6" t="s">
        <v>129</v>
      </c>
    </row>
    <row r="413" spans="1:46" outlineLevel="1" x14ac:dyDescent="0.25">
      <c r="A413" s="16">
        <v>807.2</v>
      </c>
      <c r="B413" s="17" t="s">
        <v>275</v>
      </c>
      <c r="C413" s="18">
        <v>0</v>
      </c>
      <c r="D413" s="17">
        <f ca="1">SUM(E413:H413)</f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9">
        <f t="shared" ref="J413:J414" ca="1" si="102">D413+I413</f>
        <v>0</v>
      </c>
      <c r="L413" s="17" t="s">
        <v>27</v>
      </c>
      <c r="M413" s="17" t="s">
        <v>36</v>
      </c>
      <c r="N413" s="17"/>
      <c r="O413" s="19" t="s">
        <v>37</v>
      </c>
      <c r="P413" s="17"/>
      <c r="Q413" s="19"/>
      <c r="R413" s="19"/>
      <c r="S413" s="19"/>
      <c r="U413" s="19"/>
      <c r="X413" s="4"/>
      <c r="Y413" s="4"/>
    </row>
    <row r="414" spans="1:46" outlineLevel="1" x14ac:dyDescent="0.25">
      <c r="A414" s="16">
        <v>807.4</v>
      </c>
      <c r="B414" s="17" t="s">
        <v>275</v>
      </c>
      <c r="C414" s="18">
        <v>0</v>
      </c>
      <c r="D414" s="17">
        <f ca="1">SUM(E414:H414)</f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9">
        <f t="shared" ca="1" si="102"/>
        <v>0</v>
      </c>
      <c r="L414" s="17" t="s">
        <v>27</v>
      </c>
      <c r="M414" s="17" t="s">
        <v>36</v>
      </c>
      <c r="N414" s="17"/>
      <c r="O414" s="19" t="s">
        <v>132</v>
      </c>
      <c r="P414" s="17"/>
      <c r="Q414" s="19"/>
      <c r="R414" s="19"/>
      <c r="S414" s="19"/>
      <c r="U414" s="19"/>
      <c r="X414" s="4"/>
      <c r="Y414" s="4"/>
    </row>
    <row r="415" spans="1:46" s="22" customFormat="1" ht="13" outlineLevel="1" x14ac:dyDescent="0.3">
      <c r="A415" s="37"/>
      <c r="B415" s="22" t="s">
        <v>21</v>
      </c>
      <c r="C415" s="22">
        <f t="shared" ref="C415:J415" ca="1" si="103">SUM(C413:C414)</f>
        <v>0</v>
      </c>
      <c r="D415" s="22">
        <f t="shared" ca="1" si="103"/>
        <v>0</v>
      </c>
      <c r="E415" s="22">
        <f t="shared" ca="1" si="103"/>
        <v>0</v>
      </c>
      <c r="F415" s="22">
        <f t="shared" ca="1" si="103"/>
        <v>0</v>
      </c>
      <c r="G415" s="22">
        <f t="shared" ca="1" si="103"/>
        <v>0</v>
      </c>
      <c r="H415" s="22">
        <f t="shared" ca="1" si="103"/>
        <v>0</v>
      </c>
      <c r="I415" s="22">
        <f t="shared" ca="1" si="103"/>
        <v>0</v>
      </c>
      <c r="J415" s="22">
        <f t="shared" ca="1" si="103"/>
        <v>0</v>
      </c>
      <c r="T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outlineLevel="1" x14ac:dyDescent="0.25"/>
    <row r="417" spans="1:46" ht="13" outlineLevel="1" x14ac:dyDescent="0.3">
      <c r="B417" s="6" t="s">
        <v>276</v>
      </c>
    </row>
    <row r="418" spans="1:46" outlineLevel="1" x14ac:dyDescent="0.25">
      <c r="A418" s="16"/>
      <c r="B418" s="17" t="s">
        <v>34</v>
      </c>
      <c r="C418" s="18">
        <v>248992.34483251095</v>
      </c>
      <c r="D418" s="17">
        <f t="shared" ref="D418:D424" ca="1" si="104">SUM(E418:H418)</f>
        <v>248992.34483251095</v>
      </c>
      <c r="E418" s="17">
        <v>242640.91961087123</v>
      </c>
      <c r="F418" s="19">
        <v>678.25589582451505</v>
      </c>
      <c r="G418" s="17">
        <v>5673.1693258151972</v>
      </c>
      <c r="H418" s="17">
        <v>0</v>
      </c>
      <c r="I418" s="17">
        <v>0</v>
      </c>
      <c r="J418" s="19">
        <f t="shared" ref="J418:J424" ca="1" si="105">D418+I418</f>
        <v>248992.34483251095</v>
      </c>
      <c r="L418" s="17" t="s">
        <v>35</v>
      </c>
      <c r="M418" s="17" t="s">
        <v>36</v>
      </c>
      <c r="N418" s="17"/>
      <c r="O418" s="17" t="s">
        <v>37</v>
      </c>
      <c r="P418" s="17"/>
      <c r="Q418" s="19"/>
      <c r="R418" s="19"/>
      <c r="S418" s="19"/>
      <c r="U418" s="19"/>
    </row>
    <row r="419" spans="1:46" outlineLevel="1" x14ac:dyDescent="0.25">
      <c r="A419" s="16">
        <v>814</v>
      </c>
      <c r="B419" s="17" t="s">
        <v>136</v>
      </c>
      <c r="C419" s="18">
        <v>105513.49661034811</v>
      </c>
      <c r="D419" s="17">
        <f t="shared" ca="1" si="104"/>
        <v>105513.49661034811</v>
      </c>
      <c r="E419" s="17">
        <v>105513.49661034811</v>
      </c>
      <c r="F419" s="19">
        <v>0</v>
      </c>
      <c r="G419" s="17">
        <v>0</v>
      </c>
      <c r="H419" s="17">
        <v>0</v>
      </c>
      <c r="I419" s="17">
        <v>0</v>
      </c>
      <c r="J419" s="19">
        <f t="shared" ca="1" si="105"/>
        <v>105513.49661034811</v>
      </c>
      <c r="L419" s="34"/>
      <c r="M419" s="17"/>
      <c r="N419" s="17"/>
      <c r="O419" s="19"/>
      <c r="P419" s="19"/>
      <c r="Q419" s="19"/>
      <c r="R419" s="19"/>
      <c r="S419" s="19"/>
      <c r="U419" s="19" t="s">
        <v>137</v>
      </c>
    </row>
    <row r="420" spans="1:46" outlineLevel="1" x14ac:dyDescent="0.25">
      <c r="A420" s="16">
        <v>818</v>
      </c>
      <c r="B420" s="17" t="s">
        <v>142</v>
      </c>
      <c r="C420" s="18">
        <v>135568.42690136452</v>
      </c>
      <c r="D420" s="17">
        <f t="shared" ca="1" si="104"/>
        <v>135568.42690136452</v>
      </c>
      <c r="E420" s="17">
        <v>135568.42690136452</v>
      </c>
      <c r="F420" s="17">
        <v>0</v>
      </c>
      <c r="G420" s="17">
        <v>0</v>
      </c>
      <c r="H420" s="17">
        <v>0</v>
      </c>
      <c r="I420" s="17">
        <v>0</v>
      </c>
      <c r="J420" s="19">
        <f t="shared" ca="1" si="105"/>
        <v>135568.42690136452</v>
      </c>
      <c r="L420" s="17"/>
      <c r="M420" s="17"/>
      <c r="N420" s="17"/>
      <c r="O420" s="19"/>
      <c r="P420" s="19"/>
      <c r="Q420" s="19"/>
      <c r="R420" s="19"/>
      <c r="S420" s="19"/>
      <c r="U420" s="19" t="s">
        <v>139</v>
      </c>
      <c r="X420" s="4"/>
      <c r="Y420" s="4"/>
    </row>
    <row r="421" spans="1:46" outlineLevel="1" x14ac:dyDescent="0.25">
      <c r="A421" s="16">
        <v>841</v>
      </c>
      <c r="B421" s="17" t="s">
        <v>159</v>
      </c>
      <c r="C421" s="18">
        <v>525116.38227398868</v>
      </c>
      <c r="D421" s="17">
        <f t="shared" ca="1" si="104"/>
        <v>525116.38227398868</v>
      </c>
      <c r="E421" s="17">
        <v>501318.94174761034</v>
      </c>
      <c r="F421" s="19">
        <v>2549.0933011422121</v>
      </c>
      <c r="G421" s="17">
        <v>21248.347225236153</v>
      </c>
      <c r="H421" s="17">
        <v>0</v>
      </c>
      <c r="I421" s="17">
        <v>0</v>
      </c>
      <c r="J421" s="19">
        <f t="shared" ca="1" si="105"/>
        <v>525116.38227398868</v>
      </c>
      <c r="L421" s="17"/>
      <c r="M421" s="17"/>
      <c r="N421" s="17"/>
      <c r="O421" s="19"/>
      <c r="P421" s="19"/>
      <c r="Q421" s="19"/>
      <c r="R421" s="19"/>
      <c r="S421" s="19"/>
      <c r="U421" s="19" t="s">
        <v>139</v>
      </c>
    </row>
    <row r="422" spans="1:46" outlineLevel="1" x14ac:dyDescent="0.25">
      <c r="A422" s="16">
        <v>830</v>
      </c>
      <c r="B422" s="17" t="s">
        <v>150</v>
      </c>
      <c r="C422" s="18">
        <v>95946.213977141393</v>
      </c>
      <c r="D422" s="17">
        <f t="shared" ca="1" si="104"/>
        <v>95946.213977141393</v>
      </c>
      <c r="E422" s="17">
        <v>95946.213977141393</v>
      </c>
      <c r="F422" s="19">
        <v>0</v>
      </c>
      <c r="G422" s="17">
        <v>0</v>
      </c>
      <c r="H422" s="17">
        <v>0</v>
      </c>
      <c r="I422" s="17">
        <v>0</v>
      </c>
      <c r="J422" s="19">
        <f t="shared" ca="1" si="105"/>
        <v>95946.213977141393</v>
      </c>
      <c r="L422" s="17"/>
      <c r="M422" s="17"/>
      <c r="N422" s="17"/>
      <c r="O422" s="17"/>
      <c r="P422" s="17"/>
      <c r="Q422" s="17"/>
      <c r="R422" s="17"/>
      <c r="S422" s="17"/>
      <c r="U422" s="17" t="s">
        <v>139</v>
      </c>
    </row>
    <row r="423" spans="1:46" outlineLevel="1" x14ac:dyDescent="0.25">
      <c r="A423" s="16">
        <v>834</v>
      </c>
      <c r="B423" s="17" t="s">
        <v>154</v>
      </c>
      <c r="C423" s="18">
        <v>72004.168530611671</v>
      </c>
      <c r="D423" s="17">
        <f t="shared" ca="1" si="104"/>
        <v>72004.168530611671</v>
      </c>
      <c r="E423" s="17">
        <v>72004.168530611671</v>
      </c>
      <c r="F423" s="19">
        <v>0</v>
      </c>
      <c r="G423" s="17">
        <v>0</v>
      </c>
      <c r="H423" s="17">
        <v>0</v>
      </c>
      <c r="I423" s="17">
        <v>0</v>
      </c>
      <c r="J423" s="19">
        <f t="shared" ca="1" si="105"/>
        <v>72004.168530611671</v>
      </c>
      <c r="L423" s="17"/>
      <c r="M423" s="17"/>
      <c r="N423" s="17"/>
      <c r="O423" s="17"/>
      <c r="P423" s="17"/>
      <c r="Q423" s="17"/>
      <c r="R423" s="17"/>
      <c r="S423" s="17"/>
      <c r="U423" s="17" t="s">
        <v>139</v>
      </c>
    </row>
    <row r="424" spans="1:46" outlineLevel="1" x14ac:dyDescent="0.25">
      <c r="A424" s="16">
        <v>824</v>
      </c>
      <c r="B424" s="17" t="s">
        <v>277</v>
      </c>
      <c r="C424" s="18">
        <v>2536.7994098011163</v>
      </c>
      <c r="D424" s="17">
        <f t="shared" ca="1" si="104"/>
        <v>2536.7994098011163</v>
      </c>
      <c r="E424" s="17">
        <v>2440.7831500110369</v>
      </c>
      <c r="F424" s="17">
        <v>2.4407831500110366</v>
      </c>
      <c r="G424" s="17">
        <v>93.575476640068132</v>
      </c>
      <c r="H424" s="17">
        <v>0</v>
      </c>
      <c r="I424" s="17">
        <v>0</v>
      </c>
      <c r="J424" s="19">
        <f t="shared" ca="1" si="105"/>
        <v>2536.7994098011163</v>
      </c>
      <c r="L424" s="17"/>
      <c r="M424" s="17"/>
      <c r="N424" s="17"/>
      <c r="O424" s="19"/>
      <c r="P424" s="19"/>
      <c r="Q424" s="19"/>
      <c r="R424" s="19"/>
      <c r="S424" s="19"/>
      <c r="U424" s="19" t="s">
        <v>139</v>
      </c>
      <c r="X424" s="4"/>
      <c r="Y424" s="4"/>
    </row>
    <row r="425" spans="1:46" s="22" customFormat="1" ht="13" outlineLevel="1" x14ac:dyDescent="0.3">
      <c r="A425" s="37"/>
      <c r="B425" s="22" t="s">
        <v>21</v>
      </c>
      <c r="C425" s="22">
        <f ca="1">SUM(C418:C424)</f>
        <v>1185677.8325357665</v>
      </c>
      <c r="D425" s="22">
        <f t="shared" ref="D425:J425" ca="1" si="106">SUM(D418:D424)</f>
        <v>1185677.8325357665</v>
      </c>
      <c r="E425" s="22">
        <f t="shared" ca="1" si="106"/>
        <v>1155432.9505279583</v>
      </c>
      <c r="F425" s="22">
        <f t="shared" ca="1" si="106"/>
        <v>3229.7899801167382</v>
      </c>
      <c r="G425" s="22">
        <f t="shared" ca="1" si="106"/>
        <v>27015.092027691418</v>
      </c>
      <c r="H425" s="22">
        <f t="shared" ca="1" si="106"/>
        <v>0</v>
      </c>
      <c r="I425" s="22">
        <f t="shared" ca="1" si="106"/>
        <v>0</v>
      </c>
      <c r="J425" s="22">
        <f t="shared" ca="1" si="106"/>
        <v>1185677.8325357665</v>
      </c>
      <c r="T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outlineLevel="1" x14ac:dyDescent="0.25"/>
    <row r="427" spans="1:46" ht="13" outlineLevel="1" x14ac:dyDescent="0.3">
      <c r="B427" s="6" t="s">
        <v>278</v>
      </c>
    </row>
    <row r="428" spans="1:46" outlineLevel="1" x14ac:dyDescent="0.25">
      <c r="A428" s="16">
        <v>843.2</v>
      </c>
      <c r="B428" s="17" t="s">
        <v>161</v>
      </c>
      <c r="C428" s="18">
        <v>1.2492057903075831</v>
      </c>
      <c r="D428" s="17">
        <f t="shared" ref="D428:D440" ca="1" si="107">SUM(E428:H428)</f>
        <v>1.2492057903075831</v>
      </c>
      <c r="E428" s="19">
        <v>0</v>
      </c>
      <c r="F428" s="19">
        <v>0</v>
      </c>
      <c r="G428" s="19">
        <v>1.2492057903075831</v>
      </c>
      <c r="H428" s="19">
        <v>0</v>
      </c>
      <c r="I428" s="19">
        <v>0</v>
      </c>
      <c r="J428" s="19">
        <f t="shared" ref="J428:J440" ca="1" si="108">D428+I428</f>
        <v>1.2492057903075831</v>
      </c>
      <c r="L428" s="17"/>
      <c r="M428" s="17"/>
      <c r="N428" s="17"/>
      <c r="O428" s="17"/>
      <c r="P428" s="17"/>
      <c r="Q428" s="17"/>
      <c r="R428" s="17"/>
      <c r="S428" s="17"/>
      <c r="U428" s="17" t="s">
        <v>160</v>
      </c>
    </row>
    <row r="429" spans="1:46" outlineLevel="1" x14ac:dyDescent="0.25">
      <c r="A429" s="16">
        <v>843.3</v>
      </c>
      <c r="B429" s="17" t="s">
        <v>162</v>
      </c>
      <c r="C429" s="18">
        <v>0</v>
      </c>
      <c r="D429" s="17">
        <f t="shared" ca="1" si="107"/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f t="shared" ca="1" si="108"/>
        <v>0</v>
      </c>
      <c r="L429" s="17"/>
      <c r="M429" s="17"/>
      <c r="N429" s="17"/>
      <c r="O429" s="17"/>
      <c r="P429" s="17"/>
      <c r="Q429" s="17"/>
      <c r="R429" s="17"/>
      <c r="S429" s="17"/>
      <c r="U429" s="17" t="s">
        <v>160</v>
      </c>
    </row>
    <row r="430" spans="1:46" outlineLevel="1" x14ac:dyDescent="0.25">
      <c r="A430" s="16">
        <v>843.6</v>
      </c>
      <c r="B430" s="17" t="s">
        <v>163</v>
      </c>
      <c r="C430" s="18">
        <v>0</v>
      </c>
      <c r="D430" s="17">
        <f t="shared" ca="1" si="107"/>
        <v>0</v>
      </c>
      <c r="E430" s="19">
        <v>0</v>
      </c>
      <c r="F430" s="19">
        <v>0</v>
      </c>
      <c r="G430" s="19">
        <v>0</v>
      </c>
      <c r="H430" s="19">
        <v>0</v>
      </c>
      <c r="I430" s="19">
        <v>0</v>
      </c>
      <c r="J430" s="19">
        <f t="shared" ca="1" si="108"/>
        <v>0</v>
      </c>
      <c r="L430" s="17"/>
      <c r="M430" s="17"/>
      <c r="N430" s="17"/>
      <c r="O430" s="17"/>
      <c r="P430" s="17"/>
      <c r="Q430" s="17"/>
      <c r="R430" s="17"/>
      <c r="S430" s="17"/>
      <c r="U430" s="17" t="s">
        <v>160</v>
      </c>
    </row>
    <row r="431" spans="1:46" outlineLevel="1" x14ac:dyDescent="0.25">
      <c r="A431" s="16">
        <v>843.8</v>
      </c>
      <c r="B431" s="17" t="s">
        <v>164</v>
      </c>
      <c r="C431" s="18">
        <v>0</v>
      </c>
      <c r="D431" s="17">
        <f t="shared" ca="1" si="107"/>
        <v>0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f t="shared" ca="1" si="108"/>
        <v>0</v>
      </c>
      <c r="L431" s="17"/>
      <c r="M431" s="17"/>
      <c r="N431" s="17"/>
      <c r="O431" s="17"/>
      <c r="P431" s="17"/>
      <c r="Q431" s="17"/>
      <c r="R431" s="17"/>
      <c r="S431" s="17"/>
      <c r="U431" s="17" t="s">
        <v>160</v>
      </c>
    </row>
    <row r="432" spans="1:46" outlineLevel="1" x14ac:dyDescent="0.25">
      <c r="A432" s="16">
        <v>843.9</v>
      </c>
      <c r="B432" s="17" t="s">
        <v>165</v>
      </c>
      <c r="C432" s="18">
        <v>0</v>
      </c>
      <c r="D432" s="17">
        <f t="shared" ca="1" si="107"/>
        <v>0</v>
      </c>
      <c r="E432" s="19">
        <v>0</v>
      </c>
      <c r="F432" s="19">
        <v>0</v>
      </c>
      <c r="G432" s="19">
        <v>0</v>
      </c>
      <c r="H432" s="19">
        <v>0</v>
      </c>
      <c r="I432" s="19">
        <v>0</v>
      </c>
      <c r="J432" s="19">
        <f t="shared" ca="1" si="108"/>
        <v>0</v>
      </c>
      <c r="L432" s="17"/>
      <c r="M432" s="17"/>
      <c r="N432" s="17"/>
      <c r="O432" s="17"/>
      <c r="P432" s="17"/>
      <c r="Q432" s="17"/>
      <c r="R432" s="17"/>
      <c r="S432" s="17"/>
      <c r="U432" s="17" t="s">
        <v>160</v>
      </c>
    </row>
    <row r="433" spans="1:25" hidden="1" outlineLevel="1" x14ac:dyDescent="0.25">
      <c r="A433" s="16" t="s">
        <v>32</v>
      </c>
      <c r="B433" s="17" t="s">
        <v>32</v>
      </c>
      <c r="C433" s="18">
        <v>0</v>
      </c>
      <c r="D433" s="17">
        <f t="shared" ca="1" si="107"/>
        <v>0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f t="shared" ca="1" si="108"/>
        <v>0</v>
      </c>
      <c r="L433" s="19"/>
      <c r="M433" s="19"/>
      <c r="N433" s="19"/>
      <c r="O433" s="19"/>
      <c r="P433" s="19"/>
      <c r="Q433" s="19"/>
      <c r="R433" s="19"/>
      <c r="S433" s="19"/>
      <c r="U433" s="19"/>
    </row>
    <row r="434" spans="1:25" hidden="1" outlineLevel="1" x14ac:dyDescent="0.25">
      <c r="A434" s="16" t="s">
        <v>32</v>
      </c>
      <c r="B434" s="17" t="s">
        <v>32</v>
      </c>
      <c r="C434" s="18">
        <v>0</v>
      </c>
      <c r="D434" s="17">
        <f t="shared" ca="1" si="107"/>
        <v>0</v>
      </c>
      <c r="E434" s="19">
        <v>0</v>
      </c>
      <c r="F434" s="19">
        <v>0</v>
      </c>
      <c r="G434" s="19">
        <v>0</v>
      </c>
      <c r="H434" s="19">
        <v>0</v>
      </c>
      <c r="I434" s="19">
        <v>0</v>
      </c>
      <c r="J434" s="19">
        <f t="shared" ca="1" si="108"/>
        <v>0</v>
      </c>
      <c r="L434" s="19"/>
      <c r="M434" s="19"/>
      <c r="N434" s="19"/>
      <c r="O434" s="19"/>
      <c r="P434" s="19"/>
      <c r="Q434" s="19"/>
      <c r="R434" s="19"/>
      <c r="S434" s="19"/>
      <c r="U434" s="19"/>
    </row>
    <row r="435" spans="1:25" hidden="1" outlineLevel="1" x14ac:dyDescent="0.25">
      <c r="A435" s="16" t="s">
        <v>32</v>
      </c>
      <c r="B435" s="17" t="s">
        <v>32</v>
      </c>
      <c r="C435" s="18">
        <v>0</v>
      </c>
      <c r="D435" s="17">
        <f t="shared" ca="1" si="107"/>
        <v>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f t="shared" ca="1" si="108"/>
        <v>0</v>
      </c>
      <c r="L435" s="19"/>
      <c r="M435" s="19"/>
      <c r="N435" s="19"/>
      <c r="O435" s="19"/>
      <c r="P435" s="19"/>
      <c r="Q435" s="19"/>
      <c r="R435" s="19"/>
      <c r="S435" s="19"/>
      <c r="U435" s="19"/>
    </row>
    <row r="436" spans="1:25" hidden="1" outlineLevel="1" x14ac:dyDescent="0.25">
      <c r="A436" s="16" t="s">
        <v>32</v>
      </c>
      <c r="B436" s="17" t="s">
        <v>32</v>
      </c>
      <c r="C436" s="18">
        <v>0</v>
      </c>
      <c r="D436" s="17">
        <f t="shared" ca="1" si="107"/>
        <v>0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f t="shared" ca="1" si="108"/>
        <v>0</v>
      </c>
      <c r="L436" s="19"/>
      <c r="M436" s="19"/>
      <c r="N436" s="19"/>
      <c r="O436" s="19"/>
      <c r="P436" s="19"/>
      <c r="Q436" s="19"/>
      <c r="R436" s="19"/>
      <c r="S436" s="19"/>
      <c r="U436" s="19"/>
    </row>
    <row r="437" spans="1:25" hidden="1" outlineLevel="1" x14ac:dyDescent="0.25">
      <c r="A437" s="16" t="s">
        <v>32</v>
      </c>
      <c r="B437" s="17" t="s">
        <v>32</v>
      </c>
      <c r="C437" s="18">
        <v>0</v>
      </c>
      <c r="D437" s="17">
        <f t="shared" ca="1" si="107"/>
        <v>0</v>
      </c>
      <c r="E437" s="19">
        <v>0</v>
      </c>
      <c r="F437" s="19">
        <v>0</v>
      </c>
      <c r="G437" s="19">
        <v>0</v>
      </c>
      <c r="H437" s="19">
        <v>0</v>
      </c>
      <c r="I437" s="19">
        <v>0</v>
      </c>
      <c r="J437" s="19">
        <f t="shared" ca="1" si="108"/>
        <v>0</v>
      </c>
      <c r="L437" s="19"/>
      <c r="M437" s="19"/>
      <c r="N437" s="19"/>
      <c r="O437" s="19"/>
      <c r="P437" s="19"/>
      <c r="Q437" s="19"/>
      <c r="R437" s="19"/>
      <c r="S437" s="19"/>
      <c r="U437" s="19"/>
    </row>
    <row r="438" spans="1:25" hidden="1" outlineLevel="1" x14ac:dyDescent="0.25">
      <c r="A438" s="16" t="s">
        <v>32</v>
      </c>
      <c r="B438" s="17" t="s">
        <v>32</v>
      </c>
      <c r="C438" s="18">
        <v>0</v>
      </c>
      <c r="D438" s="17">
        <f t="shared" ca="1" si="107"/>
        <v>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f t="shared" ca="1" si="108"/>
        <v>0</v>
      </c>
      <c r="L438" s="19"/>
      <c r="M438" s="19"/>
      <c r="N438" s="19"/>
      <c r="O438" s="19"/>
      <c r="P438" s="19"/>
      <c r="Q438" s="19"/>
      <c r="R438" s="19"/>
      <c r="S438" s="19"/>
      <c r="U438" s="19"/>
    </row>
    <row r="439" spans="1:25" hidden="1" outlineLevel="1" x14ac:dyDescent="0.25">
      <c r="A439" s="16" t="s">
        <v>32</v>
      </c>
      <c r="B439" s="17" t="s">
        <v>32</v>
      </c>
      <c r="C439" s="18">
        <v>0</v>
      </c>
      <c r="D439" s="17">
        <f t="shared" ca="1" si="107"/>
        <v>0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f t="shared" ca="1" si="108"/>
        <v>0</v>
      </c>
      <c r="L439" s="19"/>
      <c r="M439" s="19"/>
      <c r="N439" s="19"/>
      <c r="O439" s="19"/>
      <c r="P439" s="19"/>
      <c r="Q439" s="19"/>
      <c r="R439" s="19"/>
      <c r="S439" s="19"/>
      <c r="U439" s="19"/>
    </row>
    <row r="440" spans="1:25" hidden="1" outlineLevel="1" x14ac:dyDescent="0.25">
      <c r="A440" s="16" t="s">
        <v>32</v>
      </c>
      <c r="B440" s="17" t="s">
        <v>32</v>
      </c>
      <c r="C440" s="18">
        <v>0</v>
      </c>
      <c r="D440" s="17">
        <f t="shared" ca="1" si="107"/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f t="shared" ca="1" si="108"/>
        <v>0</v>
      </c>
      <c r="L440" s="19"/>
      <c r="M440" s="19"/>
      <c r="N440" s="19"/>
      <c r="O440" s="19"/>
      <c r="P440" s="19"/>
      <c r="Q440" s="19"/>
      <c r="R440" s="19"/>
      <c r="S440" s="19"/>
      <c r="U440" s="19"/>
    </row>
    <row r="441" spans="1:25" ht="13" outlineLevel="1" x14ac:dyDescent="0.3">
      <c r="B441" s="22" t="s">
        <v>21</v>
      </c>
      <c r="C441" s="22">
        <f ca="1">SUM(C428:C440)</f>
        <v>1.2492057903075831</v>
      </c>
      <c r="D441" s="22">
        <f t="shared" ref="D441:J441" ca="1" si="109">SUM(D428:D440)</f>
        <v>1.2492057903075831</v>
      </c>
      <c r="E441" s="22">
        <f t="shared" ca="1" si="109"/>
        <v>0</v>
      </c>
      <c r="F441" s="22">
        <f t="shared" ca="1" si="109"/>
        <v>0</v>
      </c>
      <c r="G441" s="22">
        <f t="shared" ca="1" si="109"/>
        <v>1.2492057903075831</v>
      </c>
      <c r="H441" s="22">
        <f t="shared" ca="1" si="109"/>
        <v>0</v>
      </c>
      <c r="I441" s="22">
        <f t="shared" ca="1" si="109"/>
        <v>0</v>
      </c>
      <c r="J441" s="22">
        <f t="shared" ca="1" si="109"/>
        <v>1.2492057903075831</v>
      </c>
      <c r="L441" s="22"/>
      <c r="M441" s="22"/>
      <c r="N441" s="22"/>
      <c r="O441" s="22"/>
      <c r="P441" s="22"/>
      <c r="Q441" s="22"/>
      <c r="R441" s="22"/>
      <c r="S441" s="22"/>
      <c r="U441" s="22"/>
    </row>
    <row r="442" spans="1:25" outlineLevel="1" x14ac:dyDescent="0.25"/>
    <row r="443" spans="1:25" ht="13" outlineLevel="1" x14ac:dyDescent="0.3">
      <c r="B443" s="6" t="s">
        <v>279</v>
      </c>
    </row>
    <row r="444" spans="1:25" outlineLevel="1" x14ac:dyDescent="0.25">
      <c r="A444" s="16">
        <v>856</v>
      </c>
      <c r="B444" s="17" t="s">
        <v>171</v>
      </c>
      <c r="C444" s="18">
        <v>0</v>
      </c>
      <c r="D444" s="17">
        <f t="shared" ref="D444:D449" ca="1" si="110">SUM(E444:H444)</f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f t="shared" ref="J444:J449" ca="1" si="111">D444+I444</f>
        <v>0</v>
      </c>
      <c r="L444" s="17" t="s">
        <v>169</v>
      </c>
      <c r="M444" s="17" t="s">
        <v>28</v>
      </c>
      <c r="N444" s="17" t="s">
        <v>170</v>
      </c>
      <c r="O444" s="17"/>
      <c r="P444" s="17"/>
      <c r="Q444" s="19"/>
      <c r="R444" s="19"/>
      <c r="S444" s="19"/>
      <c r="U444" s="19"/>
      <c r="X444" s="4"/>
      <c r="Y444" s="4"/>
    </row>
    <row r="445" spans="1:25" outlineLevel="1" x14ac:dyDescent="0.25">
      <c r="A445" s="16">
        <v>857</v>
      </c>
      <c r="B445" s="17" t="s">
        <v>144</v>
      </c>
      <c r="C445" s="18">
        <v>0</v>
      </c>
      <c r="D445" s="17">
        <f t="shared" ca="1" si="110"/>
        <v>0</v>
      </c>
      <c r="E445" s="19">
        <v>0</v>
      </c>
      <c r="F445" s="19">
        <v>0</v>
      </c>
      <c r="G445" s="19">
        <v>0</v>
      </c>
      <c r="H445" s="19">
        <v>0</v>
      </c>
      <c r="I445" s="19">
        <v>0</v>
      </c>
      <c r="J445" s="19">
        <f t="shared" ca="1" si="111"/>
        <v>0</v>
      </c>
      <c r="L445" s="17" t="s">
        <v>169</v>
      </c>
      <c r="M445" s="17" t="s">
        <v>28</v>
      </c>
      <c r="N445" s="17" t="s">
        <v>170</v>
      </c>
      <c r="O445" s="17"/>
      <c r="P445" s="17"/>
      <c r="Q445" s="19"/>
      <c r="R445" s="19"/>
      <c r="S445" s="19"/>
      <c r="U445" s="19"/>
      <c r="X445" s="4"/>
      <c r="Y445" s="4"/>
    </row>
    <row r="446" spans="1:25" outlineLevel="1" x14ac:dyDescent="0.25">
      <c r="A446" s="16">
        <v>862</v>
      </c>
      <c r="B446" s="17" t="s">
        <v>173</v>
      </c>
      <c r="C446" s="18">
        <v>0</v>
      </c>
      <c r="D446" s="17">
        <f t="shared" ca="1" si="110"/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f t="shared" ca="1" si="111"/>
        <v>0</v>
      </c>
      <c r="L446" s="17" t="s">
        <v>169</v>
      </c>
      <c r="M446" s="17" t="s">
        <v>28</v>
      </c>
      <c r="N446" s="17" t="s">
        <v>170</v>
      </c>
      <c r="O446" s="17"/>
      <c r="P446" s="17"/>
      <c r="Q446" s="19"/>
      <c r="R446" s="19"/>
      <c r="S446" s="19"/>
      <c r="U446" s="19"/>
      <c r="X446" s="4"/>
      <c r="Y446" s="4"/>
    </row>
    <row r="447" spans="1:25" outlineLevel="1" x14ac:dyDescent="0.25">
      <c r="A447" s="16">
        <v>863</v>
      </c>
      <c r="B447" s="17" t="s">
        <v>175</v>
      </c>
      <c r="C447" s="18">
        <v>0</v>
      </c>
      <c r="D447" s="17">
        <f t="shared" ca="1" si="110"/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f t="shared" ca="1" si="111"/>
        <v>0</v>
      </c>
      <c r="L447" s="17" t="s">
        <v>169</v>
      </c>
      <c r="M447" s="17" t="s">
        <v>28</v>
      </c>
      <c r="N447" s="17" t="s">
        <v>170</v>
      </c>
      <c r="O447" s="17"/>
      <c r="P447" s="17"/>
      <c r="Q447" s="19"/>
      <c r="R447" s="19"/>
      <c r="S447" s="19"/>
      <c r="U447" s="19"/>
      <c r="X447" s="4"/>
      <c r="Y447" s="4"/>
    </row>
    <row r="448" spans="1:25" outlineLevel="1" x14ac:dyDescent="0.25">
      <c r="A448" s="16">
        <v>865</v>
      </c>
      <c r="B448" s="17" t="s">
        <v>151</v>
      </c>
      <c r="C448" s="18">
        <v>0</v>
      </c>
      <c r="D448" s="17">
        <f t="shared" ca="1" si="110"/>
        <v>0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f t="shared" ca="1" si="111"/>
        <v>0</v>
      </c>
      <c r="L448" s="17" t="s">
        <v>169</v>
      </c>
      <c r="M448" s="17" t="s">
        <v>28</v>
      </c>
      <c r="N448" s="17" t="s">
        <v>170</v>
      </c>
      <c r="O448" s="17"/>
      <c r="P448" s="17"/>
      <c r="Q448" s="19"/>
      <c r="R448" s="19"/>
      <c r="S448" s="19"/>
      <c r="U448" s="19"/>
      <c r="X448" s="4"/>
      <c r="Y448" s="4"/>
    </row>
    <row r="449" spans="1:25" outlineLevel="1" x14ac:dyDescent="0.25">
      <c r="A449" s="16">
        <v>867</v>
      </c>
      <c r="B449" s="17" t="s">
        <v>157</v>
      </c>
      <c r="C449" s="18">
        <v>0</v>
      </c>
      <c r="D449" s="17">
        <f t="shared" ca="1" si="110"/>
        <v>0</v>
      </c>
      <c r="E449" s="19">
        <v>0</v>
      </c>
      <c r="F449" s="19">
        <v>0</v>
      </c>
      <c r="G449" s="19">
        <v>0</v>
      </c>
      <c r="H449" s="19">
        <v>0</v>
      </c>
      <c r="I449" s="19">
        <v>0</v>
      </c>
      <c r="J449" s="19">
        <f t="shared" ca="1" si="111"/>
        <v>0</v>
      </c>
      <c r="L449" s="17" t="s">
        <v>169</v>
      </c>
      <c r="M449" s="17" t="s">
        <v>28</v>
      </c>
      <c r="N449" s="17" t="s">
        <v>170</v>
      </c>
      <c r="O449" s="17"/>
      <c r="P449" s="17"/>
      <c r="Q449" s="19"/>
      <c r="R449" s="19"/>
      <c r="S449" s="19"/>
      <c r="U449" s="19"/>
      <c r="X449" s="4"/>
      <c r="Y449" s="4"/>
    </row>
    <row r="450" spans="1:25" ht="13" outlineLevel="1" x14ac:dyDescent="0.3">
      <c r="B450" s="22" t="s">
        <v>21</v>
      </c>
      <c r="C450" s="22">
        <f t="shared" ref="C450:J450" ca="1" si="112">SUM(C444:C449)</f>
        <v>0</v>
      </c>
      <c r="D450" s="22">
        <f t="shared" ca="1" si="112"/>
        <v>0</v>
      </c>
      <c r="E450" s="22">
        <f t="shared" ca="1" si="112"/>
        <v>0</v>
      </c>
      <c r="F450" s="22">
        <f t="shared" ca="1" si="112"/>
        <v>0</v>
      </c>
      <c r="G450" s="22">
        <f t="shared" ca="1" si="112"/>
        <v>0</v>
      </c>
      <c r="H450" s="22">
        <f t="shared" ref="H450:I450" ca="1" si="113">SUM(H444:H449)</f>
        <v>0</v>
      </c>
      <c r="I450" s="22">
        <f t="shared" ca="1" si="113"/>
        <v>0</v>
      </c>
      <c r="J450" s="22">
        <f t="shared" ca="1" si="112"/>
        <v>0</v>
      </c>
      <c r="L450" s="22"/>
      <c r="M450" s="22"/>
      <c r="N450" s="22"/>
      <c r="O450" s="22"/>
      <c r="P450" s="22"/>
      <c r="Q450" s="22"/>
      <c r="R450" s="22"/>
      <c r="S450" s="22"/>
      <c r="U450" s="22"/>
    </row>
    <row r="451" spans="1:25" outlineLevel="1" x14ac:dyDescent="0.25"/>
    <row r="452" spans="1:25" ht="13" outlineLevel="1" x14ac:dyDescent="0.3">
      <c r="B452" s="6" t="s">
        <v>280</v>
      </c>
    </row>
    <row r="453" spans="1:25" outlineLevel="1" x14ac:dyDescent="0.25">
      <c r="A453" s="16">
        <v>870</v>
      </c>
      <c r="B453" s="17" t="s">
        <v>177</v>
      </c>
      <c r="C453" s="18">
        <v>1957487.4330063302</v>
      </c>
      <c r="D453" s="17">
        <f t="shared" ref="D453:D474" ca="1" si="114">SUM(E453:H453)</f>
        <v>1957487.4330063302</v>
      </c>
      <c r="E453" s="17">
        <v>1887207.9325267582</v>
      </c>
      <c r="F453" s="19">
        <v>1469.8163741965641</v>
      </c>
      <c r="G453" s="17">
        <v>68809.684105375316</v>
      </c>
      <c r="H453" s="17">
        <v>0</v>
      </c>
      <c r="I453" s="17">
        <v>0</v>
      </c>
      <c r="J453" s="19">
        <f t="shared" ref="J453:J474" ca="1" si="115">D453+I453</f>
        <v>1957487.4330063302</v>
      </c>
      <c r="L453" s="17"/>
      <c r="M453" s="17"/>
      <c r="N453" s="17"/>
      <c r="O453" s="19"/>
      <c r="P453" s="19"/>
      <c r="Q453" s="19"/>
      <c r="R453" s="19"/>
      <c r="S453" s="19"/>
      <c r="U453" s="19" t="s">
        <v>178</v>
      </c>
      <c r="X453" s="4"/>
      <c r="Y453" s="4"/>
    </row>
    <row r="454" spans="1:25" outlineLevel="1" x14ac:dyDescent="0.25">
      <c r="A454" s="16">
        <v>871</v>
      </c>
      <c r="B454" s="17" t="s">
        <v>179</v>
      </c>
      <c r="C454" s="18">
        <v>220948.39672177829</v>
      </c>
      <c r="D454" s="17">
        <f t="shared" ca="1" si="114"/>
        <v>220948.39672177829</v>
      </c>
      <c r="E454" s="17">
        <v>212585.63907611053</v>
      </c>
      <c r="F454" s="19">
        <v>212.58563907611054</v>
      </c>
      <c r="G454" s="17">
        <v>8150.1720065916479</v>
      </c>
      <c r="H454" s="17">
        <v>0</v>
      </c>
      <c r="I454" s="17">
        <v>0</v>
      </c>
      <c r="J454" s="19">
        <f t="shared" ca="1" si="115"/>
        <v>220948.39672177829</v>
      </c>
      <c r="L454" s="34" t="s">
        <v>55</v>
      </c>
      <c r="M454" s="17" t="s">
        <v>36</v>
      </c>
      <c r="N454" s="17"/>
      <c r="O454" s="19" t="s">
        <v>37</v>
      </c>
      <c r="P454" s="19"/>
      <c r="Q454" s="19"/>
      <c r="R454" s="19"/>
      <c r="S454" s="19"/>
      <c r="U454" s="19"/>
      <c r="X454" s="4"/>
      <c r="Y454" s="4"/>
    </row>
    <row r="455" spans="1:25" outlineLevel="1" x14ac:dyDescent="0.25">
      <c r="A455" s="16">
        <v>874</v>
      </c>
      <c r="B455" s="17" t="s">
        <v>180</v>
      </c>
      <c r="C455" s="18">
        <v>2989538.0998428804</v>
      </c>
      <c r="D455" s="17">
        <f t="shared" ca="1" si="114"/>
        <v>2989538.0998428804</v>
      </c>
      <c r="E455" s="17">
        <v>2776640.6456017164</v>
      </c>
      <c r="F455" s="19">
        <v>54854.625574441518</v>
      </c>
      <c r="G455" s="17">
        <v>158042.82866672252</v>
      </c>
      <c r="H455" s="17">
        <v>0</v>
      </c>
      <c r="I455" s="17">
        <v>0</v>
      </c>
      <c r="J455" s="19">
        <f t="shared" ca="1" si="115"/>
        <v>2989538.0998428804</v>
      </c>
      <c r="L455" s="17"/>
      <c r="M455" s="17"/>
      <c r="N455" s="17"/>
      <c r="O455" s="19"/>
      <c r="P455" s="19"/>
      <c r="Q455" s="19"/>
      <c r="R455" s="19"/>
      <c r="S455" s="19"/>
      <c r="U455" s="19" t="s">
        <v>181</v>
      </c>
      <c r="X455" s="4"/>
      <c r="Y455" s="4"/>
    </row>
    <row r="456" spans="1:25" outlineLevel="1" x14ac:dyDescent="0.25">
      <c r="A456" s="16">
        <v>875</v>
      </c>
      <c r="B456" s="17" t="s">
        <v>182</v>
      </c>
      <c r="C456" s="18">
        <v>962313.99489561026</v>
      </c>
      <c r="D456" s="17">
        <f t="shared" ca="1" si="114"/>
        <v>962313.99489561026</v>
      </c>
      <c r="E456" s="17">
        <v>897743.19349401642</v>
      </c>
      <c r="F456" s="19">
        <v>15593.990499639516</v>
      </c>
      <c r="G456" s="17">
        <v>48976.810901954304</v>
      </c>
      <c r="H456" s="17">
        <v>0</v>
      </c>
      <c r="I456" s="17">
        <v>0</v>
      </c>
      <c r="J456" s="19">
        <f t="shared" ca="1" si="115"/>
        <v>962313.99489561026</v>
      </c>
      <c r="L456" s="17" t="s">
        <v>55</v>
      </c>
      <c r="M456" s="17" t="s">
        <v>28</v>
      </c>
      <c r="N456" s="19" t="s">
        <v>170</v>
      </c>
      <c r="O456" s="19"/>
      <c r="P456" s="19"/>
      <c r="Q456" s="19"/>
      <c r="R456" s="19"/>
      <c r="S456" s="19"/>
      <c r="U456" s="19"/>
      <c r="X456" s="4"/>
      <c r="Y456" s="4"/>
    </row>
    <row r="457" spans="1:25" outlineLevel="1" x14ac:dyDescent="0.25">
      <c r="A457" s="16">
        <v>876</v>
      </c>
      <c r="B457" s="17" t="s">
        <v>183</v>
      </c>
      <c r="C457" s="18">
        <v>400715.05826181703</v>
      </c>
      <c r="D457" s="17">
        <f t="shared" ca="1" si="114"/>
        <v>400715.05826181703</v>
      </c>
      <c r="E457" s="17">
        <v>373907.44500145089</v>
      </c>
      <c r="F457" s="19">
        <v>6451.6807431192228</v>
      </c>
      <c r="G457" s="17">
        <v>20355.932517246929</v>
      </c>
      <c r="H457" s="17">
        <v>0</v>
      </c>
      <c r="I457" s="17">
        <v>0</v>
      </c>
      <c r="J457" s="19">
        <f t="shared" ca="1" si="115"/>
        <v>400715.05826181703</v>
      </c>
      <c r="L457" s="17"/>
      <c r="M457" s="17"/>
      <c r="N457" s="17"/>
      <c r="O457" s="19"/>
      <c r="P457" s="19"/>
      <c r="Q457" s="19"/>
      <c r="R457" s="19"/>
      <c r="S457" s="19"/>
      <c r="U457" s="19" t="s">
        <v>184</v>
      </c>
      <c r="X457" s="4"/>
      <c r="Y457" s="4"/>
    </row>
    <row r="458" spans="1:25" outlineLevel="1" x14ac:dyDescent="0.25">
      <c r="A458" s="16">
        <v>878</v>
      </c>
      <c r="B458" s="17" t="s">
        <v>185</v>
      </c>
      <c r="C458" s="18">
        <v>1438319.7381347099</v>
      </c>
      <c r="D458" s="17">
        <f t="shared" ca="1" si="114"/>
        <v>1438319.7381347099</v>
      </c>
      <c r="E458" s="17">
        <v>1336638.6182141849</v>
      </c>
      <c r="F458" s="19">
        <v>26001.941883354717</v>
      </c>
      <c r="G458" s="17">
        <v>75679.178037170364</v>
      </c>
      <c r="H458" s="17">
        <v>0</v>
      </c>
      <c r="I458" s="17">
        <v>0</v>
      </c>
      <c r="J458" s="19">
        <f t="shared" ca="1" si="115"/>
        <v>1438319.7381347099</v>
      </c>
      <c r="L458" s="17"/>
      <c r="M458" s="17"/>
      <c r="N458" s="17"/>
      <c r="O458" s="19"/>
      <c r="P458" s="19"/>
      <c r="Q458" s="19"/>
      <c r="R458" s="19"/>
      <c r="S458" s="19"/>
      <c r="U458" s="19" t="s">
        <v>186</v>
      </c>
      <c r="X458" s="4"/>
      <c r="Y458" s="4"/>
    </row>
    <row r="459" spans="1:25" outlineLevel="1" x14ac:dyDescent="0.25">
      <c r="A459" s="16">
        <v>879</v>
      </c>
      <c r="B459" s="17" t="s">
        <v>187</v>
      </c>
      <c r="C459" s="18">
        <v>2707736.7984059406</v>
      </c>
      <c r="D459" s="17">
        <f t="shared" ca="1" si="114"/>
        <v>2707736.7984059406</v>
      </c>
      <c r="E459" s="17">
        <v>2504190.5100398846</v>
      </c>
      <c r="F459" s="19">
        <v>55268.663819710309</v>
      </c>
      <c r="G459" s="17">
        <v>148277.62454634567</v>
      </c>
      <c r="H459" s="17">
        <v>0</v>
      </c>
      <c r="I459" s="17">
        <v>0</v>
      </c>
      <c r="J459" s="19">
        <f t="shared" ca="1" si="115"/>
        <v>2707736.7984059406</v>
      </c>
      <c r="L459" s="17"/>
      <c r="M459" s="17"/>
      <c r="N459" s="17"/>
      <c r="O459" s="19"/>
      <c r="P459" s="19"/>
      <c r="Q459" s="19"/>
      <c r="R459" s="19"/>
      <c r="S459" s="19"/>
      <c r="U459" s="19" t="s">
        <v>188</v>
      </c>
      <c r="X459" s="4"/>
      <c r="Y459" s="4"/>
    </row>
    <row r="460" spans="1:25" outlineLevel="1" x14ac:dyDescent="0.25">
      <c r="A460" s="16">
        <v>880</v>
      </c>
      <c r="B460" s="17" t="s">
        <v>189</v>
      </c>
      <c r="C460" s="18">
        <v>10146587.537673682</v>
      </c>
      <c r="D460" s="17">
        <f t="shared" ca="1" si="114"/>
        <v>10146587.537673682</v>
      </c>
      <c r="E460" s="17">
        <v>9538042.1766080428</v>
      </c>
      <c r="F460" s="19">
        <v>127842.83559121549</v>
      </c>
      <c r="G460" s="17">
        <v>480702.52547442412</v>
      </c>
      <c r="H460" s="17">
        <v>0</v>
      </c>
      <c r="I460" s="17">
        <v>0</v>
      </c>
      <c r="J460" s="19">
        <f t="shared" ca="1" si="115"/>
        <v>10146587.537673682</v>
      </c>
      <c r="L460" s="17"/>
      <c r="M460" s="17"/>
      <c r="N460" s="17"/>
      <c r="O460" s="19"/>
      <c r="P460" s="19"/>
      <c r="Q460" s="19"/>
      <c r="R460" s="19"/>
      <c r="S460" s="19"/>
      <c r="U460" s="19" t="s">
        <v>190</v>
      </c>
      <c r="X460" s="4"/>
      <c r="Y460" s="4"/>
    </row>
    <row r="461" spans="1:25" hidden="1" outlineLevel="1" x14ac:dyDescent="0.25">
      <c r="A461" s="16" t="s">
        <v>32</v>
      </c>
      <c r="B461" s="17"/>
      <c r="C461" s="18">
        <v>10213.256354045623</v>
      </c>
      <c r="D461" s="17">
        <f t="shared" ca="1" si="114"/>
        <v>10213.256354045623</v>
      </c>
      <c r="E461" s="17">
        <v>9826.691034137415</v>
      </c>
      <c r="F461" s="19">
        <v>9.826691034137415</v>
      </c>
      <c r="G461" s="17">
        <v>376.73862887407046</v>
      </c>
      <c r="H461" s="17">
        <v>0</v>
      </c>
      <c r="I461" s="17">
        <v>0</v>
      </c>
      <c r="J461" s="19">
        <f t="shared" ca="1" si="115"/>
        <v>10213.256354045623</v>
      </c>
      <c r="L461" s="17"/>
      <c r="M461" s="17"/>
      <c r="N461" s="17"/>
      <c r="O461" s="19"/>
      <c r="P461" s="19"/>
      <c r="Q461" s="19"/>
      <c r="R461" s="19"/>
      <c r="S461" s="19"/>
      <c r="U461" s="19" t="s">
        <v>190</v>
      </c>
      <c r="X461" s="4"/>
      <c r="Y461" s="4"/>
    </row>
    <row r="462" spans="1:25" hidden="1" outlineLevel="1" x14ac:dyDescent="0.25">
      <c r="A462" s="16" t="s">
        <v>32</v>
      </c>
      <c r="B462" s="17"/>
      <c r="C462" s="18">
        <v>49029.443559911197</v>
      </c>
      <c r="D462" s="17">
        <f t="shared" ca="1" si="114"/>
        <v>49029.443559911197</v>
      </c>
      <c r="E462" s="17">
        <v>47173.710003673674</v>
      </c>
      <c r="F462" s="19">
        <v>47.173710003673676</v>
      </c>
      <c r="G462" s="17">
        <v>1808.5598462338426</v>
      </c>
      <c r="H462" s="17">
        <v>0</v>
      </c>
      <c r="I462" s="17">
        <v>0</v>
      </c>
      <c r="J462" s="19">
        <f t="shared" ca="1" si="115"/>
        <v>49029.443559911197</v>
      </c>
      <c r="L462" s="17"/>
      <c r="M462" s="17"/>
      <c r="N462" s="19"/>
      <c r="O462" s="19"/>
      <c r="P462" s="19"/>
      <c r="Q462" s="19"/>
      <c r="R462" s="19"/>
      <c r="S462" s="19"/>
      <c r="U462" s="19" t="s">
        <v>190</v>
      </c>
      <c r="X462" s="4"/>
      <c r="Y462" s="4"/>
    </row>
    <row r="463" spans="1:25" hidden="1" outlineLevel="1" x14ac:dyDescent="0.25">
      <c r="A463" s="16" t="s">
        <v>32</v>
      </c>
      <c r="B463" s="17"/>
      <c r="C463" s="18">
        <v>71878.795236096194</v>
      </c>
      <c r="D463" s="17">
        <f t="shared" ca="1" si="114"/>
        <v>71878.795236096194</v>
      </c>
      <c r="E463" s="17">
        <v>66430.624338272974</v>
      </c>
      <c r="F463" s="19">
        <v>1490.5386214787206</v>
      </c>
      <c r="G463" s="17">
        <v>3957.6322763445046</v>
      </c>
      <c r="H463" s="17">
        <v>0</v>
      </c>
      <c r="I463" s="17">
        <v>0</v>
      </c>
      <c r="J463" s="19">
        <f t="shared" ca="1" si="115"/>
        <v>71878.795236096194</v>
      </c>
      <c r="L463" s="17"/>
      <c r="M463" s="17"/>
      <c r="N463" s="17"/>
      <c r="O463" s="19"/>
      <c r="P463" s="19"/>
      <c r="Q463" s="19"/>
      <c r="R463" s="19"/>
      <c r="S463" s="19"/>
      <c r="U463" s="19" t="s">
        <v>190</v>
      </c>
      <c r="X463" s="4"/>
      <c r="Y463" s="4"/>
    </row>
    <row r="464" spans="1:25" outlineLevel="1" x14ac:dyDescent="0.25">
      <c r="A464" s="16">
        <v>887</v>
      </c>
      <c r="B464" s="17" t="s">
        <v>174</v>
      </c>
      <c r="C464" s="18">
        <v>2892590.6258051945</v>
      </c>
      <c r="D464" s="17">
        <f t="shared" ca="1" si="114"/>
        <v>2892590.6258051945</v>
      </c>
      <c r="E464" s="17">
        <v>2690736.7070283843</v>
      </c>
      <c r="F464" s="19">
        <v>50918.615468398762</v>
      </c>
      <c r="G464" s="17">
        <v>150935.3033084115</v>
      </c>
      <c r="H464" s="17">
        <v>0</v>
      </c>
      <c r="I464" s="17">
        <v>0</v>
      </c>
      <c r="J464" s="19">
        <f t="shared" ca="1" si="115"/>
        <v>2892590.6258051945</v>
      </c>
      <c r="L464" s="17"/>
      <c r="M464" s="17"/>
      <c r="N464" s="17"/>
      <c r="O464" s="19"/>
      <c r="P464" s="19"/>
      <c r="Q464" s="19"/>
      <c r="R464" s="19"/>
      <c r="S464" s="19"/>
      <c r="U464" s="19" t="s">
        <v>194</v>
      </c>
      <c r="X464" s="4"/>
      <c r="Y464" s="4"/>
    </row>
    <row r="465" spans="1:46" outlineLevel="1" x14ac:dyDescent="0.25">
      <c r="A465" s="16">
        <v>889</v>
      </c>
      <c r="B465" s="17" t="s">
        <v>195</v>
      </c>
      <c r="C465" s="18">
        <v>572507.48461437796</v>
      </c>
      <c r="D465" s="17">
        <f t="shared" ca="1" si="114"/>
        <v>572507.48461437796</v>
      </c>
      <c r="E465" s="17">
        <v>529896.87386136793</v>
      </c>
      <c r="F465" s="19">
        <v>11463.687087824084</v>
      </c>
      <c r="G465" s="17">
        <v>31146.92366518587</v>
      </c>
      <c r="H465" s="17">
        <v>0</v>
      </c>
      <c r="I465" s="17">
        <v>0</v>
      </c>
      <c r="J465" s="19">
        <f t="shared" ca="1" si="115"/>
        <v>572507.48461437796</v>
      </c>
      <c r="L465" s="17" t="s">
        <v>55</v>
      </c>
      <c r="M465" s="17" t="s">
        <v>28</v>
      </c>
      <c r="N465" s="19" t="s">
        <v>170</v>
      </c>
      <c r="O465" s="19"/>
      <c r="P465" s="19"/>
      <c r="Q465" s="19"/>
      <c r="R465" s="19"/>
      <c r="S465" s="19"/>
      <c r="U465" s="19"/>
      <c r="X465" s="4"/>
      <c r="Y465" s="4"/>
    </row>
    <row r="466" spans="1:46" outlineLevel="1" x14ac:dyDescent="0.25">
      <c r="A466" s="16">
        <v>890</v>
      </c>
      <c r="B466" s="17" t="s">
        <v>196</v>
      </c>
      <c r="C466" s="18">
        <v>265906.93834072514</v>
      </c>
      <c r="D466" s="17">
        <f t="shared" ca="1" si="114"/>
        <v>265906.93834072514</v>
      </c>
      <c r="E466" s="17">
        <v>245730.94867567415</v>
      </c>
      <c r="F466" s="19">
        <v>5525.0832600262684</v>
      </c>
      <c r="G466" s="17">
        <v>14650.906405024747</v>
      </c>
      <c r="H466" s="17">
        <v>0</v>
      </c>
      <c r="I466" s="17">
        <v>0</v>
      </c>
      <c r="J466" s="19">
        <f t="shared" ca="1" si="115"/>
        <v>265906.93834072514</v>
      </c>
      <c r="L466" s="17"/>
      <c r="M466" s="17"/>
      <c r="N466" s="17"/>
      <c r="O466" s="19"/>
      <c r="P466" s="19"/>
      <c r="Q466" s="19"/>
      <c r="R466" s="19"/>
      <c r="S466" s="19"/>
      <c r="U466" s="19" t="s">
        <v>184</v>
      </c>
      <c r="X466" s="4"/>
      <c r="Y466" s="4"/>
    </row>
    <row r="467" spans="1:46" outlineLevel="1" x14ac:dyDescent="0.25">
      <c r="A467" s="16">
        <v>892</v>
      </c>
      <c r="B467" s="17" t="s">
        <v>197</v>
      </c>
      <c r="C467" s="18">
        <v>1391212.4208590318</v>
      </c>
      <c r="D467" s="17">
        <f t="shared" ca="1" si="114"/>
        <v>1391212.4208590318</v>
      </c>
      <c r="E467" s="17">
        <v>1287296.9869236622</v>
      </c>
      <c r="F467" s="19">
        <v>28050.069043998905</v>
      </c>
      <c r="G467" s="17">
        <v>75865.364891370846</v>
      </c>
      <c r="H467" s="17">
        <v>0</v>
      </c>
      <c r="I467" s="17">
        <v>0</v>
      </c>
      <c r="J467" s="19">
        <f t="shared" ca="1" si="115"/>
        <v>1391212.4208590318</v>
      </c>
      <c r="L467" s="17"/>
      <c r="M467" s="17"/>
      <c r="N467" s="17"/>
      <c r="O467" s="19"/>
      <c r="P467" s="19"/>
      <c r="Q467" s="19"/>
      <c r="R467" s="19"/>
      <c r="S467" s="19"/>
      <c r="U467" s="19" t="s">
        <v>198</v>
      </c>
      <c r="X467" s="4"/>
      <c r="Y467" s="4"/>
    </row>
    <row r="468" spans="1:46" outlineLevel="1" x14ac:dyDescent="0.25">
      <c r="A468" s="16">
        <v>893</v>
      </c>
      <c r="B468" s="17" t="s">
        <v>199</v>
      </c>
      <c r="C468" s="18">
        <v>813006.31874410564</v>
      </c>
      <c r="D468" s="17">
        <f t="shared" ca="1" si="114"/>
        <v>813006.31874410564</v>
      </c>
      <c r="E468" s="17">
        <v>769054.57977550616</v>
      </c>
      <c r="F468" s="19">
        <v>7651.0070124930908</v>
      </c>
      <c r="G468" s="17">
        <v>36300.731956106341</v>
      </c>
      <c r="H468" s="17">
        <v>0</v>
      </c>
      <c r="I468" s="17">
        <v>0</v>
      </c>
      <c r="J468" s="19">
        <f t="shared" ca="1" si="115"/>
        <v>813006.31874410564</v>
      </c>
      <c r="L468" s="17"/>
      <c r="M468" s="17"/>
      <c r="N468" s="17"/>
      <c r="O468" s="19"/>
      <c r="P468" s="19"/>
      <c r="Q468" s="19"/>
      <c r="R468" s="19"/>
      <c r="S468" s="19"/>
      <c r="U468" s="19" t="s">
        <v>186</v>
      </c>
      <c r="X468" s="4"/>
      <c r="Y468" s="4"/>
    </row>
    <row r="469" spans="1:46" outlineLevel="1" x14ac:dyDescent="0.25">
      <c r="A469" s="16">
        <v>894</v>
      </c>
      <c r="B469" s="17" t="s">
        <v>157</v>
      </c>
      <c r="C469" s="18">
        <v>477445.43770323851</v>
      </c>
      <c r="D469" s="17">
        <f t="shared" ca="1" si="114"/>
        <v>477445.43770323851</v>
      </c>
      <c r="E469" s="17">
        <v>441505.35152402974</v>
      </c>
      <c r="F469" s="19">
        <v>9771.1212743457381</v>
      </c>
      <c r="G469" s="17">
        <v>26168.964904863031</v>
      </c>
      <c r="H469" s="17">
        <v>0</v>
      </c>
      <c r="I469" s="17">
        <v>0</v>
      </c>
      <c r="J469" s="19">
        <f t="shared" ca="1" si="115"/>
        <v>477445.43770323851</v>
      </c>
      <c r="L469" s="17"/>
      <c r="M469" s="17"/>
      <c r="N469" s="17"/>
      <c r="O469" s="19"/>
      <c r="P469" s="19"/>
      <c r="Q469" s="19"/>
      <c r="R469" s="19"/>
      <c r="S469" s="19"/>
      <c r="U469" s="19" t="s">
        <v>200</v>
      </c>
      <c r="X469" s="4"/>
      <c r="Y469" s="4"/>
    </row>
    <row r="470" spans="1:46" hidden="1" outlineLevel="1" x14ac:dyDescent="0.25">
      <c r="A470" s="16" t="s">
        <v>32</v>
      </c>
      <c r="B470" s="17" t="s">
        <v>32</v>
      </c>
      <c r="C470" s="18">
        <v>0</v>
      </c>
      <c r="D470" s="17">
        <f t="shared" ca="1" si="114"/>
        <v>0</v>
      </c>
      <c r="E470" s="19"/>
      <c r="F470" s="19"/>
      <c r="G470" s="19"/>
      <c r="H470" s="19"/>
      <c r="I470" s="19"/>
      <c r="J470" s="19">
        <f t="shared" ca="1" si="115"/>
        <v>0</v>
      </c>
      <c r="L470" s="17"/>
      <c r="M470" s="17"/>
      <c r="N470" s="17"/>
      <c r="O470" s="19"/>
      <c r="P470" s="19"/>
      <c r="Q470" s="19"/>
      <c r="R470" s="19"/>
      <c r="S470" s="19"/>
      <c r="U470" s="19"/>
      <c r="X470" s="4"/>
      <c r="Y470" s="4"/>
    </row>
    <row r="471" spans="1:46" hidden="1" outlineLevel="1" x14ac:dyDescent="0.25">
      <c r="A471" s="16" t="s">
        <v>32</v>
      </c>
      <c r="B471" s="17" t="s">
        <v>32</v>
      </c>
      <c r="C471" s="18">
        <v>0</v>
      </c>
      <c r="D471" s="17">
        <f t="shared" ca="1" si="114"/>
        <v>0</v>
      </c>
      <c r="E471" s="19"/>
      <c r="F471" s="19"/>
      <c r="G471" s="19"/>
      <c r="H471" s="19"/>
      <c r="I471" s="19"/>
      <c r="J471" s="19">
        <f t="shared" ca="1" si="115"/>
        <v>0</v>
      </c>
      <c r="L471" s="17"/>
      <c r="M471" s="17"/>
      <c r="N471" s="17"/>
      <c r="O471" s="19"/>
      <c r="P471" s="19"/>
      <c r="Q471" s="19"/>
      <c r="R471" s="19"/>
      <c r="S471" s="19"/>
      <c r="U471" s="19"/>
      <c r="X471" s="4"/>
      <c r="Y471" s="4"/>
    </row>
    <row r="472" spans="1:46" hidden="1" outlineLevel="1" x14ac:dyDescent="0.25">
      <c r="A472" s="16" t="s">
        <v>32</v>
      </c>
      <c r="B472" s="17" t="s">
        <v>32</v>
      </c>
      <c r="C472" s="18">
        <v>0</v>
      </c>
      <c r="D472" s="17">
        <f t="shared" ca="1" si="114"/>
        <v>0</v>
      </c>
      <c r="E472" s="19"/>
      <c r="F472" s="19"/>
      <c r="G472" s="19"/>
      <c r="H472" s="19"/>
      <c r="I472" s="19"/>
      <c r="J472" s="19">
        <f t="shared" ca="1" si="115"/>
        <v>0</v>
      </c>
      <c r="L472" s="17"/>
      <c r="M472" s="17"/>
      <c r="N472" s="17"/>
      <c r="O472" s="19"/>
      <c r="P472" s="19"/>
      <c r="Q472" s="19"/>
      <c r="R472" s="19"/>
      <c r="S472" s="19"/>
      <c r="U472" s="19"/>
      <c r="X472" s="4"/>
      <c r="Y472" s="4"/>
    </row>
    <row r="473" spans="1:46" hidden="1" outlineLevel="1" x14ac:dyDescent="0.25">
      <c r="A473" s="16" t="s">
        <v>32</v>
      </c>
      <c r="B473" s="17" t="s">
        <v>32</v>
      </c>
      <c r="C473" s="18">
        <v>0</v>
      </c>
      <c r="D473" s="17">
        <f t="shared" ca="1" si="114"/>
        <v>0</v>
      </c>
      <c r="E473" s="19"/>
      <c r="F473" s="19"/>
      <c r="G473" s="19"/>
      <c r="H473" s="19"/>
      <c r="I473" s="19"/>
      <c r="J473" s="19">
        <f t="shared" ca="1" si="115"/>
        <v>0</v>
      </c>
      <c r="L473" s="17"/>
      <c r="M473" s="17"/>
      <c r="N473" s="17"/>
      <c r="O473" s="19"/>
      <c r="P473" s="19"/>
      <c r="Q473" s="19"/>
      <c r="R473" s="19"/>
      <c r="S473" s="19"/>
      <c r="U473" s="19"/>
      <c r="X473" s="4"/>
      <c r="Y473" s="4"/>
    </row>
    <row r="474" spans="1:46" hidden="1" outlineLevel="1" x14ac:dyDescent="0.25">
      <c r="A474" s="16" t="s">
        <v>32</v>
      </c>
      <c r="B474" s="17" t="s">
        <v>32</v>
      </c>
      <c r="C474" s="18">
        <v>0</v>
      </c>
      <c r="D474" s="17">
        <f t="shared" ca="1" si="114"/>
        <v>0</v>
      </c>
      <c r="E474" s="19"/>
      <c r="F474" s="19"/>
      <c r="G474" s="19"/>
      <c r="H474" s="19"/>
      <c r="I474" s="19"/>
      <c r="J474" s="19">
        <f t="shared" ca="1" si="115"/>
        <v>0</v>
      </c>
      <c r="L474" s="17"/>
      <c r="M474" s="17"/>
      <c r="N474" s="17"/>
      <c r="O474" s="19"/>
      <c r="P474" s="19"/>
      <c r="Q474" s="19"/>
      <c r="R474" s="19"/>
      <c r="S474" s="19"/>
      <c r="U474" s="19"/>
      <c r="X474" s="4"/>
      <c r="Y474" s="4"/>
    </row>
    <row r="475" spans="1:46" s="22" customFormat="1" ht="13" outlineLevel="1" x14ac:dyDescent="0.3">
      <c r="A475" s="37"/>
      <c r="B475" s="22" t="s">
        <v>21</v>
      </c>
      <c r="C475" s="22">
        <f t="shared" ref="C475:J475" ca="1" si="116">SUM(C453:C474)</f>
        <v>27367437.778159473</v>
      </c>
      <c r="D475" s="22">
        <f t="shared" ca="1" si="116"/>
        <v>27367437.778159473</v>
      </c>
      <c r="E475" s="22">
        <f t="shared" ca="1" si="116"/>
        <v>25614608.633726873</v>
      </c>
      <c r="F475" s="22">
        <f t="shared" ca="1" si="116"/>
        <v>402623.26229435689</v>
      </c>
      <c r="G475" s="22">
        <f t="shared" ca="1" si="116"/>
        <v>1350205.8821382455</v>
      </c>
      <c r="H475" s="22">
        <f t="shared" ref="H475:I475" ca="1" si="117">SUM(H453:H474)</f>
        <v>0</v>
      </c>
      <c r="I475" s="22">
        <f t="shared" ca="1" si="117"/>
        <v>0</v>
      </c>
      <c r="J475" s="22">
        <f t="shared" ca="1" si="116"/>
        <v>27367437.778159473</v>
      </c>
      <c r="K475" s="2"/>
      <c r="T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outlineLevel="1" x14ac:dyDescent="0.25"/>
    <row r="477" spans="1:46" ht="13" outlineLevel="1" x14ac:dyDescent="0.3">
      <c r="B477" s="6" t="s">
        <v>281</v>
      </c>
    </row>
    <row r="478" spans="1:46" outlineLevel="1" x14ac:dyDescent="0.25">
      <c r="A478" s="16">
        <v>901</v>
      </c>
      <c r="B478" s="17" t="s">
        <v>209</v>
      </c>
      <c r="C478" s="18">
        <v>84354.030314860283</v>
      </c>
      <c r="D478" s="17">
        <f t="shared" ref="D478:D488" ca="1" si="118">SUM(E478:H478)</f>
        <v>84354.030314860283</v>
      </c>
      <c r="E478" s="17">
        <v>81161.283400082801</v>
      </c>
      <c r="F478" s="17">
        <v>81.161283400082809</v>
      </c>
      <c r="G478" s="17">
        <v>3111.5856313773947</v>
      </c>
      <c r="H478" s="17">
        <v>0</v>
      </c>
      <c r="I478" s="17">
        <v>0</v>
      </c>
      <c r="J478" s="19">
        <f t="shared" ref="J478:J488" ca="1" si="119">D478+I478</f>
        <v>84354.030314860283</v>
      </c>
      <c r="L478" s="17"/>
      <c r="M478" s="17"/>
      <c r="N478" s="17"/>
      <c r="O478" s="19"/>
      <c r="P478" s="19"/>
      <c r="Q478" s="19"/>
      <c r="R478" s="19"/>
      <c r="S478" s="19"/>
      <c r="U478" s="19" t="s">
        <v>210</v>
      </c>
      <c r="W478" s="4"/>
      <c r="X478" s="4"/>
      <c r="Y478" s="4"/>
    </row>
    <row r="479" spans="1:46" outlineLevel="1" x14ac:dyDescent="0.25">
      <c r="A479" s="16">
        <v>902</v>
      </c>
      <c r="B479" s="17" t="s">
        <v>282</v>
      </c>
      <c r="C479" s="18">
        <v>140422.37537033285</v>
      </c>
      <c r="D479" s="17">
        <f t="shared" ca="1" si="118"/>
        <v>140422.37537033285</v>
      </c>
      <c r="E479" s="17">
        <v>136172.58613963824</v>
      </c>
      <c r="F479" s="17">
        <v>17.627581733876703</v>
      </c>
      <c r="G479" s="17">
        <v>4232.1616489607313</v>
      </c>
      <c r="H479" s="17">
        <v>0</v>
      </c>
      <c r="I479" s="17">
        <v>0</v>
      </c>
      <c r="J479" s="19">
        <f t="shared" ca="1" si="119"/>
        <v>140422.37537033285</v>
      </c>
      <c r="L479" s="17"/>
      <c r="M479" s="17"/>
      <c r="N479" s="17"/>
      <c r="O479" s="19"/>
      <c r="P479" s="19"/>
      <c r="Q479" s="19"/>
      <c r="R479" s="19"/>
      <c r="S479" s="19"/>
      <c r="U479" s="19" t="s">
        <v>283</v>
      </c>
      <c r="W479" s="4"/>
      <c r="X479" s="4"/>
      <c r="Y479" s="4"/>
    </row>
    <row r="480" spans="1:46" outlineLevel="1" x14ac:dyDescent="0.25">
      <c r="A480" s="16">
        <v>903</v>
      </c>
      <c r="B480" s="17" t="s">
        <v>284</v>
      </c>
      <c r="C480" s="18">
        <v>8168870.1198540581</v>
      </c>
      <c r="D480" s="17">
        <f t="shared" ca="1" si="118"/>
        <v>8168870.1198540581</v>
      </c>
      <c r="E480" s="17">
        <v>7888979.1114597563</v>
      </c>
      <c r="F480" s="17">
        <v>12857.414210348807</v>
      </c>
      <c r="G480" s="17">
        <v>267033.59418395371</v>
      </c>
      <c r="H480" s="17">
        <v>0</v>
      </c>
      <c r="I480" s="17">
        <v>0</v>
      </c>
      <c r="J480" s="19">
        <f t="shared" ca="1" si="119"/>
        <v>8168870.1198540581</v>
      </c>
      <c r="L480" s="17"/>
      <c r="M480" s="17"/>
      <c r="N480" s="17"/>
      <c r="O480" s="19"/>
      <c r="P480" s="19"/>
      <c r="Q480" s="19"/>
      <c r="R480" s="19"/>
      <c r="S480" s="19"/>
      <c r="U480" s="19" t="s">
        <v>285</v>
      </c>
      <c r="W480" s="4"/>
      <c r="X480" s="4"/>
      <c r="Y480" s="4"/>
    </row>
    <row r="481" spans="1:46" outlineLevel="1" x14ac:dyDescent="0.25">
      <c r="A481" s="16">
        <v>905</v>
      </c>
      <c r="B481" s="17" t="s">
        <v>222</v>
      </c>
      <c r="C481" s="18">
        <v>0</v>
      </c>
      <c r="D481" s="17">
        <f t="shared" ca="1" si="118"/>
        <v>0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9">
        <f t="shared" ca="1" si="119"/>
        <v>0</v>
      </c>
      <c r="L481" s="17"/>
      <c r="M481" s="17"/>
      <c r="N481" s="17"/>
      <c r="O481" s="19"/>
      <c r="P481" s="19"/>
      <c r="Q481" s="19"/>
      <c r="R481" s="19"/>
      <c r="S481" s="19"/>
      <c r="U481" s="19" t="s">
        <v>210</v>
      </c>
      <c r="W481" s="4"/>
      <c r="X481" s="4"/>
      <c r="Y481" s="4"/>
    </row>
    <row r="482" spans="1:46" hidden="1" outlineLevel="1" x14ac:dyDescent="0.25">
      <c r="A482" s="16" t="s">
        <v>32</v>
      </c>
      <c r="B482" s="17" t="s">
        <v>32</v>
      </c>
      <c r="C482" s="18">
        <v>0</v>
      </c>
      <c r="D482" s="17">
        <f t="shared" ca="1" si="118"/>
        <v>0</v>
      </c>
      <c r="E482" s="17">
        <v>0</v>
      </c>
      <c r="F482" s="17">
        <v>0</v>
      </c>
      <c r="G482" s="19">
        <v>0</v>
      </c>
      <c r="H482" s="19">
        <v>0</v>
      </c>
      <c r="I482" s="19">
        <v>0</v>
      </c>
      <c r="J482" s="19">
        <f t="shared" ca="1" si="119"/>
        <v>0</v>
      </c>
      <c r="L482" s="17"/>
      <c r="M482" s="17"/>
      <c r="N482" s="17"/>
      <c r="O482" s="19"/>
      <c r="P482" s="19"/>
      <c r="Q482" s="19"/>
      <c r="R482" s="19"/>
      <c r="S482" s="19"/>
      <c r="U482" s="19"/>
      <c r="X482" s="4"/>
      <c r="Y482" s="4"/>
    </row>
    <row r="483" spans="1:46" hidden="1" outlineLevel="1" x14ac:dyDescent="0.25">
      <c r="A483" s="16" t="s">
        <v>32</v>
      </c>
      <c r="B483" s="17" t="s">
        <v>32</v>
      </c>
      <c r="C483" s="18">
        <v>0</v>
      </c>
      <c r="D483" s="17">
        <f t="shared" ca="1" si="118"/>
        <v>0</v>
      </c>
      <c r="E483" s="17">
        <v>0</v>
      </c>
      <c r="F483" s="17">
        <v>0</v>
      </c>
      <c r="G483" s="19">
        <v>0</v>
      </c>
      <c r="H483" s="19">
        <v>0</v>
      </c>
      <c r="I483" s="19">
        <v>0</v>
      </c>
      <c r="J483" s="19">
        <f t="shared" ca="1" si="119"/>
        <v>0</v>
      </c>
      <c r="L483" s="17"/>
      <c r="M483" s="17"/>
      <c r="N483" s="17"/>
      <c r="O483" s="19"/>
      <c r="P483" s="19"/>
      <c r="Q483" s="19"/>
      <c r="R483" s="19"/>
      <c r="S483" s="19"/>
      <c r="U483" s="19"/>
      <c r="X483" s="4"/>
      <c r="Y483" s="4"/>
    </row>
    <row r="484" spans="1:46" hidden="1" outlineLevel="1" x14ac:dyDescent="0.25">
      <c r="A484" s="16" t="s">
        <v>32</v>
      </c>
      <c r="B484" s="17" t="s">
        <v>32</v>
      </c>
      <c r="C484" s="18">
        <v>0</v>
      </c>
      <c r="D484" s="17">
        <f t="shared" ca="1" si="118"/>
        <v>0</v>
      </c>
      <c r="E484" s="17">
        <v>0</v>
      </c>
      <c r="F484" s="17">
        <v>0</v>
      </c>
      <c r="G484" s="19">
        <v>0</v>
      </c>
      <c r="H484" s="19">
        <v>0</v>
      </c>
      <c r="I484" s="19">
        <v>0</v>
      </c>
      <c r="J484" s="19">
        <f t="shared" ca="1" si="119"/>
        <v>0</v>
      </c>
      <c r="L484" s="17"/>
      <c r="M484" s="17"/>
      <c r="N484" s="17"/>
      <c r="O484" s="19"/>
      <c r="P484" s="19"/>
      <c r="Q484" s="19"/>
      <c r="R484" s="19"/>
      <c r="S484" s="19"/>
      <c r="U484" s="19"/>
      <c r="X484" s="4"/>
      <c r="Y484" s="4"/>
    </row>
    <row r="485" spans="1:46" hidden="1" outlineLevel="1" x14ac:dyDescent="0.25">
      <c r="A485" s="16" t="s">
        <v>32</v>
      </c>
      <c r="B485" s="17" t="s">
        <v>32</v>
      </c>
      <c r="C485" s="18">
        <v>0</v>
      </c>
      <c r="D485" s="17">
        <f t="shared" ca="1" si="118"/>
        <v>0</v>
      </c>
      <c r="E485" s="17">
        <v>0</v>
      </c>
      <c r="F485" s="17">
        <v>0</v>
      </c>
      <c r="G485" s="19">
        <v>0</v>
      </c>
      <c r="H485" s="19">
        <v>0</v>
      </c>
      <c r="I485" s="19">
        <v>0</v>
      </c>
      <c r="J485" s="19">
        <f t="shared" ca="1" si="119"/>
        <v>0</v>
      </c>
      <c r="L485" s="17"/>
      <c r="M485" s="17"/>
      <c r="N485" s="17"/>
      <c r="O485" s="19"/>
      <c r="P485" s="19"/>
      <c r="Q485" s="19"/>
      <c r="R485" s="19"/>
      <c r="S485" s="19"/>
      <c r="U485" s="19"/>
      <c r="X485" s="4"/>
      <c r="Y485" s="4"/>
    </row>
    <row r="486" spans="1:46" hidden="1" outlineLevel="1" x14ac:dyDescent="0.25">
      <c r="A486" s="16" t="s">
        <v>32</v>
      </c>
      <c r="B486" s="17" t="s">
        <v>32</v>
      </c>
      <c r="C486" s="18">
        <v>0</v>
      </c>
      <c r="D486" s="17">
        <f t="shared" ca="1" si="118"/>
        <v>0</v>
      </c>
      <c r="E486" s="17">
        <v>0</v>
      </c>
      <c r="F486" s="17">
        <v>0</v>
      </c>
      <c r="G486" s="19">
        <v>0</v>
      </c>
      <c r="H486" s="19">
        <v>0</v>
      </c>
      <c r="I486" s="19">
        <v>0</v>
      </c>
      <c r="J486" s="19">
        <f t="shared" ca="1" si="119"/>
        <v>0</v>
      </c>
      <c r="L486" s="17"/>
      <c r="M486" s="17"/>
      <c r="N486" s="17"/>
      <c r="O486" s="19"/>
      <c r="P486" s="19"/>
      <c r="Q486" s="19"/>
      <c r="R486" s="19"/>
      <c r="S486" s="19"/>
      <c r="U486" s="19"/>
      <c r="X486" s="4"/>
      <c r="Y486" s="4"/>
    </row>
    <row r="487" spans="1:46" hidden="1" outlineLevel="1" x14ac:dyDescent="0.25">
      <c r="A487" s="16" t="s">
        <v>32</v>
      </c>
      <c r="B487" s="17" t="s">
        <v>32</v>
      </c>
      <c r="C487" s="18">
        <v>0</v>
      </c>
      <c r="D487" s="17">
        <f t="shared" ca="1" si="118"/>
        <v>0</v>
      </c>
      <c r="E487" s="17">
        <v>0</v>
      </c>
      <c r="F487" s="17">
        <v>0</v>
      </c>
      <c r="G487" s="19">
        <v>0</v>
      </c>
      <c r="H487" s="19">
        <v>0</v>
      </c>
      <c r="I487" s="19">
        <v>0</v>
      </c>
      <c r="J487" s="19">
        <f t="shared" ca="1" si="119"/>
        <v>0</v>
      </c>
      <c r="L487" s="17"/>
      <c r="M487" s="17"/>
      <c r="N487" s="17"/>
      <c r="O487" s="19"/>
      <c r="P487" s="19"/>
      <c r="Q487" s="19"/>
      <c r="R487" s="19"/>
      <c r="S487" s="19"/>
      <c r="U487" s="19"/>
      <c r="X487" s="4"/>
      <c r="Y487" s="4"/>
    </row>
    <row r="488" spans="1:46" hidden="1" outlineLevel="1" x14ac:dyDescent="0.25">
      <c r="A488" s="16" t="s">
        <v>32</v>
      </c>
      <c r="B488" s="17" t="s">
        <v>32</v>
      </c>
      <c r="C488" s="18">
        <v>0</v>
      </c>
      <c r="D488" s="17">
        <f t="shared" ca="1" si="118"/>
        <v>0</v>
      </c>
      <c r="E488" s="17">
        <v>0</v>
      </c>
      <c r="F488" s="17">
        <v>0</v>
      </c>
      <c r="G488" s="19">
        <v>0</v>
      </c>
      <c r="H488" s="19">
        <v>0</v>
      </c>
      <c r="I488" s="19">
        <v>0</v>
      </c>
      <c r="J488" s="19">
        <f t="shared" ca="1" si="119"/>
        <v>0</v>
      </c>
      <c r="L488" s="17"/>
      <c r="M488" s="17"/>
      <c r="N488" s="17"/>
      <c r="O488" s="19"/>
      <c r="P488" s="19"/>
      <c r="Q488" s="19"/>
      <c r="R488" s="19"/>
      <c r="S488" s="19"/>
      <c r="U488" s="19"/>
      <c r="X488" s="4"/>
      <c r="Y488" s="4"/>
    </row>
    <row r="489" spans="1:46" s="22" customFormat="1" ht="13" outlineLevel="1" x14ac:dyDescent="0.3">
      <c r="A489" s="37"/>
      <c r="B489" s="22" t="s">
        <v>21</v>
      </c>
      <c r="C489" s="22">
        <f t="shared" ref="C489:J489" ca="1" si="120">SUM(C478:C488)</f>
        <v>8393646.525539251</v>
      </c>
      <c r="D489" s="22">
        <f t="shared" ca="1" si="120"/>
        <v>8393646.525539251</v>
      </c>
      <c r="E489" s="22">
        <f t="shared" ca="1" si="120"/>
        <v>8106312.9809994772</v>
      </c>
      <c r="F489" s="22">
        <f t="shared" ca="1" si="120"/>
        <v>12956.203075482767</v>
      </c>
      <c r="G489" s="22">
        <f t="shared" ca="1" si="120"/>
        <v>274377.34146429185</v>
      </c>
      <c r="H489" s="22">
        <f t="shared" ref="H489:I489" ca="1" si="121">SUM(H478:H488)</f>
        <v>0</v>
      </c>
      <c r="I489" s="22">
        <f t="shared" ca="1" si="121"/>
        <v>0</v>
      </c>
      <c r="J489" s="22">
        <f t="shared" ca="1" si="120"/>
        <v>8393646.525539251</v>
      </c>
      <c r="K489" s="2"/>
      <c r="T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  <row r="490" spans="1:46" outlineLevel="1" x14ac:dyDescent="0.25"/>
    <row r="491" spans="1:46" ht="13" outlineLevel="1" x14ac:dyDescent="0.3">
      <c r="B491" s="6" t="s">
        <v>286</v>
      </c>
    </row>
    <row r="492" spans="1:46" outlineLevel="1" x14ac:dyDescent="0.25">
      <c r="A492" s="16">
        <v>908</v>
      </c>
      <c r="B492" s="17" t="s">
        <v>226</v>
      </c>
      <c r="C492" s="18">
        <v>444184.7891973494</v>
      </c>
      <c r="D492" s="17">
        <f t="shared" ref="D492:D501" ca="1" si="122">SUM(E492:H492)</f>
        <v>444184.7891973494</v>
      </c>
      <c r="E492" s="17">
        <v>428521.72376869858</v>
      </c>
      <c r="F492" s="17">
        <v>300.6343462503753</v>
      </c>
      <c r="G492" s="17">
        <v>15362.431082400461</v>
      </c>
      <c r="H492" s="17">
        <v>0</v>
      </c>
      <c r="I492" s="17">
        <v>0</v>
      </c>
      <c r="J492" s="19">
        <f t="shared" ref="J492:J501" ca="1" si="123">D492+I492</f>
        <v>444184.7891973494</v>
      </c>
      <c r="L492" s="17"/>
      <c r="M492" s="17"/>
      <c r="N492" s="17"/>
      <c r="O492" s="17"/>
      <c r="P492" s="17"/>
      <c r="Q492" s="17"/>
      <c r="R492" s="17"/>
      <c r="S492" s="17"/>
      <c r="U492" s="17" t="s">
        <v>287</v>
      </c>
      <c r="X492" s="4"/>
      <c r="Y492" s="4"/>
    </row>
    <row r="493" spans="1:46" outlineLevel="1" x14ac:dyDescent="0.25">
      <c r="A493" s="16">
        <v>909</v>
      </c>
      <c r="B493" s="17" t="s">
        <v>227</v>
      </c>
      <c r="C493" s="18">
        <v>440523.17017509713</v>
      </c>
      <c r="D493" s="17">
        <f t="shared" ca="1" si="122"/>
        <v>440523.17017509713</v>
      </c>
      <c r="E493" s="17">
        <v>423849.64565925946</v>
      </c>
      <c r="F493" s="17">
        <v>423.84964565925947</v>
      </c>
      <c r="G493" s="17">
        <v>16249.674870178389</v>
      </c>
      <c r="H493" s="17">
        <v>0</v>
      </c>
      <c r="I493" s="17">
        <v>0</v>
      </c>
      <c r="J493" s="19">
        <f t="shared" ca="1" si="123"/>
        <v>440523.17017509713</v>
      </c>
      <c r="L493" s="17" t="s">
        <v>55</v>
      </c>
      <c r="M493" s="17" t="s">
        <v>66</v>
      </c>
      <c r="N493" s="17"/>
      <c r="O493" s="17"/>
      <c r="P493" s="17" t="s">
        <v>228</v>
      </c>
      <c r="Q493" s="17"/>
      <c r="R493" s="17"/>
      <c r="S493" s="17"/>
      <c r="U493" s="17"/>
      <c r="X493" s="4"/>
      <c r="Y493" s="4"/>
    </row>
    <row r="494" spans="1:46" outlineLevel="1" x14ac:dyDescent="0.25">
      <c r="A494" s="16">
        <v>910</v>
      </c>
      <c r="B494" s="17" t="s">
        <v>288</v>
      </c>
      <c r="C494" s="18">
        <v>0</v>
      </c>
      <c r="D494" s="17">
        <f t="shared" ca="1" si="122"/>
        <v>0</v>
      </c>
      <c r="E494" s="17">
        <v>0</v>
      </c>
      <c r="F494" s="17">
        <v>0</v>
      </c>
      <c r="G494" s="17">
        <v>0</v>
      </c>
      <c r="H494" s="17">
        <v>0</v>
      </c>
      <c r="I494" s="17">
        <v>0</v>
      </c>
      <c r="J494" s="19">
        <f t="shared" ca="1" si="123"/>
        <v>0</v>
      </c>
      <c r="L494" s="17"/>
      <c r="M494" s="17"/>
      <c r="N494" s="17"/>
      <c r="O494" s="17"/>
      <c r="P494" s="17"/>
      <c r="Q494" s="17"/>
      <c r="R494" s="17"/>
      <c r="S494" s="17"/>
      <c r="U494" s="17" t="s">
        <v>287</v>
      </c>
      <c r="X494" s="4"/>
      <c r="Y494" s="4"/>
    </row>
    <row r="495" spans="1:46" hidden="1" outlineLevel="1" x14ac:dyDescent="0.25">
      <c r="A495" s="16" t="s">
        <v>32</v>
      </c>
      <c r="B495" s="17" t="s">
        <v>32</v>
      </c>
      <c r="C495" s="18">
        <v>0</v>
      </c>
      <c r="D495" s="17">
        <f t="shared" ca="1" si="122"/>
        <v>0</v>
      </c>
      <c r="E495" s="17">
        <v>0</v>
      </c>
      <c r="F495" s="17">
        <v>0</v>
      </c>
      <c r="G495" s="19">
        <v>0</v>
      </c>
      <c r="H495" s="19">
        <v>0</v>
      </c>
      <c r="I495" s="19">
        <v>0</v>
      </c>
      <c r="J495" s="19">
        <f t="shared" ca="1" si="123"/>
        <v>0</v>
      </c>
      <c r="L495" s="17"/>
      <c r="M495" s="17"/>
      <c r="N495" s="17"/>
      <c r="O495" s="19"/>
      <c r="P495" s="19"/>
      <c r="Q495" s="19"/>
      <c r="R495" s="19"/>
      <c r="S495" s="19"/>
      <c r="U495" s="19"/>
      <c r="X495" s="4"/>
      <c r="Y495" s="4"/>
    </row>
    <row r="496" spans="1:46" hidden="1" outlineLevel="1" x14ac:dyDescent="0.25">
      <c r="A496" s="16" t="s">
        <v>32</v>
      </c>
      <c r="B496" s="17" t="s">
        <v>32</v>
      </c>
      <c r="C496" s="18">
        <v>0</v>
      </c>
      <c r="D496" s="17">
        <f t="shared" ca="1" si="122"/>
        <v>0</v>
      </c>
      <c r="E496" s="17">
        <v>0</v>
      </c>
      <c r="F496" s="17">
        <v>0</v>
      </c>
      <c r="G496" s="19">
        <v>0</v>
      </c>
      <c r="H496" s="19">
        <v>0</v>
      </c>
      <c r="I496" s="19">
        <v>0</v>
      </c>
      <c r="J496" s="19">
        <f t="shared" ca="1" si="123"/>
        <v>0</v>
      </c>
      <c r="L496" s="17"/>
      <c r="M496" s="17"/>
      <c r="N496" s="17"/>
      <c r="O496" s="19"/>
      <c r="P496" s="19"/>
      <c r="Q496" s="19"/>
      <c r="R496" s="19"/>
      <c r="S496" s="19"/>
      <c r="U496" s="19"/>
      <c r="X496" s="4"/>
      <c r="Y496" s="4"/>
    </row>
    <row r="497" spans="1:46" hidden="1" outlineLevel="1" x14ac:dyDescent="0.25">
      <c r="A497" s="16" t="s">
        <v>32</v>
      </c>
      <c r="B497" s="17" t="s">
        <v>32</v>
      </c>
      <c r="C497" s="18">
        <v>0</v>
      </c>
      <c r="D497" s="17">
        <f t="shared" ca="1" si="122"/>
        <v>0</v>
      </c>
      <c r="E497" s="17">
        <v>0</v>
      </c>
      <c r="F497" s="17">
        <v>0</v>
      </c>
      <c r="G497" s="19">
        <v>0</v>
      </c>
      <c r="H497" s="19">
        <v>0</v>
      </c>
      <c r="I497" s="19">
        <v>0</v>
      </c>
      <c r="J497" s="19">
        <f t="shared" ca="1" si="123"/>
        <v>0</v>
      </c>
      <c r="L497" s="17"/>
      <c r="M497" s="17"/>
      <c r="N497" s="17"/>
      <c r="O497" s="19"/>
      <c r="P497" s="19"/>
      <c r="Q497" s="19"/>
      <c r="R497" s="19"/>
      <c r="S497" s="19"/>
      <c r="U497" s="19"/>
      <c r="X497" s="4"/>
      <c r="Y497" s="4"/>
    </row>
    <row r="498" spans="1:46" hidden="1" outlineLevel="1" x14ac:dyDescent="0.25">
      <c r="A498" s="16" t="s">
        <v>32</v>
      </c>
      <c r="B498" s="17" t="s">
        <v>32</v>
      </c>
      <c r="C498" s="18">
        <v>0</v>
      </c>
      <c r="D498" s="17">
        <f t="shared" ca="1" si="122"/>
        <v>0</v>
      </c>
      <c r="E498" s="17">
        <v>0</v>
      </c>
      <c r="F498" s="17">
        <v>0</v>
      </c>
      <c r="G498" s="19">
        <v>0</v>
      </c>
      <c r="H498" s="19">
        <v>0</v>
      </c>
      <c r="I498" s="19">
        <v>0</v>
      </c>
      <c r="J498" s="19">
        <f t="shared" ca="1" si="123"/>
        <v>0</v>
      </c>
      <c r="L498" s="17"/>
      <c r="M498" s="17"/>
      <c r="N498" s="17"/>
      <c r="O498" s="19"/>
      <c r="P498" s="19"/>
      <c r="Q498" s="19"/>
      <c r="R498" s="19"/>
      <c r="S498" s="19"/>
      <c r="U498" s="19"/>
      <c r="X498" s="4"/>
      <c r="Y498" s="4"/>
    </row>
    <row r="499" spans="1:46" hidden="1" outlineLevel="1" x14ac:dyDescent="0.25">
      <c r="A499" s="16" t="s">
        <v>32</v>
      </c>
      <c r="B499" s="17" t="s">
        <v>32</v>
      </c>
      <c r="C499" s="18">
        <v>0</v>
      </c>
      <c r="D499" s="17">
        <f t="shared" ca="1" si="122"/>
        <v>0</v>
      </c>
      <c r="E499" s="17">
        <v>0</v>
      </c>
      <c r="F499" s="17">
        <v>0</v>
      </c>
      <c r="G499" s="19">
        <v>0</v>
      </c>
      <c r="H499" s="19">
        <v>0</v>
      </c>
      <c r="I499" s="19">
        <v>0</v>
      </c>
      <c r="J499" s="19">
        <f t="shared" ca="1" si="123"/>
        <v>0</v>
      </c>
      <c r="L499" s="17"/>
      <c r="M499" s="17"/>
      <c r="N499" s="17"/>
      <c r="O499" s="19"/>
      <c r="P499" s="19"/>
      <c r="Q499" s="19"/>
      <c r="R499" s="19"/>
      <c r="S499" s="19"/>
      <c r="U499" s="19"/>
      <c r="X499" s="4"/>
      <c r="Y499" s="4"/>
    </row>
    <row r="500" spans="1:46" hidden="1" outlineLevel="1" x14ac:dyDescent="0.25">
      <c r="A500" s="16" t="s">
        <v>32</v>
      </c>
      <c r="B500" s="17" t="s">
        <v>32</v>
      </c>
      <c r="C500" s="18">
        <v>0</v>
      </c>
      <c r="D500" s="17">
        <f t="shared" ca="1" si="122"/>
        <v>0</v>
      </c>
      <c r="E500" s="17">
        <v>0</v>
      </c>
      <c r="F500" s="17">
        <v>0</v>
      </c>
      <c r="G500" s="19">
        <v>0</v>
      </c>
      <c r="H500" s="19">
        <v>0</v>
      </c>
      <c r="I500" s="19">
        <v>0</v>
      </c>
      <c r="J500" s="19">
        <f t="shared" ca="1" si="123"/>
        <v>0</v>
      </c>
      <c r="L500" s="17"/>
      <c r="M500" s="17"/>
      <c r="N500" s="17"/>
      <c r="O500" s="19"/>
      <c r="P500" s="19"/>
      <c r="Q500" s="19"/>
      <c r="R500" s="19"/>
      <c r="S500" s="19"/>
      <c r="U500" s="19"/>
      <c r="X500" s="4"/>
      <c r="Y500" s="4"/>
    </row>
    <row r="501" spans="1:46" hidden="1" outlineLevel="1" x14ac:dyDescent="0.25">
      <c r="A501" s="16" t="s">
        <v>32</v>
      </c>
      <c r="B501" s="17" t="s">
        <v>32</v>
      </c>
      <c r="C501" s="18">
        <v>0</v>
      </c>
      <c r="D501" s="17">
        <f t="shared" ca="1" si="122"/>
        <v>0</v>
      </c>
      <c r="E501" s="17">
        <v>0</v>
      </c>
      <c r="F501" s="17">
        <v>0</v>
      </c>
      <c r="G501" s="19">
        <v>0</v>
      </c>
      <c r="H501" s="19">
        <v>0</v>
      </c>
      <c r="I501" s="19">
        <v>0</v>
      </c>
      <c r="J501" s="19">
        <f t="shared" ca="1" si="123"/>
        <v>0</v>
      </c>
      <c r="L501" s="17"/>
      <c r="M501" s="17"/>
      <c r="N501" s="17"/>
      <c r="O501" s="19"/>
      <c r="P501" s="19"/>
      <c r="Q501" s="19"/>
      <c r="R501" s="19"/>
      <c r="S501" s="19"/>
      <c r="U501" s="19"/>
      <c r="X501" s="4"/>
      <c r="Y501" s="4"/>
    </row>
    <row r="502" spans="1:46" s="22" customFormat="1" ht="13" outlineLevel="1" x14ac:dyDescent="0.3">
      <c r="A502" s="37"/>
      <c r="B502" s="22" t="s">
        <v>21</v>
      </c>
      <c r="C502" s="22">
        <f t="shared" ref="C502:J502" ca="1" si="124">SUM(C492:C501)</f>
        <v>884707.95937244652</v>
      </c>
      <c r="D502" s="22">
        <f t="shared" ca="1" si="124"/>
        <v>884707.95937244652</v>
      </c>
      <c r="E502" s="22">
        <f t="shared" ca="1" si="124"/>
        <v>852371.36942795804</v>
      </c>
      <c r="F502" s="22">
        <f t="shared" ca="1" si="124"/>
        <v>724.48399190963482</v>
      </c>
      <c r="G502" s="22">
        <f t="shared" ca="1" si="124"/>
        <v>31612.105952578851</v>
      </c>
      <c r="H502" s="22">
        <f t="shared" ref="H502:I502" ca="1" si="125">SUM(H492:H501)</f>
        <v>0</v>
      </c>
      <c r="I502" s="22">
        <f t="shared" ca="1" si="125"/>
        <v>0</v>
      </c>
      <c r="J502" s="22">
        <f t="shared" ca="1" si="124"/>
        <v>884707.95937244652</v>
      </c>
      <c r="T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</row>
    <row r="503" spans="1:46" outlineLevel="1" x14ac:dyDescent="0.25"/>
    <row r="504" spans="1:46" ht="13" outlineLevel="1" x14ac:dyDescent="0.3">
      <c r="B504" s="6" t="s">
        <v>289</v>
      </c>
    </row>
    <row r="505" spans="1:46" outlineLevel="1" x14ac:dyDescent="0.25">
      <c r="A505" s="16">
        <v>912</v>
      </c>
      <c r="B505" s="17" t="s">
        <v>233</v>
      </c>
      <c r="C505" s="18">
        <v>0</v>
      </c>
      <c r="D505" s="17">
        <f t="shared" ref="D505:D511" ca="1" si="126">SUM(E505:H505)</f>
        <v>0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9">
        <f t="shared" ref="J505:J511" ca="1" si="127">D505+I505</f>
        <v>0</v>
      </c>
      <c r="L505" s="17" t="s">
        <v>55</v>
      </c>
      <c r="M505" s="17" t="s">
        <v>66</v>
      </c>
      <c r="N505" s="17"/>
      <c r="O505" s="19"/>
      <c r="P505" s="19" t="s">
        <v>228</v>
      </c>
      <c r="Q505" s="19"/>
      <c r="R505" s="19"/>
      <c r="S505" s="19"/>
      <c r="U505" s="19"/>
      <c r="X505" s="4"/>
      <c r="Y505" s="4"/>
    </row>
    <row r="506" spans="1:46" hidden="1" outlineLevel="1" x14ac:dyDescent="0.25">
      <c r="A506" s="16" t="s">
        <v>32</v>
      </c>
      <c r="B506" s="17" t="s">
        <v>32</v>
      </c>
      <c r="C506" s="18">
        <v>0</v>
      </c>
      <c r="D506" s="17">
        <f t="shared" ca="1" si="126"/>
        <v>0</v>
      </c>
      <c r="E506" s="17">
        <v>0</v>
      </c>
      <c r="F506" s="17">
        <v>0</v>
      </c>
      <c r="G506" s="19">
        <v>0</v>
      </c>
      <c r="H506" s="19">
        <v>0</v>
      </c>
      <c r="I506" s="19">
        <v>0</v>
      </c>
      <c r="J506" s="19">
        <f t="shared" ca="1" si="127"/>
        <v>0</v>
      </c>
      <c r="L506" s="17"/>
      <c r="M506" s="17"/>
      <c r="N506" s="17"/>
      <c r="O506" s="19"/>
      <c r="P506" s="19"/>
      <c r="Q506" s="19"/>
      <c r="R506" s="19"/>
      <c r="S506" s="19"/>
      <c r="U506" s="19"/>
      <c r="X506" s="4"/>
      <c r="Y506" s="4"/>
    </row>
    <row r="507" spans="1:46" hidden="1" outlineLevel="1" x14ac:dyDescent="0.25">
      <c r="A507" s="16" t="s">
        <v>32</v>
      </c>
      <c r="B507" s="17" t="s">
        <v>32</v>
      </c>
      <c r="C507" s="18">
        <v>0</v>
      </c>
      <c r="D507" s="17">
        <f t="shared" ca="1" si="126"/>
        <v>0</v>
      </c>
      <c r="E507" s="17">
        <v>0</v>
      </c>
      <c r="F507" s="17">
        <v>0</v>
      </c>
      <c r="G507" s="19">
        <v>0</v>
      </c>
      <c r="H507" s="19">
        <v>0</v>
      </c>
      <c r="I507" s="19">
        <v>0</v>
      </c>
      <c r="J507" s="19">
        <f t="shared" ca="1" si="127"/>
        <v>0</v>
      </c>
      <c r="L507" s="17"/>
      <c r="M507" s="17"/>
      <c r="N507" s="17"/>
      <c r="O507" s="19"/>
      <c r="P507" s="19"/>
      <c r="Q507" s="19"/>
      <c r="R507" s="19"/>
      <c r="S507" s="19"/>
      <c r="U507" s="19"/>
      <c r="X507" s="4"/>
      <c r="Y507" s="4"/>
    </row>
    <row r="508" spans="1:46" hidden="1" outlineLevel="1" x14ac:dyDescent="0.25">
      <c r="A508" s="16" t="s">
        <v>32</v>
      </c>
      <c r="B508" s="17" t="s">
        <v>32</v>
      </c>
      <c r="C508" s="18">
        <v>0</v>
      </c>
      <c r="D508" s="17">
        <f t="shared" ca="1" si="126"/>
        <v>0</v>
      </c>
      <c r="E508" s="17">
        <v>0</v>
      </c>
      <c r="F508" s="17">
        <v>0</v>
      </c>
      <c r="G508" s="19">
        <v>0</v>
      </c>
      <c r="H508" s="19">
        <v>0</v>
      </c>
      <c r="I508" s="19">
        <v>0</v>
      </c>
      <c r="J508" s="19">
        <f t="shared" ca="1" si="127"/>
        <v>0</v>
      </c>
      <c r="L508" s="17"/>
      <c r="M508" s="17"/>
      <c r="N508" s="17"/>
      <c r="O508" s="19"/>
      <c r="P508" s="19"/>
      <c r="Q508" s="19"/>
      <c r="R508" s="19"/>
      <c r="S508" s="19"/>
      <c r="U508" s="19"/>
      <c r="X508" s="4"/>
      <c r="Y508" s="4"/>
    </row>
    <row r="509" spans="1:46" hidden="1" outlineLevel="1" x14ac:dyDescent="0.25">
      <c r="A509" s="16" t="s">
        <v>32</v>
      </c>
      <c r="B509" s="17" t="s">
        <v>32</v>
      </c>
      <c r="C509" s="18">
        <v>0</v>
      </c>
      <c r="D509" s="17">
        <f t="shared" ca="1" si="126"/>
        <v>0</v>
      </c>
      <c r="E509" s="17">
        <v>0</v>
      </c>
      <c r="F509" s="17">
        <v>0</v>
      </c>
      <c r="G509" s="19">
        <v>0</v>
      </c>
      <c r="H509" s="19">
        <v>0</v>
      </c>
      <c r="I509" s="19">
        <v>0</v>
      </c>
      <c r="J509" s="19">
        <f t="shared" ca="1" si="127"/>
        <v>0</v>
      </c>
      <c r="L509" s="17"/>
      <c r="M509" s="17"/>
      <c r="N509" s="17"/>
      <c r="O509" s="19"/>
      <c r="P509" s="19"/>
      <c r="Q509" s="19"/>
      <c r="R509" s="19"/>
      <c r="S509" s="19"/>
      <c r="U509" s="19"/>
      <c r="X509" s="4"/>
      <c r="Y509" s="4"/>
    </row>
    <row r="510" spans="1:46" hidden="1" outlineLevel="1" x14ac:dyDescent="0.25">
      <c r="A510" s="16" t="s">
        <v>32</v>
      </c>
      <c r="B510" s="17" t="s">
        <v>32</v>
      </c>
      <c r="C510" s="18">
        <v>0</v>
      </c>
      <c r="D510" s="17">
        <f t="shared" ca="1" si="126"/>
        <v>0</v>
      </c>
      <c r="E510" s="17">
        <v>0</v>
      </c>
      <c r="F510" s="17">
        <v>0</v>
      </c>
      <c r="G510" s="19">
        <v>0</v>
      </c>
      <c r="H510" s="19">
        <v>0</v>
      </c>
      <c r="I510" s="19">
        <v>0</v>
      </c>
      <c r="J510" s="19">
        <f t="shared" ca="1" si="127"/>
        <v>0</v>
      </c>
      <c r="L510" s="17"/>
      <c r="M510" s="17"/>
      <c r="N510" s="17"/>
      <c r="O510" s="19"/>
      <c r="P510" s="19"/>
      <c r="Q510" s="19"/>
      <c r="R510" s="19"/>
      <c r="S510" s="19"/>
      <c r="U510" s="19"/>
      <c r="X510" s="4"/>
      <c r="Y510" s="4"/>
    </row>
    <row r="511" spans="1:46" hidden="1" outlineLevel="1" x14ac:dyDescent="0.25">
      <c r="A511" s="16" t="s">
        <v>32</v>
      </c>
      <c r="B511" s="17" t="s">
        <v>32</v>
      </c>
      <c r="C511" s="18">
        <v>0</v>
      </c>
      <c r="D511" s="17">
        <f t="shared" ca="1" si="126"/>
        <v>0</v>
      </c>
      <c r="E511" s="17">
        <v>0</v>
      </c>
      <c r="F511" s="17">
        <v>0</v>
      </c>
      <c r="G511" s="19">
        <v>0</v>
      </c>
      <c r="H511" s="19">
        <v>0</v>
      </c>
      <c r="I511" s="19">
        <v>0</v>
      </c>
      <c r="J511" s="19">
        <f t="shared" ca="1" si="127"/>
        <v>0</v>
      </c>
      <c r="L511" s="17"/>
      <c r="M511" s="17"/>
      <c r="N511" s="17"/>
      <c r="O511" s="19"/>
      <c r="P511" s="19"/>
      <c r="Q511" s="19"/>
      <c r="R511" s="19"/>
      <c r="S511" s="19"/>
      <c r="U511" s="19"/>
      <c r="X511" s="4"/>
      <c r="Y511" s="4"/>
    </row>
    <row r="512" spans="1:46" s="22" customFormat="1" ht="13" outlineLevel="1" x14ac:dyDescent="0.3">
      <c r="A512" s="37"/>
      <c r="B512" s="22" t="s">
        <v>21</v>
      </c>
      <c r="C512" s="22">
        <f t="shared" ref="C512:J512" ca="1" si="128">SUM(C505:C511)</f>
        <v>0</v>
      </c>
      <c r="D512" s="22">
        <f t="shared" ca="1" si="128"/>
        <v>0</v>
      </c>
      <c r="E512" s="22">
        <f t="shared" ca="1" si="128"/>
        <v>0</v>
      </c>
      <c r="F512" s="22">
        <f t="shared" ca="1" si="128"/>
        <v>0</v>
      </c>
      <c r="G512" s="22">
        <f t="shared" ca="1" si="128"/>
        <v>0</v>
      </c>
      <c r="H512" s="22">
        <f t="shared" ref="H512:I512" ca="1" si="129">SUM(H505:H511)</f>
        <v>0</v>
      </c>
      <c r="I512" s="22">
        <f t="shared" ca="1" si="129"/>
        <v>0</v>
      </c>
      <c r="J512" s="22">
        <f t="shared" ca="1" si="128"/>
        <v>0</v>
      </c>
      <c r="K512" s="2"/>
      <c r="T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</row>
    <row r="513" spans="1:25" ht="13" outlineLevel="1" x14ac:dyDescent="0.3">
      <c r="B513" s="6"/>
    </row>
    <row r="514" spans="1:25" ht="13" outlineLevel="1" x14ac:dyDescent="0.3">
      <c r="B514" s="6"/>
    </row>
    <row r="515" spans="1:25" ht="13" x14ac:dyDescent="0.3">
      <c r="B515" s="32" t="s">
        <v>290</v>
      </c>
      <c r="C515" s="32">
        <f ca="1" xml:space="preserve"> SUM(C410,C415,C425,C441,C450,C475,C489,C502,C512)</f>
        <v>37924617.172624342</v>
      </c>
      <c r="D515" s="32">
        <f t="shared" ref="D515:J515" ca="1" si="130" xml:space="preserve"> SUM(D410,D415,D425,D441,D450,D475,D489,D502,D512)</f>
        <v>37924617.172624342</v>
      </c>
      <c r="E515" s="32">
        <f t="shared" ca="1" si="130"/>
        <v>35816625.958679281</v>
      </c>
      <c r="F515" s="32">
        <f t="shared" ca="1" si="130"/>
        <v>420519.82073074195</v>
      </c>
      <c r="G515" s="32">
        <f t="shared" ca="1" si="130"/>
        <v>1687471.3932143156</v>
      </c>
      <c r="H515" s="32">
        <f t="shared" ca="1" si="130"/>
        <v>0</v>
      </c>
      <c r="I515" s="32">
        <f t="shared" ca="1" si="130"/>
        <v>0</v>
      </c>
      <c r="J515" s="32">
        <f t="shared" ca="1" si="130"/>
        <v>37924617.172624342</v>
      </c>
      <c r="L515" s="32"/>
    </row>
    <row r="517" spans="1:25" x14ac:dyDescent="0.25">
      <c r="G517" s="14"/>
      <c r="H517" s="14"/>
      <c r="I517" s="14"/>
    </row>
    <row r="518" spans="1:25" ht="15.5" x14ac:dyDescent="0.25">
      <c r="A518" s="13" t="s">
        <v>291</v>
      </c>
    </row>
    <row r="519" spans="1:25" outlineLevel="1" x14ac:dyDescent="0.25">
      <c r="A519" s="16">
        <v>403</v>
      </c>
      <c r="B519" s="17" t="s">
        <v>292</v>
      </c>
      <c r="C519" s="18">
        <v>36777.309999999983</v>
      </c>
      <c r="D519" s="17">
        <f t="shared" ref="D519:D535" ca="1" si="131">SUM(E519:H519)</f>
        <v>36777.309999999983</v>
      </c>
      <c r="E519" s="17">
        <v>36777.359999999986</v>
      </c>
      <c r="F519" s="17">
        <v>-0.05</v>
      </c>
      <c r="G519" s="17">
        <v>0</v>
      </c>
      <c r="H519" s="17">
        <v>0</v>
      </c>
      <c r="I519" s="17">
        <v>0</v>
      </c>
      <c r="J519" s="19">
        <f t="shared" ref="J519:J535" ca="1" si="132">D519+I519</f>
        <v>36777.309999999983</v>
      </c>
      <c r="L519" s="17"/>
      <c r="M519" s="17"/>
      <c r="N519" s="17"/>
      <c r="O519" s="19"/>
      <c r="P519" s="19"/>
      <c r="Q519" s="19"/>
      <c r="R519" s="19"/>
      <c r="S519" s="19"/>
      <c r="U519" s="19" t="s">
        <v>24</v>
      </c>
      <c r="X519" s="4"/>
      <c r="Y519" s="4"/>
    </row>
    <row r="520" spans="1:25" outlineLevel="1" x14ac:dyDescent="0.25">
      <c r="A520" s="16">
        <v>403</v>
      </c>
      <c r="B520" s="17" t="s">
        <v>293</v>
      </c>
      <c r="C520" s="18">
        <v>0</v>
      </c>
      <c r="D520" s="17">
        <f t="shared" ca="1" si="131"/>
        <v>0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9">
        <f t="shared" ca="1" si="132"/>
        <v>0</v>
      </c>
      <c r="L520" s="17" t="s">
        <v>35</v>
      </c>
      <c r="M520" s="17" t="s">
        <v>36</v>
      </c>
      <c r="N520" s="17"/>
      <c r="O520" s="17" t="s">
        <v>37</v>
      </c>
      <c r="P520" s="17"/>
      <c r="Q520" s="19"/>
      <c r="R520" s="19"/>
      <c r="S520" s="19"/>
      <c r="U520" s="19"/>
      <c r="X520" s="4"/>
      <c r="Y520" s="4"/>
    </row>
    <row r="521" spans="1:25" outlineLevel="1" x14ac:dyDescent="0.25">
      <c r="A521" s="16">
        <v>403</v>
      </c>
      <c r="B521" s="17" t="s">
        <v>294</v>
      </c>
      <c r="C521" s="18">
        <v>1149992.8900000001</v>
      </c>
      <c r="D521" s="17">
        <f t="shared" ca="1" si="131"/>
        <v>1149992.8900000001</v>
      </c>
      <c r="E521" s="17">
        <v>1119987.52</v>
      </c>
      <c r="F521" s="17">
        <v>30005.370000000006</v>
      </c>
      <c r="G521" s="17">
        <v>0</v>
      </c>
      <c r="H521" s="17">
        <v>0</v>
      </c>
      <c r="I521" s="17">
        <v>0</v>
      </c>
      <c r="J521" s="19">
        <f t="shared" ca="1" si="132"/>
        <v>1149992.8900000001</v>
      </c>
      <c r="L521" s="17"/>
      <c r="M521" s="17"/>
      <c r="N521" s="17"/>
      <c r="O521" s="17"/>
      <c r="P521" s="17"/>
      <c r="Q521" s="19"/>
      <c r="R521" s="19"/>
      <c r="S521" s="19"/>
      <c r="U521" s="19" t="s">
        <v>139</v>
      </c>
      <c r="X521" s="4"/>
      <c r="Y521" s="4"/>
    </row>
    <row r="522" spans="1:25" outlineLevel="1" x14ac:dyDescent="0.25">
      <c r="A522" s="16">
        <v>403</v>
      </c>
      <c r="B522" s="17" t="s">
        <v>295</v>
      </c>
      <c r="C522" s="18">
        <v>336846.36999999994</v>
      </c>
      <c r="D522" s="17">
        <f t="shared" ca="1" si="131"/>
        <v>336846.36999999994</v>
      </c>
      <c r="E522" s="17">
        <v>336846.23999999993</v>
      </c>
      <c r="F522" s="17">
        <v>0.13</v>
      </c>
      <c r="G522" s="17">
        <v>0</v>
      </c>
      <c r="H522" s="17">
        <v>0</v>
      </c>
      <c r="I522" s="17">
        <v>0</v>
      </c>
      <c r="J522" s="19">
        <f t="shared" ca="1" si="132"/>
        <v>336846.36999999994</v>
      </c>
      <c r="L522" s="17"/>
      <c r="M522" s="17"/>
      <c r="N522" s="17"/>
      <c r="O522" s="19"/>
      <c r="P522" s="19"/>
      <c r="Q522" s="19"/>
      <c r="R522" s="19"/>
      <c r="S522" s="19"/>
      <c r="U522" s="19" t="s">
        <v>296</v>
      </c>
      <c r="X522" s="4"/>
      <c r="Y522" s="4"/>
    </row>
    <row r="523" spans="1:25" outlineLevel="1" x14ac:dyDescent="0.25">
      <c r="A523" s="16">
        <v>403</v>
      </c>
      <c r="B523" s="17" t="s">
        <v>297</v>
      </c>
      <c r="C523" s="18">
        <v>22517.519999999993</v>
      </c>
      <c r="D523" s="17">
        <f t="shared" ca="1" si="131"/>
        <v>22517.519999999993</v>
      </c>
      <c r="E523" s="17">
        <v>22517.519999999993</v>
      </c>
      <c r="F523" s="17">
        <v>0</v>
      </c>
      <c r="G523" s="17">
        <v>0</v>
      </c>
      <c r="H523" s="17">
        <v>0</v>
      </c>
      <c r="I523" s="17">
        <v>0</v>
      </c>
      <c r="J523" s="19">
        <f t="shared" ca="1" si="132"/>
        <v>22517.519999999993</v>
      </c>
      <c r="L523" s="17"/>
      <c r="M523" s="17"/>
      <c r="N523" s="17"/>
      <c r="O523" s="19"/>
      <c r="P523" s="19"/>
      <c r="Q523" s="19"/>
      <c r="R523" s="19"/>
      <c r="S523" s="19"/>
      <c r="U523" s="19" t="s">
        <v>296</v>
      </c>
      <c r="X523" s="4"/>
      <c r="Y523" s="4"/>
    </row>
    <row r="524" spans="1:25" outlineLevel="1" x14ac:dyDescent="0.25">
      <c r="A524" s="16">
        <v>403</v>
      </c>
      <c r="B524" s="17" t="s">
        <v>298</v>
      </c>
      <c r="C524" s="18">
        <v>0</v>
      </c>
      <c r="D524" s="17">
        <f t="shared" ca="1" si="131"/>
        <v>0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9">
        <f t="shared" ca="1" si="132"/>
        <v>0</v>
      </c>
      <c r="L524" s="17"/>
      <c r="M524" s="17"/>
      <c r="N524" s="17"/>
      <c r="O524" s="19"/>
      <c r="P524" s="19"/>
      <c r="Q524" s="19"/>
      <c r="R524" s="19"/>
      <c r="S524" s="19"/>
      <c r="U524" s="19" t="s">
        <v>299</v>
      </c>
      <c r="X524" s="4"/>
      <c r="Y524" s="4"/>
    </row>
    <row r="525" spans="1:25" outlineLevel="1" x14ac:dyDescent="0.25">
      <c r="A525" s="16">
        <v>403</v>
      </c>
      <c r="B525" s="17" t="s">
        <v>300</v>
      </c>
      <c r="C525" s="18">
        <v>107153431.22705397</v>
      </c>
      <c r="D525" s="17">
        <f t="shared" ca="1" si="131"/>
        <v>107153431.22705397</v>
      </c>
      <c r="E525" s="17">
        <v>103609072.55999999</v>
      </c>
      <c r="F525" s="17">
        <v>2818839.42</v>
      </c>
      <c r="G525" s="17">
        <v>725519.24705398711</v>
      </c>
      <c r="H525" s="17">
        <v>0</v>
      </c>
      <c r="I525" s="17">
        <v>0</v>
      </c>
      <c r="J525" s="19">
        <f t="shared" ca="1" si="132"/>
        <v>107153431.22705397</v>
      </c>
      <c r="L525" s="17"/>
      <c r="M525" s="17"/>
      <c r="N525" s="17"/>
      <c r="O525" s="17"/>
      <c r="P525" s="17"/>
      <c r="Q525" s="19"/>
      <c r="R525" s="19"/>
      <c r="S525" s="19"/>
      <c r="U525" s="19" t="s">
        <v>54</v>
      </c>
      <c r="X525" s="4"/>
      <c r="Y525" s="4"/>
    </row>
    <row r="526" spans="1:25" outlineLevel="1" x14ac:dyDescent="0.25">
      <c r="A526" s="16">
        <v>403</v>
      </c>
      <c r="B526" s="17" t="s">
        <v>301</v>
      </c>
      <c r="C526" s="18">
        <v>1858203.4300000002</v>
      </c>
      <c r="D526" s="17">
        <f t="shared" ca="1" si="131"/>
        <v>1858203.4300000002</v>
      </c>
      <c r="E526" s="17">
        <v>1252060.51</v>
      </c>
      <c r="F526" s="17">
        <v>606142.92000000016</v>
      </c>
      <c r="G526" s="17">
        <v>0</v>
      </c>
      <c r="H526" s="17">
        <v>0</v>
      </c>
      <c r="I526" s="17">
        <v>0</v>
      </c>
      <c r="J526" s="19">
        <f t="shared" ca="1" si="132"/>
        <v>1858203.4300000002</v>
      </c>
      <c r="L526" s="17" t="s">
        <v>55</v>
      </c>
      <c r="M526" s="17" t="s">
        <v>66</v>
      </c>
      <c r="N526" s="17"/>
      <c r="O526" s="19"/>
      <c r="P526" s="19" t="s">
        <v>79</v>
      </c>
      <c r="Q526" s="19"/>
      <c r="R526" s="19"/>
      <c r="S526" s="19"/>
      <c r="U526" s="19"/>
      <c r="X526" s="4"/>
      <c r="Y526" s="4"/>
    </row>
    <row r="527" spans="1:25" outlineLevel="1" x14ac:dyDescent="0.25">
      <c r="A527" s="16">
        <v>403</v>
      </c>
      <c r="B527" s="17" t="s">
        <v>302</v>
      </c>
      <c r="C527" s="18">
        <v>11106536.754156575</v>
      </c>
      <c r="D527" s="17">
        <f t="shared" ca="1" si="131"/>
        <v>11106536.754156575</v>
      </c>
      <c r="E527" s="17">
        <v>10429897.891860018</v>
      </c>
      <c r="F527" s="17">
        <v>676638.86229655647</v>
      </c>
      <c r="G527" s="17">
        <v>0</v>
      </c>
      <c r="H527" s="17">
        <v>0</v>
      </c>
      <c r="I527" s="17">
        <v>0</v>
      </c>
      <c r="J527" s="19">
        <f t="shared" ca="1" si="132"/>
        <v>11106536.754156575</v>
      </c>
      <c r="L527" s="17"/>
      <c r="M527" s="17"/>
      <c r="N527" s="17"/>
      <c r="O527" s="17"/>
      <c r="P527" s="17"/>
      <c r="Q527" s="19"/>
      <c r="R527" s="19"/>
      <c r="S527" s="19"/>
      <c r="U527" s="19" t="s">
        <v>265</v>
      </c>
      <c r="X527" s="4"/>
      <c r="Y527" s="4"/>
    </row>
    <row r="528" spans="1:25" hidden="1" outlineLevel="1" x14ac:dyDescent="0.25">
      <c r="A528" s="16" t="s">
        <v>32</v>
      </c>
      <c r="B528" s="17" t="s">
        <v>32</v>
      </c>
      <c r="C528" s="18">
        <v>0</v>
      </c>
      <c r="D528" s="17">
        <f t="shared" ca="1" si="131"/>
        <v>0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9">
        <f t="shared" ca="1" si="132"/>
        <v>0</v>
      </c>
      <c r="L528" s="17"/>
      <c r="M528" s="17"/>
      <c r="N528" s="17"/>
      <c r="O528" s="17"/>
      <c r="P528" s="17"/>
      <c r="Q528" s="19"/>
      <c r="R528" s="19"/>
      <c r="S528" s="19"/>
      <c r="U528" s="19"/>
      <c r="X528" s="4"/>
      <c r="Y528" s="4"/>
    </row>
    <row r="529" spans="1:25" outlineLevel="1" x14ac:dyDescent="0.25">
      <c r="A529" s="16">
        <v>403.1</v>
      </c>
      <c r="B529" s="17" t="s">
        <v>303</v>
      </c>
      <c r="C529" s="18">
        <v>155899.84639799999</v>
      </c>
      <c r="D529" s="17">
        <f t="shared" ca="1" si="131"/>
        <v>155899.84639799999</v>
      </c>
      <c r="E529" s="17">
        <v>150570.87</v>
      </c>
      <c r="F529" s="17">
        <v>5328.9763979999989</v>
      </c>
      <c r="G529" s="17">
        <v>0</v>
      </c>
      <c r="H529" s="17">
        <v>0</v>
      </c>
      <c r="I529" s="17">
        <v>0</v>
      </c>
      <c r="J529" s="19">
        <f t="shared" ca="1" si="132"/>
        <v>155899.84639799999</v>
      </c>
      <c r="L529" s="17"/>
      <c r="M529" s="17"/>
      <c r="N529" s="17"/>
      <c r="O529" s="19"/>
      <c r="P529" s="19"/>
      <c r="Q529" s="19"/>
      <c r="R529" s="19"/>
      <c r="S529" s="19"/>
      <c r="U529" s="19" t="s">
        <v>194</v>
      </c>
      <c r="X529" s="4"/>
      <c r="Y529" s="4"/>
    </row>
    <row r="530" spans="1:25" outlineLevel="1" x14ac:dyDescent="0.25">
      <c r="A530" s="16">
        <v>404</v>
      </c>
      <c r="B530" s="17" t="s">
        <v>304</v>
      </c>
      <c r="C530" s="18">
        <v>37168456.917634599</v>
      </c>
      <c r="D530" s="17">
        <f t="shared" ca="1" si="131"/>
        <v>37168456.917634599</v>
      </c>
      <c r="E530" s="17">
        <v>25958436.82</v>
      </c>
      <c r="F530" s="17">
        <v>8180620.0921619842</v>
      </c>
      <c r="G530" s="17">
        <v>3029400.0054726158</v>
      </c>
      <c r="H530" s="17">
        <v>0</v>
      </c>
      <c r="I530" s="17">
        <v>0</v>
      </c>
      <c r="J530" s="19">
        <f t="shared" ca="1" si="132"/>
        <v>37168456.917634599</v>
      </c>
      <c r="L530" s="17"/>
      <c r="M530" s="17"/>
      <c r="N530" s="17"/>
      <c r="O530" s="19"/>
      <c r="P530" s="19"/>
      <c r="Q530" s="19"/>
      <c r="R530" s="19"/>
      <c r="S530" s="19"/>
      <c r="U530" s="19" t="s">
        <v>265</v>
      </c>
      <c r="X530" s="4"/>
      <c r="Y530" s="4"/>
    </row>
    <row r="531" spans="1:25" outlineLevel="1" x14ac:dyDescent="0.25">
      <c r="A531" s="16">
        <v>407</v>
      </c>
      <c r="B531" s="17" t="s">
        <v>305</v>
      </c>
      <c r="C531" s="18">
        <v>0</v>
      </c>
      <c r="D531" s="17">
        <f t="shared" ca="1" si="131"/>
        <v>0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9">
        <f t="shared" ca="1" si="132"/>
        <v>0</v>
      </c>
      <c r="L531" s="17"/>
      <c r="M531" s="17"/>
      <c r="N531" s="17"/>
      <c r="O531" s="19"/>
      <c r="P531" s="19"/>
      <c r="Q531" s="19"/>
      <c r="R531" s="19"/>
      <c r="S531" s="19"/>
      <c r="U531" s="19" t="s">
        <v>17</v>
      </c>
      <c r="X531" s="4"/>
      <c r="Y531" s="4"/>
    </row>
    <row r="532" spans="1:25" outlineLevel="1" x14ac:dyDescent="0.25">
      <c r="A532" s="16">
        <v>407.3</v>
      </c>
      <c r="B532" s="17" t="s">
        <v>306</v>
      </c>
      <c r="C532" s="18">
        <v>15169163.418694787</v>
      </c>
      <c r="D532" s="17">
        <f t="shared" ca="1" si="131"/>
        <v>15169163.418694787</v>
      </c>
      <c r="E532" s="17">
        <v>8653054.5199999996</v>
      </c>
      <c r="F532" s="17">
        <v>0</v>
      </c>
      <c r="G532" s="17">
        <v>6516108.8986947881</v>
      </c>
      <c r="H532" s="17">
        <v>0</v>
      </c>
      <c r="I532" s="17">
        <v>0</v>
      </c>
      <c r="J532" s="19">
        <f t="shared" ca="1" si="132"/>
        <v>15169163.418694787</v>
      </c>
      <c r="L532" s="17" t="s">
        <v>55</v>
      </c>
      <c r="M532" s="17" t="s">
        <v>36</v>
      </c>
      <c r="N532" s="17"/>
      <c r="O532" s="19" t="s">
        <v>307</v>
      </c>
      <c r="P532" s="19"/>
      <c r="Q532" s="19"/>
      <c r="R532" s="19"/>
      <c r="S532" s="19"/>
      <c r="U532" s="19"/>
      <c r="X532" s="4"/>
      <c r="Y532" s="4"/>
    </row>
    <row r="533" spans="1:25" outlineLevel="1" x14ac:dyDescent="0.25">
      <c r="A533" s="16">
        <v>407.4</v>
      </c>
      <c r="B533" s="17" t="s">
        <v>308</v>
      </c>
      <c r="C533" s="18">
        <v>0</v>
      </c>
      <c r="D533" s="17">
        <f t="shared" ca="1" si="131"/>
        <v>0</v>
      </c>
      <c r="E533" s="17">
        <v>0</v>
      </c>
      <c r="F533" s="17">
        <v>0</v>
      </c>
      <c r="G533" s="17">
        <v>0</v>
      </c>
      <c r="H533" s="17">
        <v>0</v>
      </c>
      <c r="I533" s="17">
        <v>0</v>
      </c>
      <c r="J533" s="19">
        <f t="shared" ca="1" si="132"/>
        <v>0</v>
      </c>
      <c r="L533" s="17" t="s">
        <v>55</v>
      </c>
      <c r="M533" s="17" t="s">
        <v>36</v>
      </c>
      <c r="N533" s="17"/>
      <c r="O533" s="19" t="s">
        <v>307</v>
      </c>
      <c r="P533" s="19"/>
      <c r="Q533" s="19"/>
      <c r="R533" s="19"/>
      <c r="S533" s="19"/>
      <c r="U533" s="19"/>
      <c r="X533" s="4"/>
      <c r="Y533" s="4"/>
    </row>
    <row r="534" spans="1:25" outlineLevel="1" x14ac:dyDescent="0.25">
      <c r="A534" s="16">
        <v>411</v>
      </c>
      <c r="B534" s="17" t="s">
        <v>309</v>
      </c>
      <c r="C534" s="18">
        <v>168529.07999999987</v>
      </c>
      <c r="D534" s="17">
        <f t="shared" ca="1" si="131"/>
        <v>168529.07999999987</v>
      </c>
      <c r="E534" s="17">
        <v>159133.1399999999</v>
      </c>
      <c r="F534" s="17">
        <v>9395.9399999999732</v>
      </c>
      <c r="G534" s="17">
        <v>0</v>
      </c>
      <c r="H534" s="17">
        <v>0</v>
      </c>
      <c r="I534" s="17">
        <v>0</v>
      </c>
      <c r="J534" s="19">
        <f t="shared" ca="1" si="132"/>
        <v>168529.07999999987</v>
      </c>
      <c r="L534" s="17"/>
      <c r="M534" s="17"/>
      <c r="N534" s="17"/>
      <c r="O534" s="19"/>
      <c r="P534" s="19"/>
      <c r="Q534" s="19"/>
      <c r="R534" s="19"/>
      <c r="S534" s="19"/>
      <c r="U534" s="19" t="s">
        <v>194</v>
      </c>
      <c r="X534" s="4"/>
      <c r="Y534" s="4"/>
    </row>
    <row r="535" spans="1:25" outlineLevel="1" x14ac:dyDescent="0.25">
      <c r="A535" s="16">
        <v>414</v>
      </c>
      <c r="B535" s="17" t="s">
        <v>310</v>
      </c>
      <c r="C535" s="18">
        <v>24348.123333333351</v>
      </c>
      <c r="D535" s="17">
        <f t="shared" ca="1" si="131"/>
        <v>24348.123333333351</v>
      </c>
      <c r="E535" s="17">
        <v>116306.4</v>
      </c>
      <c r="F535" s="17">
        <v>0</v>
      </c>
      <c r="G535" s="17">
        <v>-91958.276666666643</v>
      </c>
      <c r="H535" s="17">
        <v>0</v>
      </c>
      <c r="I535" s="17">
        <v>0</v>
      </c>
      <c r="J535" s="19">
        <f t="shared" ca="1" si="132"/>
        <v>24348.123333333351</v>
      </c>
      <c r="L535" s="17"/>
      <c r="M535" s="17"/>
      <c r="N535" s="17"/>
      <c r="O535" s="19"/>
      <c r="P535" s="19"/>
      <c r="Q535" s="19"/>
      <c r="R535" s="19"/>
      <c r="S535" s="19"/>
      <c r="U535" s="19" t="s">
        <v>265</v>
      </c>
      <c r="X535" s="4"/>
      <c r="Y535" s="4"/>
    </row>
    <row r="536" spans="1:25" ht="13" x14ac:dyDescent="0.3">
      <c r="B536" s="32" t="s">
        <v>311</v>
      </c>
      <c r="C536" s="32">
        <f t="shared" ref="C536:J536" ca="1" si="133">SUM(C519:C535)</f>
        <v>174350702.88727129</v>
      </c>
      <c r="D536" s="32">
        <f t="shared" ca="1" si="133"/>
        <v>174350702.88727129</v>
      </c>
      <c r="E536" s="32">
        <f ca="1">SUM(E519:E535)</f>
        <v>151844661.35186002</v>
      </c>
      <c r="F536" s="32">
        <f t="shared" ca="1" si="133"/>
        <v>12326971.660856539</v>
      </c>
      <c r="G536" s="32">
        <f ca="1">SUM(G519:G535)</f>
        <v>10179069.874554724</v>
      </c>
      <c r="H536" s="32">
        <f t="shared" ref="H536:I536" ca="1" si="134">SUM(H519:H535)</f>
        <v>0</v>
      </c>
      <c r="I536" s="32">
        <f t="shared" ca="1" si="134"/>
        <v>0</v>
      </c>
      <c r="J536" s="32">
        <f t="shared" ca="1" si="133"/>
        <v>174350702.88727129</v>
      </c>
    </row>
    <row r="537" spans="1:25" ht="13" x14ac:dyDescent="0.3">
      <c r="B537" s="32"/>
      <c r="C537" s="32"/>
      <c r="D537" s="32"/>
      <c r="E537" s="32"/>
      <c r="F537" s="32"/>
      <c r="G537" s="36"/>
      <c r="H537" s="36"/>
      <c r="I537" s="36"/>
      <c r="J537" s="32"/>
    </row>
    <row r="538" spans="1:25" ht="15.5" x14ac:dyDescent="0.25">
      <c r="A538" s="13" t="s">
        <v>312</v>
      </c>
    </row>
    <row r="539" spans="1:25" outlineLevel="1" x14ac:dyDescent="0.25">
      <c r="A539" s="16">
        <v>408.1</v>
      </c>
      <c r="B539" s="17" t="s">
        <v>313</v>
      </c>
      <c r="C539" s="18">
        <v>213764.86315897084</v>
      </c>
      <c r="D539" s="17">
        <f t="shared" ref="D539:D547" ca="1" si="135">SUM(E539:H539)</f>
        <v>213764.86315897084</v>
      </c>
      <c r="E539" s="17">
        <v>213764.86315897084</v>
      </c>
      <c r="F539" s="17">
        <v>0</v>
      </c>
      <c r="G539" s="19">
        <v>0</v>
      </c>
      <c r="H539" s="19">
        <v>0</v>
      </c>
      <c r="I539" s="19">
        <v>0</v>
      </c>
      <c r="J539" s="19">
        <f t="shared" ref="J539:J547" ca="1" si="136">D539+I539</f>
        <v>213764.86315897084</v>
      </c>
      <c r="L539" s="19" t="s">
        <v>202</v>
      </c>
      <c r="M539" s="17" t="s">
        <v>60</v>
      </c>
      <c r="N539" s="17"/>
      <c r="O539" s="17"/>
      <c r="P539" s="17"/>
      <c r="Q539" s="17" t="s">
        <v>314</v>
      </c>
      <c r="R539" s="19"/>
      <c r="S539" s="19"/>
      <c r="U539" s="19"/>
      <c r="X539" s="4"/>
      <c r="Y539" s="4"/>
    </row>
    <row r="540" spans="1:25" outlineLevel="1" x14ac:dyDescent="0.25">
      <c r="A540" s="16">
        <v>408.1</v>
      </c>
      <c r="B540" s="17" t="s">
        <v>315</v>
      </c>
      <c r="C540" s="18">
        <v>24711.720680539755</v>
      </c>
      <c r="D540" s="17">
        <f t="shared" ca="1" si="135"/>
        <v>24711.720680539755</v>
      </c>
      <c r="E540" s="17">
        <v>24711.720680539755</v>
      </c>
      <c r="F540" s="17">
        <v>0</v>
      </c>
      <c r="G540" s="19">
        <v>0</v>
      </c>
      <c r="H540" s="19">
        <v>0</v>
      </c>
      <c r="I540" s="19">
        <v>0</v>
      </c>
      <c r="J540" s="19">
        <f t="shared" ca="1" si="136"/>
        <v>24711.720680539755</v>
      </c>
      <c r="L540" s="19" t="s">
        <v>205</v>
      </c>
      <c r="M540" s="17" t="s">
        <v>206</v>
      </c>
      <c r="N540" s="17"/>
      <c r="O540" s="19"/>
      <c r="P540" s="19"/>
      <c r="Q540" s="19"/>
      <c r="R540" s="19" t="s">
        <v>316</v>
      </c>
      <c r="S540" s="19"/>
      <c r="U540" s="19"/>
      <c r="X540" s="4"/>
      <c r="Y540" s="4"/>
    </row>
    <row r="541" spans="1:25" outlineLevel="1" x14ac:dyDescent="0.25">
      <c r="A541" s="16">
        <v>408.1</v>
      </c>
      <c r="B541" s="17" t="s">
        <v>317</v>
      </c>
      <c r="C541" s="18">
        <v>0</v>
      </c>
      <c r="D541" s="17">
        <f t="shared" ca="1" si="135"/>
        <v>0</v>
      </c>
      <c r="E541" s="17">
        <v>0</v>
      </c>
      <c r="F541" s="17">
        <v>0</v>
      </c>
      <c r="G541" s="19">
        <v>0</v>
      </c>
      <c r="H541" s="19">
        <v>0</v>
      </c>
      <c r="I541" s="19">
        <v>0</v>
      </c>
      <c r="J541" s="19">
        <f t="shared" ca="1" si="136"/>
        <v>0</v>
      </c>
      <c r="L541" s="19" t="s">
        <v>202</v>
      </c>
      <c r="M541" s="17" t="s">
        <v>60</v>
      </c>
      <c r="N541" s="17"/>
      <c r="O541" s="19"/>
      <c r="P541" s="17"/>
      <c r="Q541" s="19" t="s">
        <v>237</v>
      </c>
      <c r="R541" s="19"/>
      <c r="S541" s="19"/>
      <c r="U541" s="19"/>
      <c r="X541" s="4"/>
      <c r="Y541" s="4"/>
    </row>
    <row r="542" spans="1:25" outlineLevel="1" x14ac:dyDescent="0.25">
      <c r="A542" s="16">
        <v>408.1</v>
      </c>
      <c r="B542" s="17" t="s">
        <v>318</v>
      </c>
      <c r="C542" s="18">
        <v>25916.712910489401</v>
      </c>
      <c r="D542" s="17">
        <f t="shared" ca="1" si="135"/>
        <v>25916.712910489401</v>
      </c>
      <c r="E542" s="17">
        <v>25916.712910489401</v>
      </c>
      <c r="F542" s="17">
        <v>0</v>
      </c>
      <c r="G542" s="19">
        <v>0</v>
      </c>
      <c r="H542" s="19">
        <v>0</v>
      </c>
      <c r="I542" s="19">
        <v>0</v>
      </c>
      <c r="J542" s="19">
        <f t="shared" ca="1" si="136"/>
        <v>25916.712910489401</v>
      </c>
      <c r="L542" s="17" t="s">
        <v>55</v>
      </c>
      <c r="M542" s="17" t="s">
        <v>66</v>
      </c>
      <c r="N542" s="17"/>
      <c r="O542" s="17"/>
      <c r="P542" s="17" t="s">
        <v>79</v>
      </c>
      <c r="Q542" s="19"/>
      <c r="R542" s="19"/>
      <c r="S542" s="19"/>
      <c r="U542" s="19"/>
      <c r="X542" s="4"/>
      <c r="Y542" s="4"/>
    </row>
    <row r="543" spans="1:25" outlineLevel="1" x14ac:dyDescent="0.25">
      <c r="A543" s="16">
        <v>408.1</v>
      </c>
      <c r="B543" s="17" t="s">
        <v>319</v>
      </c>
      <c r="C543" s="18">
        <v>19534974.656351186</v>
      </c>
      <c r="D543" s="17">
        <f t="shared" ca="1" si="135"/>
        <v>19534974.656351186</v>
      </c>
      <c r="E543" s="17">
        <v>74667144.980000019</v>
      </c>
      <c r="F543" s="17">
        <v>-44173995.369189858</v>
      </c>
      <c r="G543" s="17">
        <v>845410.21985426953</v>
      </c>
      <c r="H543" s="19">
        <v>-11803585.174313245</v>
      </c>
      <c r="I543" s="17">
        <v>0</v>
      </c>
      <c r="J543" s="19">
        <f t="shared" ca="1" si="136"/>
        <v>19534974.656351186</v>
      </c>
      <c r="L543" s="17" t="s">
        <v>55</v>
      </c>
      <c r="M543" s="17" t="s">
        <v>36</v>
      </c>
      <c r="N543" s="17"/>
      <c r="O543" s="19" t="s">
        <v>257</v>
      </c>
      <c r="P543" s="19"/>
      <c r="Q543" s="19"/>
      <c r="R543" s="19"/>
      <c r="S543" s="19"/>
      <c r="U543" s="19"/>
      <c r="X543" s="4"/>
      <c r="Y543" s="4"/>
    </row>
    <row r="544" spans="1:25" outlineLevel="1" x14ac:dyDescent="0.25">
      <c r="A544" s="16">
        <v>408.1</v>
      </c>
      <c r="B544" s="17" t="s">
        <v>320</v>
      </c>
      <c r="C544" s="18">
        <v>0</v>
      </c>
      <c r="D544" s="17">
        <f t="shared" ca="1" si="135"/>
        <v>0</v>
      </c>
      <c r="E544" s="17">
        <v>21844082.600000001</v>
      </c>
      <c r="F544" s="17">
        <v>-21844082.600000001</v>
      </c>
      <c r="G544" s="17">
        <v>0</v>
      </c>
      <c r="H544" s="17">
        <v>0</v>
      </c>
      <c r="I544" s="17">
        <v>0</v>
      </c>
      <c r="J544" s="19">
        <f t="shared" ca="1" si="136"/>
        <v>0</v>
      </c>
      <c r="L544" s="17"/>
      <c r="M544" s="17"/>
      <c r="N544" s="17"/>
      <c r="O544" s="19"/>
      <c r="P544" s="19"/>
      <c r="Q544" s="19"/>
      <c r="R544" s="19"/>
      <c r="S544" s="19"/>
      <c r="U544" s="19" t="s">
        <v>17</v>
      </c>
      <c r="X544" s="4"/>
      <c r="Y544" s="4"/>
    </row>
    <row r="545" spans="1:25" outlineLevel="1" x14ac:dyDescent="0.25">
      <c r="A545" s="16">
        <v>408.1</v>
      </c>
      <c r="B545" s="17" t="s">
        <v>321</v>
      </c>
      <c r="C545" s="18">
        <v>4834510.9968993757</v>
      </c>
      <c r="D545" s="17">
        <f t="shared" ca="1" si="135"/>
        <v>4834510.9968993757</v>
      </c>
      <c r="E545" s="17">
        <v>4701675.8932499997</v>
      </c>
      <c r="F545" s="17">
        <v>34986.845423732826</v>
      </c>
      <c r="G545" s="17">
        <v>97848.25822564293</v>
      </c>
      <c r="H545" s="17">
        <v>0</v>
      </c>
      <c r="I545" s="17">
        <v>0</v>
      </c>
      <c r="J545" s="19">
        <f t="shared" ca="1" si="136"/>
        <v>4834510.9968993757</v>
      </c>
      <c r="L545" s="17"/>
      <c r="M545" s="17"/>
      <c r="N545" s="17"/>
      <c r="O545" s="19"/>
      <c r="P545" s="19"/>
      <c r="Q545" s="19"/>
      <c r="R545" s="19"/>
      <c r="S545" s="19"/>
      <c r="U545" s="19" t="s">
        <v>20</v>
      </c>
      <c r="X545" s="4"/>
      <c r="Y545" s="4"/>
    </row>
    <row r="546" spans="1:25" outlineLevel="1" x14ac:dyDescent="0.25">
      <c r="A546" s="16">
        <v>408.1</v>
      </c>
      <c r="B546" s="17" t="s">
        <v>322</v>
      </c>
      <c r="C546" s="18">
        <v>3130251.8421260002</v>
      </c>
      <c r="D546" s="17">
        <f t="shared" ca="1" si="135"/>
        <v>0</v>
      </c>
      <c r="E546" s="17">
        <v>0</v>
      </c>
      <c r="F546" s="17">
        <v>0</v>
      </c>
      <c r="G546" s="19">
        <v>0</v>
      </c>
      <c r="H546" s="19">
        <v>0</v>
      </c>
      <c r="I546" s="19">
        <v>3130251.8421260002</v>
      </c>
      <c r="J546" s="19">
        <f t="shared" ca="1" si="136"/>
        <v>3130251.8421260002</v>
      </c>
      <c r="L546" s="17" t="s">
        <v>55</v>
      </c>
      <c r="M546" s="17" t="s">
        <v>36</v>
      </c>
      <c r="N546" s="17"/>
      <c r="O546" s="19" t="s">
        <v>257</v>
      </c>
      <c r="P546" s="19"/>
      <c r="Q546" s="19"/>
      <c r="R546" s="19"/>
      <c r="S546" s="19"/>
      <c r="U546" s="19"/>
      <c r="X546" s="4"/>
      <c r="Y546" s="4"/>
    </row>
    <row r="547" spans="1:25" hidden="1" outlineLevel="1" x14ac:dyDescent="0.25">
      <c r="A547" s="16" t="s">
        <v>32</v>
      </c>
      <c r="B547" s="17" t="s">
        <v>32</v>
      </c>
      <c r="C547" s="18">
        <v>0</v>
      </c>
      <c r="D547" s="17">
        <f t="shared" ca="1" si="135"/>
        <v>0</v>
      </c>
      <c r="E547" s="17"/>
      <c r="F547" s="17"/>
      <c r="G547" s="19"/>
      <c r="H547" s="19"/>
      <c r="I547" s="19"/>
      <c r="J547" s="19">
        <f t="shared" ca="1" si="136"/>
        <v>0</v>
      </c>
      <c r="L547" s="17"/>
      <c r="M547" s="17"/>
      <c r="N547" s="17"/>
      <c r="O547" s="19"/>
      <c r="P547" s="19"/>
      <c r="Q547" s="19"/>
      <c r="R547" s="19"/>
      <c r="S547" s="19"/>
      <c r="U547" s="19"/>
      <c r="X547" s="4"/>
      <c r="Y547" s="4"/>
    </row>
    <row r="548" spans="1:25" ht="13" x14ac:dyDescent="0.3">
      <c r="B548" s="32" t="s">
        <v>323</v>
      </c>
      <c r="C548" s="32">
        <f t="shared" ref="C548:J548" ca="1" si="137">SUM(C539:C547)</f>
        <v>27764130.792126562</v>
      </c>
      <c r="D548" s="32">
        <f t="shared" ca="1" si="137"/>
        <v>24633878.950000562</v>
      </c>
      <c r="E548" s="32">
        <f t="shared" ca="1" si="137"/>
        <v>101477296.77000003</v>
      </c>
      <c r="F548" s="32">
        <f t="shared" ca="1" si="137"/>
        <v>-65983091.123766124</v>
      </c>
      <c r="G548" s="32">
        <f t="shared" ca="1" si="137"/>
        <v>943258.47807991249</v>
      </c>
      <c r="H548" s="32">
        <f t="shared" ref="H548:I548" ca="1" si="138">SUM(H539:H547)</f>
        <v>-11803585.174313245</v>
      </c>
      <c r="I548" s="32">
        <f t="shared" ca="1" si="138"/>
        <v>3130251.8421260002</v>
      </c>
      <c r="J548" s="32">
        <f t="shared" ca="1" si="137"/>
        <v>27764130.792126562</v>
      </c>
      <c r="K548" s="30"/>
    </row>
    <row r="549" spans="1:25" x14ac:dyDescent="0.25">
      <c r="K549" s="30"/>
    </row>
    <row r="550" spans="1:25" ht="13" x14ac:dyDescent="0.3">
      <c r="A550" s="31" t="s">
        <v>324</v>
      </c>
      <c r="C550" s="32">
        <f t="shared" ref="C550:J550" ca="1" si="139">SUM(C396,C548,C536,)</f>
        <v>361117817.98734444</v>
      </c>
      <c r="D550" s="32">
        <f t="shared" ca="1" si="139"/>
        <v>357405672.39673042</v>
      </c>
      <c r="E550" s="32">
        <f t="shared" ca="1" si="139"/>
        <v>424282487.94408381</v>
      </c>
      <c r="F550" s="32">
        <f t="shared" ca="1" si="139"/>
        <v>-66564318.150729097</v>
      </c>
      <c r="G550" s="32">
        <f t="shared" ca="1" si="139"/>
        <v>13690284.013391651</v>
      </c>
      <c r="H550" s="32">
        <f t="shared" ca="1" si="139"/>
        <v>-14002781.410015885</v>
      </c>
      <c r="I550" s="32">
        <f t="shared" ca="1" si="139"/>
        <v>3712145.5906140003</v>
      </c>
      <c r="J550" s="32">
        <f t="shared" ca="1" si="139"/>
        <v>361117817.98734444</v>
      </c>
      <c r="K550" s="30"/>
    </row>
    <row r="551" spans="1:25" x14ac:dyDescent="0.25">
      <c r="C551" s="14"/>
      <c r="K551" s="30"/>
    </row>
    <row r="552" spans="1:25" ht="15.5" x14ac:dyDescent="0.25">
      <c r="A552" s="39" t="s">
        <v>325</v>
      </c>
      <c r="K552" s="30"/>
    </row>
    <row r="553" spans="1:25" outlineLevel="1" x14ac:dyDescent="0.25">
      <c r="A553" s="16">
        <v>410.1</v>
      </c>
      <c r="B553" s="17" t="s">
        <v>326</v>
      </c>
      <c r="C553" s="18">
        <v>523319.51868811995</v>
      </c>
      <c r="D553" s="17">
        <f t="shared" ref="D553:D559" ca="1" si="140">SUM(E553:H553)</f>
        <v>523319.51868811995</v>
      </c>
      <c r="E553" s="17">
        <v>46080716.039999999</v>
      </c>
      <c r="F553" s="17">
        <v>-45557396.521311879</v>
      </c>
      <c r="G553" s="17">
        <v>0</v>
      </c>
      <c r="H553" s="17">
        <v>0</v>
      </c>
      <c r="I553" s="17">
        <v>0</v>
      </c>
      <c r="J553" s="19">
        <f t="shared" ref="J553:J559" ca="1" si="141">D553+I553</f>
        <v>523319.51868811995</v>
      </c>
      <c r="L553" s="17"/>
      <c r="M553" s="17"/>
      <c r="N553" s="17"/>
      <c r="O553" s="19"/>
      <c r="P553" s="19"/>
      <c r="Q553" s="19"/>
      <c r="R553" s="19"/>
      <c r="S553" s="19"/>
      <c r="U553" s="19" t="s">
        <v>327</v>
      </c>
      <c r="W553" s="4"/>
      <c r="X553" s="4"/>
      <c r="Y553" s="4"/>
    </row>
    <row r="554" spans="1:25" outlineLevel="1" x14ac:dyDescent="0.25">
      <c r="A554" s="16">
        <v>411.1</v>
      </c>
      <c r="B554" s="17" t="s">
        <v>328</v>
      </c>
      <c r="C554" s="18">
        <v>-722630.37767299998</v>
      </c>
      <c r="D554" s="17">
        <f t="shared" ca="1" si="140"/>
        <v>-722630.37767299998</v>
      </c>
      <c r="E554" s="17">
        <v>-55638846.629999995</v>
      </c>
      <c r="F554" s="17">
        <v>55638846.629999995</v>
      </c>
      <c r="G554" s="17">
        <v>-722630.37767299998</v>
      </c>
      <c r="H554" s="17">
        <v>0</v>
      </c>
      <c r="I554" s="17">
        <v>0</v>
      </c>
      <c r="J554" s="19">
        <f t="shared" ca="1" si="141"/>
        <v>-722630.37767299998</v>
      </c>
      <c r="L554" s="17"/>
      <c r="M554" s="17"/>
      <c r="N554" s="17"/>
      <c r="O554" s="19"/>
      <c r="P554" s="19"/>
      <c r="Q554" s="19"/>
      <c r="R554" s="19"/>
      <c r="S554" s="19"/>
      <c r="U554" s="19" t="s">
        <v>327</v>
      </c>
      <c r="W554" s="4"/>
      <c r="X554" s="4"/>
      <c r="Y554" s="4"/>
    </row>
    <row r="555" spans="1:25" outlineLevel="1" x14ac:dyDescent="0.25">
      <c r="A555" s="16">
        <v>411.4</v>
      </c>
      <c r="B555" s="17" t="s">
        <v>329</v>
      </c>
      <c r="C555" s="18">
        <v>0</v>
      </c>
      <c r="D555" s="17">
        <f t="shared" ca="1" si="140"/>
        <v>0</v>
      </c>
      <c r="E555" s="17">
        <v>0</v>
      </c>
      <c r="F555" s="17">
        <v>0</v>
      </c>
      <c r="G555" s="17">
        <v>0</v>
      </c>
      <c r="H555" s="17">
        <v>0</v>
      </c>
      <c r="I555" s="17">
        <v>0</v>
      </c>
      <c r="J555" s="19">
        <f t="shared" ca="1" si="141"/>
        <v>0</v>
      </c>
      <c r="L555" s="17"/>
      <c r="M555" s="17"/>
      <c r="N555" s="17"/>
      <c r="O555" s="19"/>
      <c r="P555" s="19"/>
      <c r="Q555" s="19"/>
      <c r="R555" s="19"/>
      <c r="S555" s="19"/>
      <c r="U555" s="19" t="s">
        <v>327</v>
      </c>
      <c r="W555" s="4"/>
      <c r="X555" s="4"/>
      <c r="Y555" s="4"/>
    </row>
    <row r="556" spans="1:25" outlineLevel="1" x14ac:dyDescent="0.25">
      <c r="A556" s="16">
        <v>409.1</v>
      </c>
      <c r="B556" s="17" t="s">
        <v>330</v>
      </c>
      <c r="C556" s="18">
        <v>2101340.9164145598</v>
      </c>
      <c r="D556" s="17">
        <f t="shared" ca="1" si="140"/>
        <v>2101340.9164145598</v>
      </c>
      <c r="E556" s="17">
        <v>31944158.879999999</v>
      </c>
      <c r="F556" s="17">
        <v>-27485521.939024631</v>
      </c>
      <c r="G556" s="17">
        <v>-2357296.0245608082</v>
      </c>
      <c r="H556" s="17">
        <v>0</v>
      </c>
      <c r="I556" s="17">
        <v>0</v>
      </c>
      <c r="J556" s="19">
        <f t="shared" ca="1" si="141"/>
        <v>2101340.9164145598</v>
      </c>
      <c r="L556" s="17"/>
      <c r="M556" s="17"/>
      <c r="N556" s="17"/>
      <c r="O556" s="19"/>
      <c r="P556" s="19"/>
      <c r="Q556" s="19"/>
      <c r="R556" s="19"/>
      <c r="S556" s="19"/>
      <c r="U556" s="19" t="s">
        <v>327</v>
      </c>
      <c r="W556" s="4"/>
      <c r="X556" s="4"/>
      <c r="Y556" s="4"/>
    </row>
    <row r="557" spans="1:25" outlineLevel="1" x14ac:dyDescent="0.25">
      <c r="A557" s="16">
        <v>409.1</v>
      </c>
      <c r="B557" s="17" t="s">
        <v>331</v>
      </c>
      <c r="C557" s="18">
        <v>16373398.827471999</v>
      </c>
      <c r="D557" s="17">
        <f t="shared" ca="1" si="140"/>
        <v>0</v>
      </c>
      <c r="E557" s="17">
        <v>0</v>
      </c>
      <c r="F557" s="17">
        <v>0</v>
      </c>
      <c r="G557" s="19">
        <v>0</v>
      </c>
      <c r="H557" s="19">
        <v>0</v>
      </c>
      <c r="I557" s="19">
        <v>16373398.827471999</v>
      </c>
      <c r="J557" s="19">
        <f t="shared" ca="1" si="141"/>
        <v>16373398.827471999</v>
      </c>
      <c r="L557" s="17"/>
      <c r="M557" s="17"/>
      <c r="N557" s="17"/>
      <c r="O557" s="19"/>
      <c r="P557" s="19"/>
      <c r="Q557" s="19"/>
      <c r="R557" s="19"/>
      <c r="S557" s="19"/>
      <c r="U557" s="19" t="s">
        <v>327</v>
      </c>
      <c r="W557" s="4"/>
      <c r="X557" s="4"/>
      <c r="Y557" s="4"/>
    </row>
    <row r="558" spans="1:25" hidden="1" outlineLevel="1" x14ac:dyDescent="0.25">
      <c r="A558" s="16" t="s">
        <v>32</v>
      </c>
      <c r="B558" s="17" t="s">
        <v>32</v>
      </c>
      <c r="C558" s="18">
        <v>0</v>
      </c>
      <c r="D558" s="17">
        <f t="shared" ca="1" si="140"/>
        <v>0</v>
      </c>
      <c r="E558" s="17">
        <v>0</v>
      </c>
      <c r="F558" s="17">
        <v>0</v>
      </c>
      <c r="G558" s="19">
        <v>0</v>
      </c>
      <c r="H558" s="19">
        <v>0</v>
      </c>
      <c r="I558" s="19">
        <v>0</v>
      </c>
      <c r="J558" s="19">
        <f t="shared" ca="1" si="141"/>
        <v>0</v>
      </c>
      <c r="L558" s="17"/>
      <c r="M558" s="17"/>
      <c r="N558" s="17"/>
      <c r="O558" s="19"/>
      <c r="P558" s="19"/>
      <c r="Q558" s="19"/>
      <c r="R558" s="19"/>
      <c r="S558" s="19"/>
      <c r="U558" s="19"/>
      <c r="X558" s="4"/>
      <c r="Y558" s="4"/>
    </row>
    <row r="559" spans="1:25" hidden="1" outlineLevel="1" x14ac:dyDescent="0.25">
      <c r="A559" s="16" t="s">
        <v>32</v>
      </c>
      <c r="B559" s="17" t="s">
        <v>32</v>
      </c>
      <c r="C559" s="18">
        <v>0</v>
      </c>
      <c r="D559" s="17">
        <f t="shared" ca="1" si="140"/>
        <v>0</v>
      </c>
      <c r="E559" s="17">
        <v>0</v>
      </c>
      <c r="F559" s="17">
        <v>0</v>
      </c>
      <c r="G559" s="19">
        <v>0</v>
      </c>
      <c r="H559" s="19">
        <v>0</v>
      </c>
      <c r="I559" s="19">
        <v>0</v>
      </c>
      <c r="J559" s="19">
        <f t="shared" ca="1" si="141"/>
        <v>0</v>
      </c>
      <c r="L559" s="17"/>
      <c r="M559" s="17"/>
      <c r="N559" s="17"/>
      <c r="O559" s="19"/>
      <c r="P559" s="19"/>
      <c r="Q559" s="19"/>
      <c r="R559" s="19"/>
      <c r="S559" s="19"/>
      <c r="U559" s="19"/>
      <c r="X559" s="4"/>
      <c r="Y559" s="4"/>
    </row>
    <row r="560" spans="1:25" ht="13" x14ac:dyDescent="0.3">
      <c r="B560" s="32" t="s">
        <v>332</v>
      </c>
      <c r="C560" s="40">
        <f t="shared" ref="C560:J560" ca="1" si="142">SUM(C553:C559)</f>
        <v>18275428.88490168</v>
      </c>
      <c r="D560" s="40">
        <f t="shared" ca="1" si="142"/>
        <v>1902030.0574296797</v>
      </c>
      <c r="E560" s="40">
        <f t="shared" ca="1" si="142"/>
        <v>22386028.290000003</v>
      </c>
      <c r="F560" s="40">
        <f t="shared" ca="1" si="142"/>
        <v>-17404071.830336515</v>
      </c>
      <c r="G560" s="40">
        <f t="shared" ca="1" si="142"/>
        <v>-3079926.4022338083</v>
      </c>
      <c r="H560" s="40">
        <f t="shared" ref="H560:I560" ca="1" si="143">SUM(H553:H559)</f>
        <v>0</v>
      </c>
      <c r="I560" s="40">
        <f t="shared" ca="1" si="143"/>
        <v>16373398.827471999</v>
      </c>
      <c r="J560" s="40">
        <f t="shared" ca="1" si="142"/>
        <v>18275428.88490168</v>
      </c>
    </row>
    <row r="561" spans="1:46" ht="13" x14ac:dyDescent="0.3">
      <c r="B561" s="32"/>
      <c r="C561" s="40"/>
      <c r="D561" s="40"/>
      <c r="E561" s="40"/>
      <c r="F561" s="40"/>
      <c r="G561" s="40"/>
      <c r="H561" s="40"/>
      <c r="I561" s="40"/>
      <c r="J561" s="40"/>
    </row>
    <row r="562" spans="1:46" ht="15.5" hidden="1" x14ac:dyDescent="0.25">
      <c r="A562" s="13" t="s">
        <v>32</v>
      </c>
      <c r="B562" s="2" t="s">
        <v>32</v>
      </c>
    </row>
    <row r="563" spans="1:46" hidden="1" x14ac:dyDescent="0.25">
      <c r="A563" s="12" t="s">
        <v>32</v>
      </c>
      <c r="B563" s="2" t="s">
        <v>32</v>
      </c>
      <c r="Z563" s="30"/>
      <c r="AA563" s="30"/>
    </row>
    <row r="564" spans="1:46" ht="15.5" hidden="1" x14ac:dyDescent="0.3">
      <c r="A564" s="39" t="s">
        <v>32</v>
      </c>
      <c r="B564" s="6" t="s">
        <v>32</v>
      </c>
      <c r="Z564" s="30"/>
      <c r="AA564" s="30"/>
    </row>
    <row r="565" spans="1:46" s="6" customFormat="1" ht="13" hidden="1" x14ac:dyDescent="0.3">
      <c r="A565" s="6" t="s">
        <v>32</v>
      </c>
      <c r="B565" s="6" t="s">
        <v>32</v>
      </c>
      <c r="Z565" s="41"/>
      <c r="AA565" s="41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</row>
    <row r="566" spans="1:46" hidden="1" x14ac:dyDescent="0.25">
      <c r="A566" s="17" t="s">
        <v>32</v>
      </c>
      <c r="B566" s="17" t="s">
        <v>32</v>
      </c>
      <c r="C566" s="18">
        <v>0</v>
      </c>
      <c r="D566" s="17">
        <f ca="1">SUM(E566:H566)</f>
        <v>0</v>
      </c>
      <c r="E566" s="17"/>
      <c r="F566" s="17"/>
      <c r="G566" s="17"/>
      <c r="H566" s="17"/>
      <c r="I566" s="17"/>
      <c r="J566" s="19">
        <f t="shared" ref="J566:J568" ca="1" si="144">D566+I566</f>
        <v>0</v>
      </c>
      <c r="L566" s="17"/>
      <c r="M566" s="17"/>
      <c r="N566" s="19"/>
      <c r="O566" s="17"/>
      <c r="P566" s="17"/>
      <c r="Q566" s="17"/>
      <c r="R566" s="17"/>
      <c r="S566" s="17"/>
      <c r="U566" s="17"/>
      <c r="Z566" s="42"/>
      <c r="AA566" s="42"/>
    </row>
    <row r="567" spans="1:46" hidden="1" x14ac:dyDescent="0.25">
      <c r="A567" s="17" t="s">
        <v>32</v>
      </c>
      <c r="B567" s="17" t="s">
        <v>32</v>
      </c>
      <c r="C567" s="18">
        <v>0</v>
      </c>
      <c r="D567" s="17">
        <f ca="1">SUM(E567:H567)</f>
        <v>0</v>
      </c>
      <c r="E567" s="17"/>
      <c r="F567" s="17"/>
      <c r="G567" s="17"/>
      <c r="H567" s="17"/>
      <c r="I567" s="17"/>
      <c r="J567" s="19">
        <f t="shared" ca="1" si="144"/>
        <v>0</v>
      </c>
      <c r="L567" s="17"/>
      <c r="M567" s="17"/>
      <c r="N567" s="17"/>
      <c r="O567" s="17"/>
      <c r="P567" s="17"/>
      <c r="Q567" s="17"/>
      <c r="R567" s="17"/>
      <c r="S567" s="17"/>
      <c r="U567" s="17"/>
      <c r="Z567" s="42"/>
      <c r="AA567" s="42"/>
    </row>
    <row r="568" spans="1:46" hidden="1" x14ac:dyDescent="0.25">
      <c r="A568" s="16" t="s">
        <v>32</v>
      </c>
      <c r="B568" s="17" t="s">
        <v>32</v>
      </c>
      <c r="C568" s="18">
        <v>0</v>
      </c>
      <c r="D568" s="17">
        <f ca="1">SUM(E568:H568)</f>
        <v>0</v>
      </c>
      <c r="E568" s="17"/>
      <c r="F568" s="17"/>
      <c r="G568" s="17"/>
      <c r="H568" s="17"/>
      <c r="I568" s="17"/>
      <c r="J568" s="19">
        <f t="shared" ca="1" si="144"/>
        <v>0</v>
      </c>
      <c r="L568" s="17"/>
      <c r="M568" s="17"/>
      <c r="N568" s="17"/>
      <c r="O568" s="17"/>
      <c r="P568" s="17"/>
      <c r="Q568" s="17"/>
      <c r="R568" s="17"/>
      <c r="S568" s="17"/>
      <c r="U568" s="17"/>
      <c r="Z568" s="42"/>
      <c r="AA568" s="42"/>
    </row>
    <row r="569" spans="1:46" ht="13" hidden="1" x14ac:dyDescent="0.3">
      <c r="A569" s="12" t="s">
        <v>32</v>
      </c>
      <c r="B569" s="22" t="s">
        <v>32</v>
      </c>
      <c r="C569" s="22">
        <f t="shared" ref="C569:J569" ca="1" si="145">SUM(C566:C568)</f>
        <v>0</v>
      </c>
      <c r="D569" s="22">
        <f t="shared" ca="1" si="145"/>
        <v>0</v>
      </c>
      <c r="E569" s="22">
        <f t="shared" ca="1" si="145"/>
        <v>0</v>
      </c>
      <c r="F569" s="22">
        <f t="shared" ca="1" si="145"/>
        <v>0</v>
      </c>
      <c r="G569" s="22">
        <f t="shared" ca="1" si="145"/>
        <v>0</v>
      </c>
      <c r="H569" s="22">
        <f t="shared" ca="1" si="145"/>
        <v>0</v>
      </c>
      <c r="I569" s="22">
        <f t="shared" ca="1" si="145"/>
        <v>0</v>
      </c>
      <c r="J569" s="22">
        <f t="shared" ca="1" si="145"/>
        <v>0</v>
      </c>
      <c r="K569" s="22"/>
      <c r="L569" s="22"/>
      <c r="M569" s="22"/>
      <c r="N569" s="22"/>
      <c r="O569" s="22"/>
      <c r="P569" s="22"/>
      <c r="Q569" s="22"/>
      <c r="R569" s="22"/>
      <c r="S569" s="22"/>
      <c r="U569" s="22"/>
      <c r="Z569" s="29"/>
      <c r="AA569" s="29"/>
    </row>
    <row r="570" spans="1:46" hidden="1" x14ac:dyDescent="0.25">
      <c r="A570" s="12" t="s">
        <v>32</v>
      </c>
      <c r="B570" s="30" t="s">
        <v>32</v>
      </c>
      <c r="C570" s="30"/>
      <c r="D570" s="43"/>
      <c r="G570" s="44"/>
      <c r="H570" s="44"/>
      <c r="I570" s="44"/>
      <c r="Z570" s="30"/>
      <c r="AA570" s="30"/>
    </row>
    <row r="571" spans="1:46" ht="13" hidden="1" x14ac:dyDescent="0.3">
      <c r="A571" s="2" t="s">
        <v>32</v>
      </c>
      <c r="B571" s="6" t="s">
        <v>32</v>
      </c>
      <c r="C571" s="30"/>
      <c r="D571" s="43"/>
      <c r="G571" s="44"/>
      <c r="H571" s="44"/>
      <c r="I571" s="44"/>
      <c r="Z571" s="30"/>
      <c r="AA571" s="30"/>
    </row>
    <row r="572" spans="1:46" hidden="1" x14ac:dyDescent="0.25">
      <c r="A572" s="17" t="s">
        <v>32</v>
      </c>
      <c r="B572" s="17" t="s">
        <v>32</v>
      </c>
      <c r="C572" s="18">
        <v>0</v>
      </c>
      <c r="D572" s="17">
        <f t="shared" ref="D572:D579" ca="1" si="146">SUM(E572:H572)</f>
        <v>0</v>
      </c>
      <c r="E572" s="17"/>
      <c r="F572" s="17"/>
      <c r="G572" s="17"/>
      <c r="H572" s="17"/>
      <c r="I572" s="17"/>
      <c r="J572" s="19">
        <f t="shared" ref="J572:J579" ca="1" si="147">D572+I572</f>
        <v>0</v>
      </c>
      <c r="L572" s="17"/>
      <c r="M572" s="17"/>
      <c r="N572" s="19"/>
      <c r="O572" s="17"/>
      <c r="P572" s="17"/>
      <c r="Q572" s="17"/>
      <c r="R572" s="17"/>
      <c r="S572" s="17"/>
      <c r="U572" s="17"/>
      <c r="Z572" s="42"/>
      <c r="AA572" s="42"/>
    </row>
    <row r="573" spans="1:46" hidden="1" x14ac:dyDescent="0.25">
      <c r="A573" s="17" t="s">
        <v>32</v>
      </c>
      <c r="B573" s="17" t="s">
        <v>32</v>
      </c>
      <c r="C573" s="18">
        <v>0</v>
      </c>
      <c r="D573" s="17">
        <f t="shared" ca="1" si="146"/>
        <v>0</v>
      </c>
      <c r="E573" s="17"/>
      <c r="F573" s="17"/>
      <c r="G573" s="17"/>
      <c r="H573" s="17"/>
      <c r="I573" s="17"/>
      <c r="J573" s="19">
        <f t="shared" ca="1" si="147"/>
        <v>0</v>
      </c>
      <c r="L573" s="17"/>
      <c r="M573" s="17"/>
      <c r="N573" s="19"/>
      <c r="O573" s="17"/>
      <c r="P573" s="17"/>
      <c r="Q573" s="17"/>
      <c r="R573" s="17"/>
      <c r="S573" s="17"/>
      <c r="U573" s="17"/>
      <c r="Z573" s="42"/>
      <c r="AA573" s="42"/>
    </row>
    <row r="574" spans="1:46" hidden="1" x14ac:dyDescent="0.25">
      <c r="A574" s="17" t="s">
        <v>32</v>
      </c>
      <c r="B574" s="17" t="s">
        <v>32</v>
      </c>
      <c r="C574" s="18">
        <v>0</v>
      </c>
      <c r="D574" s="17">
        <f t="shared" ca="1" si="146"/>
        <v>0</v>
      </c>
      <c r="E574" s="17"/>
      <c r="F574" s="17"/>
      <c r="G574" s="17"/>
      <c r="H574" s="17"/>
      <c r="I574" s="17"/>
      <c r="J574" s="19">
        <f t="shared" ca="1" si="147"/>
        <v>0</v>
      </c>
      <c r="L574" s="17"/>
      <c r="M574" s="17"/>
      <c r="N574" s="19"/>
      <c r="O574" s="17"/>
      <c r="P574" s="17"/>
      <c r="Q574" s="17"/>
      <c r="R574" s="17"/>
      <c r="S574" s="17"/>
      <c r="U574" s="17"/>
      <c r="Z574" s="42"/>
      <c r="AA574" s="42"/>
    </row>
    <row r="575" spans="1:46" hidden="1" x14ac:dyDescent="0.25">
      <c r="A575" s="17" t="s">
        <v>32</v>
      </c>
      <c r="B575" s="17" t="s">
        <v>32</v>
      </c>
      <c r="C575" s="18">
        <v>0</v>
      </c>
      <c r="D575" s="17">
        <f t="shared" ca="1" si="146"/>
        <v>0</v>
      </c>
      <c r="E575" s="17"/>
      <c r="F575" s="17"/>
      <c r="G575" s="17"/>
      <c r="H575" s="17"/>
      <c r="I575" s="17"/>
      <c r="J575" s="19">
        <f t="shared" ca="1" si="147"/>
        <v>0</v>
      </c>
      <c r="L575" s="17"/>
      <c r="M575" s="17"/>
      <c r="N575" s="19"/>
      <c r="O575" s="17"/>
      <c r="P575" s="17"/>
      <c r="Q575" s="17"/>
      <c r="R575" s="17"/>
      <c r="S575" s="17"/>
      <c r="U575" s="17"/>
      <c r="Z575" s="42"/>
      <c r="AA575" s="42"/>
    </row>
    <row r="576" spans="1:46" hidden="1" x14ac:dyDescent="0.25">
      <c r="A576" s="17" t="s">
        <v>32</v>
      </c>
      <c r="B576" s="17" t="s">
        <v>32</v>
      </c>
      <c r="C576" s="18">
        <v>0</v>
      </c>
      <c r="D576" s="17">
        <f t="shared" ca="1" si="146"/>
        <v>0</v>
      </c>
      <c r="E576" s="17"/>
      <c r="F576" s="17"/>
      <c r="G576" s="17"/>
      <c r="H576" s="17"/>
      <c r="I576" s="17"/>
      <c r="J576" s="19">
        <f t="shared" ca="1" si="147"/>
        <v>0</v>
      </c>
      <c r="L576" s="17"/>
      <c r="M576" s="17"/>
      <c r="N576" s="19"/>
      <c r="O576" s="17"/>
      <c r="P576" s="17"/>
      <c r="Q576" s="17"/>
      <c r="R576" s="17"/>
      <c r="S576" s="17"/>
      <c r="U576" s="17"/>
      <c r="Z576" s="42"/>
      <c r="AA576" s="42"/>
    </row>
    <row r="577" spans="1:46" hidden="1" x14ac:dyDescent="0.25">
      <c r="A577" s="17" t="s">
        <v>32</v>
      </c>
      <c r="B577" s="17" t="s">
        <v>32</v>
      </c>
      <c r="C577" s="18">
        <v>0</v>
      </c>
      <c r="D577" s="17">
        <f t="shared" ca="1" si="146"/>
        <v>0</v>
      </c>
      <c r="E577" s="17"/>
      <c r="F577" s="17"/>
      <c r="G577" s="17"/>
      <c r="H577" s="17"/>
      <c r="I577" s="17"/>
      <c r="J577" s="19">
        <f t="shared" ca="1" si="147"/>
        <v>0</v>
      </c>
      <c r="L577" s="17"/>
      <c r="M577" s="17"/>
      <c r="N577" s="19"/>
      <c r="O577" s="17"/>
      <c r="P577" s="17"/>
      <c r="Q577" s="17"/>
      <c r="R577" s="17"/>
      <c r="S577" s="17"/>
      <c r="U577" s="17"/>
      <c r="Z577" s="42"/>
      <c r="AA577" s="42"/>
    </row>
    <row r="578" spans="1:46" hidden="1" x14ac:dyDescent="0.25">
      <c r="A578" s="17" t="s">
        <v>32</v>
      </c>
      <c r="B578" s="17" t="s">
        <v>32</v>
      </c>
      <c r="C578" s="18">
        <v>0</v>
      </c>
      <c r="D578" s="17">
        <f t="shared" ca="1" si="146"/>
        <v>0</v>
      </c>
      <c r="E578" s="17"/>
      <c r="F578" s="17"/>
      <c r="G578" s="17"/>
      <c r="H578" s="17"/>
      <c r="I578" s="17"/>
      <c r="J578" s="19">
        <f t="shared" ca="1" si="147"/>
        <v>0</v>
      </c>
      <c r="L578" s="17"/>
      <c r="M578" s="17"/>
      <c r="N578" s="17"/>
      <c r="O578" s="17"/>
      <c r="P578" s="17"/>
      <c r="Q578" s="17"/>
      <c r="R578" s="17"/>
      <c r="S578" s="17"/>
      <c r="U578" s="17"/>
      <c r="Z578" s="42"/>
      <c r="AA578" s="42"/>
    </row>
    <row r="579" spans="1:46" hidden="1" x14ac:dyDescent="0.25">
      <c r="A579" s="17" t="s">
        <v>32</v>
      </c>
      <c r="B579" s="17" t="s">
        <v>32</v>
      </c>
      <c r="C579" s="18">
        <v>0</v>
      </c>
      <c r="D579" s="17">
        <f t="shared" ca="1" si="146"/>
        <v>0</v>
      </c>
      <c r="E579" s="17"/>
      <c r="F579" s="17"/>
      <c r="G579" s="17"/>
      <c r="H579" s="17"/>
      <c r="I579" s="17"/>
      <c r="J579" s="19">
        <f t="shared" ca="1" si="147"/>
        <v>0</v>
      </c>
      <c r="L579" s="17"/>
      <c r="M579" s="17"/>
      <c r="N579" s="17"/>
      <c r="O579" s="17"/>
      <c r="P579" s="17"/>
      <c r="Q579" s="17"/>
      <c r="R579" s="17"/>
      <c r="S579" s="17"/>
      <c r="U579" s="17"/>
      <c r="Z579" s="42"/>
      <c r="AA579" s="42"/>
    </row>
    <row r="580" spans="1:46" ht="13" hidden="1" x14ac:dyDescent="0.3">
      <c r="A580" s="12" t="s">
        <v>32</v>
      </c>
      <c r="B580" s="22" t="s">
        <v>32</v>
      </c>
      <c r="C580" s="22">
        <f t="shared" ref="C580:J580" ca="1" si="148">SUM(C572:C579)</f>
        <v>0</v>
      </c>
      <c r="D580" s="22">
        <f t="shared" ca="1" si="148"/>
        <v>0</v>
      </c>
      <c r="E580" s="22">
        <f t="shared" ca="1" si="148"/>
        <v>0</v>
      </c>
      <c r="F580" s="22">
        <f t="shared" ca="1" si="148"/>
        <v>0</v>
      </c>
      <c r="G580" s="22">
        <f t="shared" ca="1" si="148"/>
        <v>0</v>
      </c>
      <c r="H580" s="22">
        <f t="shared" ref="H580:I580" ca="1" si="149">SUM(H572:H579)</f>
        <v>0</v>
      </c>
      <c r="I580" s="22">
        <f t="shared" ca="1" si="149"/>
        <v>0</v>
      </c>
      <c r="J580" s="22">
        <f t="shared" ca="1" si="148"/>
        <v>0</v>
      </c>
      <c r="Z580" s="30"/>
      <c r="AA580" s="30"/>
    </row>
    <row r="581" spans="1:46" hidden="1" x14ac:dyDescent="0.25">
      <c r="A581" s="12" t="s">
        <v>32</v>
      </c>
      <c r="B581" s="30" t="s">
        <v>32</v>
      </c>
      <c r="C581" s="30"/>
      <c r="D581" s="43"/>
      <c r="G581" s="44"/>
      <c r="H581" s="44"/>
      <c r="I581" s="44"/>
      <c r="Z581" s="30"/>
      <c r="AA581" s="30"/>
    </row>
    <row r="582" spans="1:46" ht="13" hidden="1" x14ac:dyDescent="0.3">
      <c r="A582" s="2" t="s">
        <v>32</v>
      </c>
      <c r="B582" s="6" t="s">
        <v>32</v>
      </c>
      <c r="C582" s="30"/>
      <c r="D582" s="43"/>
      <c r="G582" s="44"/>
      <c r="H582" s="44"/>
      <c r="I582" s="44"/>
      <c r="Z582" s="30"/>
      <c r="AA582" s="30"/>
    </row>
    <row r="583" spans="1:46" hidden="1" x14ac:dyDescent="0.25">
      <c r="A583" s="17" t="s">
        <v>32</v>
      </c>
      <c r="B583" s="17" t="s">
        <v>32</v>
      </c>
      <c r="C583" s="18">
        <v>0</v>
      </c>
      <c r="D583" s="17">
        <f t="shared" ref="D583:D590" ca="1" si="150">SUM(E583:H583)</f>
        <v>0</v>
      </c>
      <c r="E583" s="17"/>
      <c r="F583" s="17"/>
      <c r="G583" s="17"/>
      <c r="H583" s="17"/>
      <c r="I583" s="17"/>
      <c r="J583" s="19">
        <f t="shared" ref="J583:J590" ca="1" si="151">D583+I583</f>
        <v>0</v>
      </c>
      <c r="L583" s="17"/>
      <c r="M583" s="17"/>
      <c r="N583" s="19"/>
      <c r="O583" s="17"/>
      <c r="P583" s="17"/>
      <c r="Q583" s="17"/>
      <c r="R583" s="17"/>
      <c r="S583" s="17"/>
      <c r="U583" s="17"/>
      <c r="Z583" s="42"/>
      <c r="AA583" s="42"/>
    </row>
    <row r="584" spans="1:46" hidden="1" x14ac:dyDescent="0.25">
      <c r="A584" s="17" t="s">
        <v>32</v>
      </c>
      <c r="B584" s="17" t="s">
        <v>32</v>
      </c>
      <c r="C584" s="18">
        <v>0</v>
      </c>
      <c r="D584" s="17">
        <f t="shared" ca="1" si="150"/>
        <v>0</v>
      </c>
      <c r="E584" s="17"/>
      <c r="F584" s="17"/>
      <c r="G584" s="17"/>
      <c r="H584" s="17"/>
      <c r="I584" s="17"/>
      <c r="J584" s="19">
        <f t="shared" ca="1" si="151"/>
        <v>0</v>
      </c>
      <c r="L584" s="17"/>
      <c r="M584" s="17"/>
      <c r="N584" s="19"/>
      <c r="O584" s="17"/>
      <c r="P584" s="17"/>
      <c r="Q584" s="17"/>
      <c r="R584" s="17"/>
      <c r="S584" s="17"/>
      <c r="U584" s="17"/>
      <c r="Z584" s="42"/>
      <c r="AA584" s="42"/>
    </row>
    <row r="585" spans="1:46" hidden="1" x14ac:dyDescent="0.25">
      <c r="A585" s="17" t="s">
        <v>32</v>
      </c>
      <c r="B585" s="17" t="s">
        <v>32</v>
      </c>
      <c r="C585" s="18">
        <v>0</v>
      </c>
      <c r="D585" s="17">
        <f t="shared" ca="1" si="150"/>
        <v>0</v>
      </c>
      <c r="E585" s="17"/>
      <c r="F585" s="17"/>
      <c r="G585" s="17"/>
      <c r="H585" s="17"/>
      <c r="I585" s="17"/>
      <c r="J585" s="19">
        <f t="shared" ca="1" si="151"/>
        <v>0</v>
      </c>
      <c r="L585" s="17"/>
      <c r="M585" s="17"/>
      <c r="N585" s="19"/>
      <c r="O585" s="17"/>
      <c r="P585" s="17"/>
      <c r="Q585" s="17"/>
      <c r="R585" s="17"/>
      <c r="S585" s="17"/>
      <c r="U585" s="17"/>
      <c r="Z585" s="42"/>
      <c r="AA585" s="42"/>
    </row>
    <row r="586" spans="1:46" hidden="1" x14ac:dyDescent="0.25">
      <c r="A586" s="17" t="s">
        <v>32</v>
      </c>
      <c r="B586" s="17" t="s">
        <v>32</v>
      </c>
      <c r="C586" s="18">
        <v>0</v>
      </c>
      <c r="D586" s="17">
        <f t="shared" ca="1" si="150"/>
        <v>0</v>
      </c>
      <c r="E586" s="17"/>
      <c r="F586" s="17"/>
      <c r="G586" s="17"/>
      <c r="H586" s="17"/>
      <c r="I586" s="17"/>
      <c r="J586" s="19">
        <f t="shared" ca="1" si="151"/>
        <v>0</v>
      </c>
      <c r="L586" s="17"/>
      <c r="M586" s="17"/>
      <c r="N586" s="19"/>
      <c r="O586" s="17"/>
      <c r="P586" s="17"/>
      <c r="Q586" s="17"/>
      <c r="R586" s="17"/>
      <c r="S586" s="17"/>
      <c r="U586" s="17"/>
      <c r="Z586" s="42"/>
      <c r="AA586" s="42"/>
    </row>
    <row r="587" spans="1:46" hidden="1" x14ac:dyDescent="0.25">
      <c r="A587" s="17" t="s">
        <v>32</v>
      </c>
      <c r="B587" s="17" t="s">
        <v>32</v>
      </c>
      <c r="C587" s="18">
        <v>0</v>
      </c>
      <c r="D587" s="17">
        <f t="shared" ca="1" si="150"/>
        <v>0</v>
      </c>
      <c r="E587" s="17"/>
      <c r="F587" s="17"/>
      <c r="G587" s="17"/>
      <c r="H587" s="17"/>
      <c r="I587" s="17"/>
      <c r="J587" s="19">
        <f t="shared" ca="1" si="151"/>
        <v>0</v>
      </c>
      <c r="L587" s="17"/>
      <c r="M587" s="17"/>
      <c r="N587" s="19"/>
      <c r="O587" s="17"/>
      <c r="P587" s="17"/>
      <c r="Q587" s="17"/>
      <c r="R587" s="17"/>
      <c r="S587" s="17"/>
      <c r="U587" s="17"/>
      <c r="Z587" s="42"/>
      <c r="AA587" s="42"/>
    </row>
    <row r="588" spans="1:46" hidden="1" x14ac:dyDescent="0.25">
      <c r="A588" s="17" t="s">
        <v>32</v>
      </c>
      <c r="B588" s="17" t="s">
        <v>32</v>
      </c>
      <c r="C588" s="18">
        <v>0</v>
      </c>
      <c r="D588" s="17">
        <f t="shared" ca="1" si="150"/>
        <v>0</v>
      </c>
      <c r="E588" s="17"/>
      <c r="F588" s="17"/>
      <c r="G588" s="17"/>
      <c r="H588" s="17"/>
      <c r="I588" s="17"/>
      <c r="J588" s="19">
        <f t="shared" ca="1" si="151"/>
        <v>0</v>
      </c>
      <c r="L588" s="17"/>
      <c r="M588" s="17"/>
      <c r="N588" s="19"/>
      <c r="O588" s="17"/>
      <c r="P588" s="17"/>
      <c r="Q588" s="17"/>
      <c r="R588" s="17"/>
      <c r="S588" s="17"/>
      <c r="U588" s="17"/>
      <c r="Z588" s="42"/>
      <c r="AA588" s="42"/>
    </row>
    <row r="589" spans="1:46" hidden="1" x14ac:dyDescent="0.25">
      <c r="A589" s="17" t="s">
        <v>32</v>
      </c>
      <c r="B589" s="17" t="s">
        <v>32</v>
      </c>
      <c r="C589" s="18">
        <v>0</v>
      </c>
      <c r="D589" s="17">
        <f t="shared" ca="1" si="150"/>
        <v>0</v>
      </c>
      <c r="E589" s="17"/>
      <c r="F589" s="17"/>
      <c r="G589" s="17"/>
      <c r="H589" s="17"/>
      <c r="I589" s="17"/>
      <c r="J589" s="19">
        <f t="shared" ca="1" si="151"/>
        <v>0</v>
      </c>
      <c r="L589" s="17"/>
      <c r="M589" s="17"/>
      <c r="N589" s="19"/>
      <c r="O589" s="17"/>
      <c r="P589" s="17"/>
      <c r="Q589" s="17"/>
      <c r="R589" s="17"/>
      <c r="S589" s="17"/>
      <c r="U589" s="17"/>
      <c r="Z589" s="42"/>
      <c r="AA589" s="42"/>
    </row>
    <row r="590" spans="1:46" hidden="1" x14ac:dyDescent="0.25">
      <c r="A590" s="17" t="s">
        <v>32</v>
      </c>
      <c r="B590" s="17" t="s">
        <v>32</v>
      </c>
      <c r="C590" s="18">
        <v>0</v>
      </c>
      <c r="D590" s="17">
        <f t="shared" ca="1" si="150"/>
        <v>0</v>
      </c>
      <c r="E590" s="17"/>
      <c r="F590" s="17"/>
      <c r="G590" s="17"/>
      <c r="H590" s="17"/>
      <c r="I590" s="17"/>
      <c r="J590" s="19">
        <f t="shared" ca="1" si="151"/>
        <v>0</v>
      </c>
      <c r="L590" s="17"/>
      <c r="M590" s="17"/>
      <c r="N590" s="17"/>
      <c r="O590" s="17"/>
      <c r="P590" s="17"/>
      <c r="Q590" s="17"/>
      <c r="R590" s="17"/>
      <c r="S590" s="17"/>
      <c r="U590" s="17"/>
      <c r="Z590" s="42"/>
      <c r="AA590" s="42"/>
    </row>
    <row r="591" spans="1:46" s="22" customFormat="1" ht="13" hidden="1" x14ac:dyDescent="0.3">
      <c r="A591" s="22" t="s">
        <v>32</v>
      </c>
      <c r="B591" s="22" t="s">
        <v>32</v>
      </c>
      <c r="C591" s="22">
        <f t="shared" ref="C591:J591" ca="1" si="152">SUM(C583:C590)</f>
        <v>0</v>
      </c>
      <c r="D591" s="22">
        <f t="shared" ca="1" si="152"/>
        <v>0</v>
      </c>
      <c r="E591" s="22">
        <f t="shared" ca="1" si="152"/>
        <v>0</v>
      </c>
      <c r="F591" s="22">
        <f t="shared" ca="1" si="152"/>
        <v>0</v>
      </c>
      <c r="G591" s="22">
        <f t="shared" ca="1" si="152"/>
        <v>0</v>
      </c>
      <c r="H591" s="22">
        <f t="shared" ref="H591:I591" ca="1" si="153">SUM(H583:H590)</f>
        <v>0</v>
      </c>
      <c r="I591" s="22">
        <f t="shared" ca="1" si="153"/>
        <v>0</v>
      </c>
      <c r="J591" s="22">
        <f t="shared" ca="1" si="152"/>
        <v>0</v>
      </c>
      <c r="Z591" s="29"/>
      <c r="AA591" s="29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</row>
    <row r="592" spans="1:46" hidden="1" x14ac:dyDescent="0.25">
      <c r="A592" s="12" t="s">
        <v>32</v>
      </c>
      <c r="B592" s="30" t="s">
        <v>32</v>
      </c>
      <c r="C592" s="30"/>
      <c r="D592" s="43"/>
      <c r="G592" s="44"/>
      <c r="H592" s="44"/>
      <c r="I592" s="44"/>
      <c r="Z592" s="30"/>
      <c r="AA592" s="30"/>
    </row>
    <row r="593" spans="1:46" ht="13" hidden="1" x14ac:dyDescent="0.3">
      <c r="A593" s="12" t="s">
        <v>32</v>
      </c>
      <c r="B593" s="6" t="s">
        <v>32</v>
      </c>
      <c r="C593" s="30"/>
      <c r="D593" s="43"/>
      <c r="G593" s="44"/>
      <c r="H593" s="44"/>
      <c r="I593" s="44"/>
      <c r="Z593" s="30"/>
      <c r="AA593" s="30"/>
    </row>
    <row r="594" spans="1:46" hidden="1" x14ac:dyDescent="0.25">
      <c r="A594" s="17" t="s">
        <v>32</v>
      </c>
      <c r="B594" s="17" t="s">
        <v>32</v>
      </c>
      <c r="C594" s="18">
        <v>0</v>
      </c>
      <c r="D594" s="17">
        <f ca="1">SUM(E594:H594)</f>
        <v>0</v>
      </c>
      <c r="E594" s="17"/>
      <c r="F594" s="17"/>
      <c r="G594" s="17"/>
      <c r="H594" s="17"/>
      <c r="I594" s="17"/>
      <c r="J594" s="19">
        <f t="shared" ref="J594:J595" ca="1" si="154">D594+I594</f>
        <v>0</v>
      </c>
      <c r="L594" s="17"/>
      <c r="M594" s="17"/>
      <c r="N594" s="19"/>
      <c r="O594" s="17"/>
      <c r="P594" s="17"/>
      <c r="Q594" s="17"/>
      <c r="R594" s="17"/>
      <c r="S594" s="17"/>
      <c r="U594" s="17"/>
      <c r="Z594" s="42"/>
      <c r="AA594" s="42"/>
    </row>
    <row r="595" spans="1:46" hidden="1" x14ac:dyDescent="0.25">
      <c r="A595" s="17" t="s">
        <v>32</v>
      </c>
      <c r="B595" s="17" t="s">
        <v>32</v>
      </c>
      <c r="C595" s="18">
        <v>0</v>
      </c>
      <c r="D595" s="17">
        <f ca="1">SUM(E595:H595)</f>
        <v>0</v>
      </c>
      <c r="E595" s="17"/>
      <c r="F595" s="17"/>
      <c r="G595" s="17"/>
      <c r="H595" s="17"/>
      <c r="I595" s="17"/>
      <c r="J595" s="19">
        <f t="shared" ca="1" si="154"/>
        <v>0</v>
      </c>
      <c r="L595" s="17"/>
      <c r="M595" s="17"/>
      <c r="N595" s="17"/>
      <c r="O595" s="17"/>
      <c r="P595" s="17"/>
      <c r="Q595" s="17"/>
      <c r="R595" s="17"/>
      <c r="S595" s="17"/>
      <c r="U595" s="17"/>
      <c r="Z595" s="42"/>
      <c r="AA595" s="42"/>
    </row>
    <row r="596" spans="1:46" s="22" customFormat="1" ht="13" hidden="1" x14ac:dyDescent="0.3">
      <c r="A596" s="22" t="s">
        <v>32</v>
      </c>
      <c r="B596" s="22" t="s">
        <v>32</v>
      </c>
      <c r="C596" s="22">
        <f ca="1">SUM(C594:C595)</f>
        <v>0</v>
      </c>
      <c r="D596" s="22">
        <f t="shared" ref="D596:J596" ca="1" si="155">SUM(D594:D595)</f>
        <v>0</v>
      </c>
      <c r="E596" s="22">
        <f t="shared" ca="1" si="155"/>
        <v>0</v>
      </c>
      <c r="F596" s="22">
        <f t="shared" ca="1" si="155"/>
        <v>0</v>
      </c>
      <c r="G596" s="22">
        <f t="shared" ca="1" si="155"/>
        <v>0</v>
      </c>
      <c r="H596" s="22">
        <f t="shared" ca="1" si="155"/>
        <v>0</v>
      </c>
      <c r="I596" s="22">
        <f t="shared" ca="1" si="155"/>
        <v>0</v>
      </c>
      <c r="J596" s="22">
        <f t="shared" ca="1" si="155"/>
        <v>0</v>
      </c>
      <c r="Z596" s="29"/>
      <c r="AA596" s="29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</row>
    <row r="597" spans="1:46" ht="13" hidden="1" x14ac:dyDescent="0.3">
      <c r="A597" s="12" t="s">
        <v>32</v>
      </c>
      <c r="B597" s="30" t="s">
        <v>32</v>
      </c>
      <c r="C597" s="22"/>
      <c r="D597" s="44"/>
      <c r="E597" s="44"/>
      <c r="F597" s="44"/>
      <c r="G597" s="44"/>
      <c r="H597" s="44"/>
      <c r="I597" s="44"/>
      <c r="J597" s="44"/>
      <c r="Z597" s="30"/>
      <c r="AA597" s="30"/>
    </row>
    <row r="598" spans="1:46" s="32" customFormat="1" ht="13" hidden="1" x14ac:dyDescent="0.3">
      <c r="A598" s="32" t="s">
        <v>32</v>
      </c>
      <c r="B598" s="32" t="s">
        <v>32</v>
      </c>
      <c r="C598" s="32">
        <f t="shared" ref="C598:J598" ca="1" si="156">C569+C580+C591+C596</f>
        <v>0</v>
      </c>
      <c r="D598" s="32">
        <f t="shared" ca="1" si="156"/>
        <v>0</v>
      </c>
      <c r="E598" s="32">
        <f t="shared" ca="1" si="156"/>
        <v>0</v>
      </c>
      <c r="F598" s="32">
        <f t="shared" ca="1" si="156"/>
        <v>0</v>
      </c>
      <c r="G598" s="32">
        <f t="shared" ca="1" si="156"/>
        <v>0</v>
      </c>
      <c r="H598" s="32">
        <f t="shared" ca="1" si="156"/>
        <v>0</v>
      </c>
      <c r="I598" s="32">
        <f t="shared" ca="1" si="156"/>
        <v>0</v>
      </c>
      <c r="J598" s="32">
        <f t="shared" ca="1" si="156"/>
        <v>0</v>
      </c>
      <c r="Z598" s="33"/>
      <c r="AA598" s="33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</row>
    <row r="599" spans="1:46" hidden="1" x14ac:dyDescent="0.25">
      <c r="A599" s="12" t="s">
        <v>32</v>
      </c>
      <c r="B599" s="30" t="s">
        <v>32</v>
      </c>
      <c r="C599" s="30"/>
      <c r="D599" s="43"/>
      <c r="G599" s="44"/>
      <c r="H599" s="44"/>
      <c r="I599" s="44"/>
      <c r="Z599" s="30"/>
      <c r="AA599" s="30"/>
    </row>
    <row r="600" spans="1:46" ht="15.5" hidden="1" x14ac:dyDescent="0.25">
      <c r="A600" s="39" t="s">
        <v>32</v>
      </c>
      <c r="B600" s="2" t="s">
        <v>32</v>
      </c>
      <c r="C600" s="30"/>
      <c r="D600" s="43"/>
      <c r="G600" s="44"/>
      <c r="H600" s="44"/>
      <c r="I600" s="44"/>
      <c r="Z600" s="30"/>
      <c r="AA600" s="30"/>
    </row>
    <row r="601" spans="1:46" ht="13" hidden="1" x14ac:dyDescent="0.3">
      <c r="A601" s="12" t="s">
        <v>32</v>
      </c>
      <c r="B601" s="6" t="s">
        <v>32</v>
      </c>
      <c r="C601" s="30"/>
      <c r="D601" s="43"/>
      <c r="G601" s="44"/>
      <c r="H601" s="44"/>
      <c r="I601" s="44"/>
      <c r="Z601" s="30"/>
      <c r="AA601" s="30"/>
    </row>
    <row r="602" spans="1:46" hidden="1" x14ac:dyDescent="0.25">
      <c r="A602" s="17" t="s">
        <v>32</v>
      </c>
      <c r="B602" s="17" t="s">
        <v>32</v>
      </c>
      <c r="C602" s="18">
        <v>0</v>
      </c>
      <c r="D602" s="17">
        <f t="shared" ref="D602:D610" ca="1" si="157">SUM(E602:H602)</f>
        <v>0</v>
      </c>
      <c r="E602" s="17"/>
      <c r="F602" s="17"/>
      <c r="G602" s="17"/>
      <c r="H602" s="17"/>
      <c r="I602" s="17"/>
      <c r="J602" s="19">
        <f t="shared" ref="J602:J610" ca="1" si="158">D602+I602</f>
        <v>0</v>
      </c>
      <c r="L602" s="17"/>
      <c r="M602" s="17"/>
      <c r="N602" s="17"/>
      <c r="O602" s="17"/>
      <c r="P602" s="17"/>
      <c r="Q602" s="17"/>
      <c r="R602" s="17"/>
      <c r="S602" s="17"/>
      <c r="U602" s="17"/>
      <c r="Z602" s="42"/>
      <c r="AA602" s="42"/>
    </row>
    <row r="603" spans="1:46" hidden="1" x14ac:dyDescent="0.25">
      <c r="A603" s="17" t="s">
        <v>32</v>
      </c>
      <c r="B603" s="17" t="s">
        <v>32</v>
      </c>
      <c r="C603" s="18">
        <v>0</v>
      </c>
      <c r="D603" s="17">
        <f t="shared" ca="1" si="157"/>
        <v>0</v>
      </c>
      <c r="E603" s="17"/>
      <c r="F603" s="17"/>
      <c r="G603" s="17"/>
      <c r="H603" s="17"/>
      <c r="I603" s="17"/>
      <c r="J603" s="19">
        <f t="shared" ca="1" si="158"/>
        <v>0</v>
      </c>
      <c r="L603" s="17"/>
      <c r="M603" s="17"/>
      <c r="N603" s="17"/>
      <c r="O603" s="17"/>
      <c r="P603" s="17"/>
      <c r="Q603" s="17"/>
      <c r="R603" s="17"/>
      <c r="S603" s="17"/>
      <c r="U603" s="17"/>
      <c r="Z603" s="42"/>
      <c r="AA603" s="42"/>
    </row>
    <row r="604" spans="1:46" hidden="1" x14ac:dyDescent="0.25">
      <c r="A604" s="17" t="s">
        <v>32</v>
      </c>
      <c r="B604" s="17" t="s">
        <v>32</v>
      </c>
      <c r="C604" s="18">
        <v>0</v>
      </c>
      <c r="D604" s="17">
        <f t="shared" ca="1" si="157"/>
        <v>0</v>
      </c>
      <c r="E604" s="17"/>
      <c r="F604" s="17"/>
      <c r="G604" s="17"/>
      <c r="H604" s="17"/>
      <c r="I604" s="17"/>
      <c r="J604" s="19">
        <f t="shared" ca="1" si="158"/>
        <v>0</v>
      </c>
      <c r="L604" s="17"/>
      <c r="M604" s="17"/>
      <c r="N604" s="17"/>
      <c r="O604" s="19"/>
      <c r="P604" s="17"/>
      <c r="Q604" s="17"/>
      <c r="R604" s="17"/>
      <c r="S604" s="17"/>
      <c r="U604" s="17"/>
      <c r="Z604" s="42"/>
      <c r="AA604" s="42"/>
    </row>
    <row r="605" spans="1:46" hidden="1" x14ac:dyDescent="0.25">
      <c r="A605" s="17" t="s">
        <v>32</v>
      </c>
      <c r="B605" s="17" t="s">
        <v>32</v>
      </c>
      <c r="C605" s="18">
        <v>0</v>
      </c>
      <c r="D605" s="17">
        <f t="shared" ca="1" si="157"/>
        <v>0</v>
      </c>
      <c r="E605" s="17"/>
      <c r="F605" s="17"/>
      <c r="G605" s="17"/>
      <c r="H605" s="17"/>
      <c r="I605" s="17"/>
      <c r="J605" s="19">
        <f t="shared" ca="1" si="158"/>
        <v>0</v>
      </c>
      <c r="L605" s="17"/>
      <c r="M605" s="17"/>
      <c r="N605" s="17"/>
      <c r="O605" s="17"/>
      <c r="P605" s="17"/>
      <c r="Q605" s="17"/>
      <c r="R605" s="17"/>
      <c r="S605" s="17"/>
      <c r="U605" s="17"/>
      <c r="Z605" s="42"/>
      <c r="AA605" s="42"/>
    </row>
    <row r="606" spans="1:46" hidden="1" x14ac:dyDescent="0.25">
      <c r="A606" s="17" t="s">
        <v>32</v>
      </c>
      <c r="B606" s="17" t="s">
        <v>32</v>
      </c>
      <c r="C606" s="18">
        <v>0</v>
      </c>
      <c r="D606" s="17">
        <f t="shared" ca="1" si="157"/>
        <v>0</v>
      </c>
      <c r="E606" s="17"/>
      <c r="F606" s="17"/>
      <c r="G606" s="17"/>
      <c r="H606" s="17"/>
      <c r="I606" s="17"/>
      <c r="J606" s="19">
        <f t="shared" ca="1" si="158"/>
        <v>0</v>
      </c>
      <c r="L606" s="17"/>
      <c r="M606" s="17"/>
      <c r="N606" s="17"/>
      <c r="O606" s="19"/>
      <c r="P606" s="17"/>
      <c r="Q606" s="17"/>
      <c r="R606" s="17"/>
      <c r="S606" s="17"/>
      <c r="U606" s="17"/>
      <c r="Z606" s="42"/>
      <c r="AA606" s="42"/>
    </row>
    <row r="607" spans="1:46" hidden="1" x14ac:dyDescent="0.25">
      <c r="A607" s="17" t="s">
        <v>32</v>
      </c>
      <c r="B607" s="17" t="s">
        <v>32</v>
      </c>
      <c r="C607" s="18">
        <v>0</v>
      </c>
      <c r="D607" s="17">
        <f t="shared" ca="1" si="157"/>
        <v>0</v>
      </c>
      <c r="E607" s="17"/>
      <c r="F607" s="17"/>
      <c r="G607" s="17"/>
      <c r="H607" s="17"/>
      <c r="I607" s="17"/>
      <c r="J607" s="19">
        <f t="shared" ca="1" si="158"/>
        <v>0</v>
      </c>
      <c r="L607" s="17"/>
      <c r="M607" s="17"/>
      <c r="N607" s="17"/>
      <c r="O607" s="19"/>
      <c r="P607" s="17"/>
      <c r="Q607" s="17"/>
      <c r="R607" s="17"/>
      <c r="S607" s="17"/>
      <c r="U607" s="17"/>
      <c r="Z607" s="42"/>
      <c r="AA607" s="42"/>
    </row>
    <row r="608" spans="1:46" hidden="1" x14ac:dyDescent="0.25">
      <c r="A608" s="17" t="s">
        <v>32</v>
      </c>
      <c r="B608" s="17" t="s">
        <v>32</v>
      </c>
      <c r="C608" s="18">
        <v>0</v>
      </c>
      <c r="D608" s="17">
        <f t="shared" ca="1" si="157"/>
        <v>0</v>
      </c>
      <c r="E608" s="17"/>
      <c r="F608" s="17"/>
      <c r="G608" s="17"/>
      <c r="H608" s="17"/>
      <c r="I608" s="17"/>
      <c r="J608" s="19">
        <f t="shared" ca="1" si="158"/>
        <v>0</v>
      </c>
      <c r="L608" s="17"/>
      <c r="M608" s="17"/>
      <c r="N608" s="17"/>
      <c r="O608" s="17"/>
      <c r="P608" s="17"/>
      <c r="Q608" s="17"/>
      <c r="R608" s="17"/>
      <c r="S608" s="17"/>
      <c r="U608" s="17"/>
      <c r="Z608" s="42"/>
      <c r="AA608" s="42"/>
    </row>
    <row r="609" spans="1:46" hidden="1" x14ac:dyDescent="0.25">
      <c r="A609" s="17" t="s">
        <v>32</v>
      </c>
      <c r="B609" s="17" t="s">
        <v>32</v>
      </c>
      <c r="C609" s="18">
        <v>0</v>
      </c>
      <c r="D609" s="17">
        <f t="shared" ca="1" si="157"/>
        <v>0</v>
      </c>
      <c r="E609" s="17"/>
      <c r="F609" s="17"/>
      <c r="G609" s="17"/>
      <c r="H609" s="17"/>
      <c r="I609" s="17"/>
      <c r="J609" s="19">
        <f t="shared" ca="1" si="158"/>
        <v>0</v>
      </c>
      <c r="L609" s="17"/>
      <c r="M609" s="17"/>
      <c r="N609" s="17"/>
      <c r="O609" s="17"/>
      <c r="P609" s="17"/>
      <c r="Q609" s="17"/>
      <c r="R609" s="17"/>
      <c r="S609" s="17"/>
      <c r="U609" s="17"/>
      <c r="Z609" s="42"/>
      <c r="AA609" s="42"/>
    </row>
    <row r="610" spans="1:46" hidden="1" x14ac:dyDescent="0.25">
      <c r="A610" s="17" t="s">
        <v>32</v>
      </c>
      <c r="B610" s="17" t="s">
        <v>32</v>
      </c>
      <c r="C610" s="18">
        <v>0</v>
      </c>
      <c r="D610" s="17">
        <f t="shared" ca="1" si="157"/>
        <v>0</v>
      </c>
      <c r="E610" s="17"/>
      <c r="F610" s="17"/>
      <c r="G610" s="17"/>
      <c r="H610" s="17"/>
      <c r="I610" s="17"/>
      <c r="J610" s="19">
        <f t="shared" ca="1" si="158"/>
        <v>0</v>
      </c>
      <c r="L610" s="17"/>
      <c r="M610" s="17"/>
      <c r="N610" s="17"/>
      <c r="O610" s="17"/>
      <c r="P610" s="17"/>
      <c r="Q610" s="17"/>
      <c r="R610" s="17"/>
      <c r="S610" s="17"/>
      <c r="U610" s="17"/>
      <c r="Z610" s="42"/>
      <c r="AA610" s="42"/>
    </row>
    <row r="611" spans="1:46" s="22" customFormat="1" ht="13" hidden="1" x14ac:dyDescent="0.3">
      <c r="A611" s="22" t="s">
        <v>32</v>
      </c>
      <c r="B611" s="22" t="s">
        <v>32</v>
      </c>
      <c r="C611" s="22">
        <f t="shared" ref="C611:J611" ca="1" si="159">SUM(C602:C610)</f>
        <v>0</v>
      </c>
      <c r="D611" s="22">
        <f t="shared" ca="1" si="159"/>
        <v>0</v>
      </c>
      <c r="E611" s="22">
        <f t="shared" ca="1" si="159"/>
        <v>0</v>
      </c>
      <c r="F611" s="22">
        <f t="shared" ca="1" si="159"/>
        <v>0</v>
      </c>
      <c r="G611" s="22">
        <f t="shared" ca="1" si="159"/>
        <v>0</v>
      </c>
      <c r="H611" s="22">
        <f t="shared" ref="H611:I611" ca="1" si="160">SUM(H602:H610)</f>
        <v>0</v>
      </c>
      <c r="I611" s="22">
        <f t="shared" ca="1" si="160"/>
        <v>0</v>
      </c>
      <c r="J611" s="22">
        <f t="shared" ca="1" si="159"/>
        <v>0</v>
      </c>
      <c r="Z611" s="29"/>
      <c r="AA611" s="29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</row>
    <row r="612" spans="1:46" hidden="1" x14ac:dyDescent="0.25">
      <c r="A612" s="12" t="s">
        <v>32</v>
      </c>
      <c r="B612" s="30" t="s">
        <v>32</v>
      </c>
      <c r="C612" s="30"/>
      <c r="D612" s="30"/>
      <c r="G612" s="44"/>
      <c r="H612" s="44"/>
      <c r="I612" s="44"/>
      <c r="Z612" s="30"/>
      <c r="AA612" s="30"/>
    </row>
    <row r="613" spans="1:46" ht="13" hidden="1" x14ac:dyDescent="0.3">
      <c r="A613" s="12" t="s">
        <v>32</v>
      </c>
      <c r="B613" s="6" t="s">
        <v>32</v>
      </c>
      <c r="C613" s="30"/>
      <c r="D613" s="43"/>
      <c r="G613" s="44"/>
      <c r="H613" s="44"/>
      <c r="I613" s="44"/>
      <c r="Z613" s="30"/>
      <c r="AA613" s="30"/>
    </row>
    <row r="614" spans="1:46" hidden="1" x14ac:dyDescent="0.25">
      <c r="A614" s="17" t="s">
        <v>32</v>
      </c>
      <c r="B614" s="17" t="s">
        <v>32</v>
      </c>
      <c r="C614" s="18">
        <v>0</v>
      </c>
      <c r="D614" s="17">
        <f ca="1">SUM(E614:H614)</f>
        <v>0</v>
      </c>
      <c r="E614" s="17"/>
      <c r="F614" s="17"/>
      <c r="G614" s="17"/>
      <c r="H614" s="17"/>
      <c r="I614" s="17"/>
      <c r="J614" s="19">
        <f t="shared" ref="J614:J618" ca="1" si="161">D614+I614</f>
        <v>0</v>
      </c>
      <c r="L614" s="17"/>
      <c r="M614" s="17"/>
      <c r="N614" s="17"/>
      <c r="O614" s="19"/>
      <c r="P614" s="17"/>
      <c r="Q614" s="17"/>
      <c r="R614" s="17"/>
      <c r="S614" s="17"/>
      <c r="U614" s="17"/>
      <c r="Z614" s="30"/>
      <c r="AA614" s="30"/>
    </row>
    <row r="615" spans="1:46" hidden="1" x14ac:dyDescent="0.25">
      <c r="A615" s="17" t="s">
        <v>32</v>
      </c>
      <c r="B615" s="17" t="s">
        <v>32</v>
      </c>
      <c r="C615" s="18">
        <v>0</v>
      </c>
      <c r="D615" s="17">
        <f ca="1">SUM(E615:H615)</f>
        <v>0</v>
      </c>
      <c r="E615" s="17"/>
      <c r="F615" s="17"/>
      <c r="G615" s="17"/>
      <c r="H615" s="17"/>
      <c r="I615" s="17"/>
      <c r="J615" s="19">
        <f t="shared" ca="1" si="161"/>
        <v>0</v>
      </c>
      <c r="L615" s="17"/>
      <c r="M615" s="17"/>
      <c r="N615" s="17"/>
      <c r="O615" s="17"/>
      <c r="P615" s="17"/>
      <c r="Q615" s="17"/>
      <c r="R615" s="17"/>
      <c r="S615" s="17"/>
      <c r="U615" s="17"/>
      <c r="Z615" s="30"/>
      <c r="AA615" s="30"/>
    </row>
    <row r="616" spans="1:46" hidden="1" x14ac:dyDescent="0.25">
      <c r="A616" s="17" t="s">
        <v>32</v>
      </c>
      <c r="B616" s="17" t="s">
        <v>32</v>
      </c>
      <c r="C616" s="18">
        <v>0</v>
      </c>
      <c r="D616" s="17">
        <f ca="1">SUM(E616:H616)</f>
        <v>0</v>
      </c>
      <c r="E616" s="17"/>
      <c r="F616" s="17"/>
      <c r="G616" s="17"/>
      <c r="H616" s="17"/>
      <c r="I616" s="17"/>
      <c r="J616" s="19">
        <f t="shared" ca="1" si="161"/>
        <v>0</v>
      </c>
      <c r="L616" s="17"/>
      <c r="M616" s="17"/>
      <c r="N616" s="17"/>
      <c r="O616" s="19"/>
      <c r="P616" s="17"/>
      <c r="Q616" s="17"/>
      <c r="R616" s="17"/>
      <c r="S616" s="17"/>
      <c r="U616" s="17"/>
      <c r="Z616" s="42"/>
      <c r="AA616" s="42"/>
    </row>
    <row r="617" spans="1:46" hidden="1" x14ac:dyDescent="0.25">
      <c r="A617" s="17" t="s">
        <v>32</v>
      </c>
      <c r="B617" s="17" t="s">
        <v>32</v>
      </c>
      <c r="C617" s="18">
        <v>0</v>
      </c>
      <c r="D617" s="17">
        <f ca="1">SUM(E617:H617)</f>
        <v>0</v>
      </c>
      <c r="E617" s="17"/>
      <c r="F617" s="17"/>
      <c r="G617" s="17"/>
      <c r="H617" s="17"/>
      <c r="I617" s="17"/>
      <c r="J617" s="19">
        <f t="shared" ca="1" si="161"/>
        <v>0</v>
      </c>
      <c r="L617" s="17"/>
      <c r="M617" s="17"/>
      <c r="N617" s="17"/>
      <c r="O617" s="19"/>
      <c r="P617" s="17"/>
      <c r="Q617" s="17"/>
      <c r="R617" s="17"/>
      <c r="S617" s="17"/>
      <c r="U617" s="17"/>
      <c r="Z617" s="42"/>
      <c r="AA617" s="42"/>
    </row>
    <row r="618" spans="1:46" hidden="1" x14ac:dyDescent="0.25">
      <c r="A618" s="17" t="s">
        <v>32</v>
      </c>
      <c r="B618" s="17" t="s">
        <v>32</v>
      </c>
      <c r="C618" s="18">
        <v>0</v>
      </c>
      <c r="D618" s="17">
        <f ca="1">SUM(E618:H618)</f>
        <v>0</v>
      </c>
      <c r="E618" s="17"/>
      <c r="F618" s="17"/>
      <c r="G618" s="17"/>
      <c r="H618" s="17"/>
      <c r="I618" s="17"/>
      <c r="J618" s="19">
        <f t="shared" ca="1" si="161"/>
        <v>0</v>
      </c>
      <c r="L618" s="17"/>
      <c r="M618" s="17"/>
      <c r="N618" s="17"/>
      <c r="O618" s="19"/>
      <c r="P618" s="17"/>
      <c r="Q618" s="17"/>
      <c r="R618" s="17"/>
      <c r="S618" s="17"/>
      <c r="U618" s="17"/>
      <c r="Z618" s="42"/>
      <c r="AA618" s="42"/>
    </row>
    <row r="619" spans="1:46" s="22" customFormat="1" ht="13" hidden="1" x14ac:dyDescent="0.3">
      <c r="A619" s="22" t="s">
        <v>32</v>
      </c>
      <c r="B619" s="22" t="s">
        <v>32</v>
      </c>
      <c r="C619" s="22">
        <f ca="1">SUM(C614:C618)</f>
        <v>0</v>
      </c>
      <c r="D619" s="22">
        <f t="shared" ref="D619:I619" ca="1" si="162">SUM(D616:D618)</f>
        <v>0</v>
      </c>
      <c r="E619" s="22">
        <f t="shared" ca="1" si="162"/>
        <v>0</v>
      </c>
      <c r="F619" s="22">
        <f t="shared" ca="1" si="162"/>
        <v>0</v>
      </c>
      <c r="G619" s="22">
        <f t="shared" ca="1" si="162"/>
        <v>0</v>
      </c>
      <c r="H619" s="22">
        <f t="shared" ca="1" si="162"/>
        <v>0</v>
      </c>
      <c r="I619" s="22">
        <f t="shared" ca="1" si="162"/>
        <v>0</v>
      </c>
      <c r="J619" s="22">
        <f ca="1">SUM(J614:J618)</f>
        <v>0</v>
      </c>
      <c r="Z619" s="29"/>
      <c r="AA619" s="29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</row>
    <row r="620" spans="1:46" hidden="1" x14ac:dyDescent="0.25">
      <c r="A620" s="12" t="s">
        <v>32</v>
      </c>
      <c r="B620" s="30" t="s">
        <v>32</v>
      </c>
      <c r="C620" s="30"/>
      <c r="D620" s="30"/>
      <c r="G620" s="44"/>
      <c r="H620" s="44"/>
      <c r="I620" s="44"/>
      <c r="Z620" s="30"/>
      <c r="AA620" s="30"/>
    </row>
    <row r="621" spans="1:46" ht="13" hidden="1" x14ac:dyDescent="0.3">
      <c r="A621" s="12" t="s">
        <v>32</v>
      </c>
      <c r="B621" s="6" t="s">
        <v>32</v>
      </c>
      <c r="C621" s="30"/>
      <c r="D621" s="30"/>
      <c r="G621" s="44"/>
      <c r="H621" s="44"/>
      <c r="I621" s="44"/>
      <c r="Z621" s="30"/>
      <c r="AA621" s="30"/>
    </row>
    <row r="622" spans="1:46" hidden="1" x14ac:dyDescent="0.25">
      <c r="A622" s="16" t="s">
        <v>32</v>
      </c>
      <c r="B622" s="17" t="s">
        <v>32</v>
      </c>
      <c r="C622" s="18">
        <v>0</v>
      </c>
      <c r="D622" s="17">
        <f t="shared" ref="D622:D628" ca="1" si="163">SUM(E622:H622)</f>
        <v>0</v>
      </c>
      <c r="E622" s="17"/>
      <c r="F622" s="17"/>
      <c r="G622" s="17"/>
      <c r="H622" s="17"/>
      <c r="I622" s="17"/>
      <c r="J622" s="19">
        <f t="shared" ref="J622:J628" ca="1" si="164">D622+I622</f>
        <v>0</v>
      </c>
      <c r="L622" s="17"/>
      <c r="M622" s="17"/>
      <c r="N622" s="17"/>
      <c r="O622" s="19"/>
      <c r="P622" s="17"/>
      <c r="Q622" s="17"/>
      <c r="R622" s="17"/>
      <c r="S622" s="17"/>
      <c r="U622" s="17"/>
      <c r="Z622" s="42"/>
      <c r="AA622" s="42"/>
    </row>
    <row r="623" spans="1:46" hidden="1" x14ac:dyDescent="0.25">
      <c r="A623" s="16" t="s">
        <v>32</v>
      </c>
      <c r="B623" s="17" t="s">
        <v>32</v>
      </c>
      <c r="C623" s="18">
        <v>0</v>
      </c>
      <c r="D623" s="17">
        <f t="shared" ca="1" si="163"/>
        <v>0</v>
      </c>
      <c r="E623" s="17"/>
      <c r="F623" s="17"/>
      <c r="G623" s="17"/>
      <c r="H623" s="17"/>
      <c r="I623" s="17"/>
      <c r="J623" s="19">
        <f t="shared" ca="1" si="164"/>
        <v>0</v>
      </c>
      <c r="L623" s="17"/>
      <c r="M623" s="17"/>
      <c r="N623" s="17"/>
      <c r="O623" s="19"/>
      <c r="P623" s="17"/>
      <c r="Q623" s="17"/>
      <c r="R623" s="17"/>
      <c r="S623" s="17"/>
      <c r="U623" s="17"/>
      <c r="Z623" s="42"/>
      <c r="AA623" s="42"/>
    </row>
    <row r="624" spans="1:46" hidden="1" x14ac:dyDescent="0.25">
      <c r="A624" s="16" t="s">
        <v>32</v>
      </c>
      <c r="B624" s="17" t="s">
        <v>32</v>
      </c>
      <c r="C624" s="18">
        <v>0</v>
      </c>
      <c r="D624" s="17">
        <f t="shared" ca="1" si="163"/>
        <v>0</v>
      </c>
      <c r="E624" s="17"/>
      <c r="F624" s="17"/>
      <c r="G624" s="17"/>
      <c r="H624" s="17"/>
      <c r="I624" s="17"/>
      <c r="J624" s="19">
        <f t="shared" ca="1" si="164"/>
        <v>0</v>
      </c>
      <c r="L624" s="17"/>
      <c r="M624" s="17"/>
      <c r="N624" s="19"/>
      <c r="O624" s="17"/>
      <c r="P624" s="17"/>
      <c r="Q624" s="17"/>
      <c r="R624" s="17"/>
      <c r="S624" s="17"/>
      <c r="U624" s="17"/>
      <c r="Z624" s="42"/>
      <c r="AA624" s="42"/>
    </row>
    <row r="625" spans="1:46" hidden="1" x14ac:dyDescent="0.25">
      <c r="A625" s="16" t="s">
        <v>32</v>
      </c>
      <c r="B625" s="17" t="s">
        <v>32</v>
      </c>
      <c r="C625" s="18">
        <v>0</v>
      </c>
      <c r="D625" s="17">
        <f t="shared" ca="1" si="163"/>
        <v>0</v>
      </c>
      <c r="E625" s="17"/>
      <c r="F625" s="17"/>
      <c r="G625" s="17"/>
      <c r="H625" s="17"/>
      <c r="I625" s="17"/>
      <c r="J625" s="19">
        <f t="shared" ca="1" si="164"/>
        <v>0</v>
      </c>
      <c r="L625" s="17"/>
      <c r="M625" s="17"/>
      <c r="N625" s="17"/>
      <c r="O625" s="19"/>
      <c r="P625" s="17"/>
      <c r="Q625" s="17"/>
      <c r="R625" s="17"/>
      <c r="S625" s="17"/>
      <c r="U625" s="17"/>
      <c r="Z625" s="42"/>
      <c r="AA625" s="42"/>
    </row>
    <row r="626" spans="1:46" hidden="1" x14ac:dyDescent="0.25">
      <c r="A626" s="16" t="s">
        <v>32</v>
      </c>
      <c r="B626" s="17" t="s">
        <v>32</v>
      </c>
      <c r="C626" s="18">
        <v>0</v>
      </c>
      <c r="D626" s="17">
        <f t="shared" ca="1" si="163"/>
        <v>0</v>
      </c>
      <c r="E626" s="17"/>
      <c r="F626" s="17"/>
      <c r="G626" s="17"/>
      <c r="H626" s="17"/>
      <c r="I626" s="17"/>
      <c r="J626" s="19">
        <f t="shared" ca="1" si="164"/>
        <v>0</v>
      </c>
      <c r="L626" s="17"/>
      <c r="M626" s="17"/>
      <c r="N626" s="17"/>
      <c r="O626" s="19"/>
      <c r="P626" s="17"/>
      <c r="Q626" s="17"/>
      <c r="R626" s="17"/>
      <c r="S626" s="17"/>
      <c r="U626" s="17"/>
      <c r="Z626" s="42"/>
      <c r="AA626" s="42"/>
    </row>
    <row r="627" spans="1:46" hidden="1" x14ac:dyDescent="0.25">
      <c r="A627" s="16" t="s">
        <v>32</v>
      </c>
      <c r="B627" s="17" t="s">
        <v>32</v>
      </c>
      <c r="C627" s="18">
        <v>0</v>
      </c>
      <c r="D627" s="17">
        <f t="shared" ca="1" si="163"/>
        <v>0</v>
      </c>
      <c r="E627" s="17"/>
      <c r="F627" s="17"/>
      <c r="G627" s="17"/>
      <c r="H627" s="17"/>
      <c r="I627" s="17"/>
      <c r="J627" s="19">
        <f t="shared" ca="1" si="164"/>
        <v>0</v>
      </c>
      <c r="L627" s="17"/>
      <c r="M627" s="17"/>
      <c r="N627" s="17"/>
      <c r="O627" s="19"/>
      <c r="P627" s="17"/>
      <c r="Q627" s="17"/>
      <c r="R627" s="17"/>
      <c r="S627" s="17"/>
      <c r="U627" s="17"/>
      <c r="Z627" s="42"/>
      <c r="AA627" s="42"/>
    </row>
    <row r="628" spans="1:46" hidden="1" x14ac:dyDescent="0.25">
      <c r="A628" s="16" t="s">
        <v>32</v>
      </c>
      <c r="B628" s="17" t="s">
        <v>32</v>
      </c>
      <c r="C628" s="18">
        <v>0</v>
      </c>
      <c r="D628" s="17">
        <f t="shared" ca="1" si="163"/>
        <v>0</v>
      </c>
      <c r="E628" s="17"/>
      <c r="F628" s="17"/>
      <c r="G628" s="17"/>
      <c r="H628" s="17"/>
      <c r="I628" s="17"/>
      <c r="J628" s="19">
        <f t="shared" ca="1" si="164"/>
        <v>0</v>
      </c>
      <c r="L628" s="17"/>
      <c r="M628" s="17"/>
      <c r="N628" s="17"/>
      <c r="O628" s="19"/>
      <c r="P628" s="17"/>
      <c r="Q628" s="17"/>
      <c r="R628" s="17"/>
      <c r="S628" s="17"/>
      <c r="U628" s="17"/>
      <c r="Z628" s="42"/>
      <c r="AA628" s="42"/>
    </row>
    <row r="629" spans="1:46" s="22" customFormat="1" ht="13" hidden="1" x14ac:dyDescent="0.3">
      <c r="A629" s="22" t="s">
        <v>32</v>
      </c>
      <c r="B629" s="22" t="s">
        <v>32</v>
      </c>
      <c r="C629" s="22">
        <f t="shared" ref="C629:J629" ca="1" si="165">SUM(C622:C628)</f>
        <v>0</v>
      </c>
      <c r="D629" s="22">
        <f t="shared" ca="1" si="165"/>
        <v>0</v>
      </c>
      <c r="E629" s="22">
        <f t="shared" ca="1" si="165"/>
        <v>0</v>
      </c>
      <c r="F629" s="22">
        <f t="shared" ca="1" si="165"/>
        <v>0</v>
      </c>
      <c r="G629" s="22">
        <f t="shared" ca="1" si="165"/>
        <v>0</v>
      </c>
      <c r="H629" s="22">
        <f t="shared" ref="H629:I629" ca="1" si="166">SUM(H622:H628)</f>
        <v>0</v>
      </c>
      <c r="I629" s="22">
        <f t="shared" ca="1" si="166"/>
        <v>0</v>
      </c>
      <c r="J629" s="22">
        <f t="shared" ca="1" si="165"/>
        <v>0</v>
      </c>
      <c r="Z629" s="29"/>
      <c r="AA629" s="29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</row>
    <row r="630" spans="1:46" hidden="1" x14ac:dyDescent="0.25">
      <c r="A630" s="12" t="s">
        <v>32</v>
      </c>
      <c r="B630" s="30" t="s">
        <v>32</v>
      </c>
      <c r="D630" s="30"/>
      <c r="G630" s="44"/>
      <c r="H630" s="44"/>
      <c r="I630" s="44"/>
    </row>
    <row r="631" spans="1:46" s="32" customFormat="1" ht="13" hidden="1" x14ac:dyDescent="0.3">
      <c r="A631" s="32" t="s">
        <v>32</v>
      </c>
      <c r="B631" s="32" t="s">
        <v>32</v>
      </c>
      <c r="C631" s="32">
        <f t="shared" ref="C631:J631" ca="1" si="167">C611+C619+C629</f>
        <v>0</v>
      </c>
      <c r="D631" s="32">
        <f t="shared" ca="1" si="167"/>
        <v>0</v>
      </c>
      <c r="E631" s="32">
        <f t="shared" ca="1" si="167"/>
        <v>0</v>
      </c>
      <c r="F631" s="32">
        <f t="shared" ca="1" si="167"/>
        <v>0</v>
      </c>
      <c r="G631" s="32">
        <f t="shared" ca="1" si="167"/>
        <v>0</v>
      </c>
      <c r="H631" s="32">
        <f t="shared" ca="1" si="167"/>
        <v>0</v>
      </c>
      <c r="I631" s="32">
        <f t="shared" ca="1" si="167"/>
        <v>0</v>
      </c>
      <c r="J631" s="32">
        <f t="shared" ca="1" si="167"/>
        <v>0</v>
      </c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</row>
    <row r="632" spans="1:46" hidden="1" x14ac:dyDescent="0.25">
      <c r="A632" s="12" t="s">
        <v>32</v>
      </c>
      <c r="B632" s="30" t="s">
        <v>32</v>
      </c>
      <c r="C632" s="44"/>
      <c r="D632" s="44"/>
      <c r="E632" s="44"/>
      <c r="F632" s="44"/>
      <c r="G632" s="44"/>
      <c r="H632" s="44"/>
      <c r="I632" s="44"/>
      <c r="J632" s="44"/>
    </row>
    <row r="633" spans="1:46" s="32" customFormat="1" ht="13" hidden="1" x14ac:dyDescent="0.3">
      <c r="A633" s="32" t="s">
        <v>32</v>
      </c>
      <c r="B633" s="32" t="s">
        <v>32</v>
      </c>
      <c r="C633" s="32">
        <f t="shared" ref="C633:J633" ca="1" si="168">C598+C631</f>
        <v>0</v>
      </c>
      <c r="D633" s="32">
        <f t="shared" ca="1" si="168"/>
        <v>0</v>
      </c>
      <c r="E633" s="32">
        <f t="shared" ca="1" si="168"/>
        <v>0</v>
      </c>
      <c r="F633" s="32">
        <f t="shared" ca="1" si="168"/>
        <v>0</v>
      </c>
      <c r="G633" s="32">
        <f t="shared" ca="1" si="168"/>
        <v>0</v>
      </c>
      <c r="H633" s="32">
        <f t="shared" ca="1" si="168"/>
        <v>0</v>
      </c>
      <c r="I633" s="32">
        <f t="shared" ca="1" si="168"/>
        <v>0</v>
      </c>
      <c r="J633" s="32">
        <f t="shared" ca="1" si="168"/>
        <v>0</v>
      </c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</row>
    <row r="634" spans="1:46" ht="13" x14ac:dyDescent="0.3">
      <c r="B634" s="32"/>
      <c r="C634" s="40"/>
      <c r="D634" s="40"/>
      <c r="E634" s="40"/>
      <c r="F634" s="40"/>
      <c r="G634" s="40"/>
      <c r="H634" s="40"/>
      <c r="I634" s="40"/>
      <c r="J634" s="40"/>
    </row>
    <row r="635" spans="1:46" ht="15.5" x14ac:dyDescent="0.25">
      <c r="A635" s="13" t="s">
        <v>333</v>
      </c>
    </row>
    <row r="636" spans="1:46" outlineLevel="1" x14ac:dyDescent="0.25">
      <c r="A636" s="45" t="s">
        <v>334</v>
      </c>
      <c r="B636" s="17" t="s">
        <v>335</v>
      </c>
      <c r="C636" s="18">
        <v>429044946.67324471</v>
      </c>
      <c r="D636" s="17">
        <f t="shared" ref="D636:D648" ca="1" si="169">SUM(E636:H636)</f>
        <v>429044946.67324471</v>
      </c>
      <c r="E636" s="17">
        <v>429044946.67324471</v>
      </c>
      <c r="F636" s="17"/>
      <c r="G636" s="17"/>
      <c r="H636" s="17"/>
      <c r="I636" s="17"/>
      <c r="J636" s="19">
        <f t="shared" ref="J636:J648" ca="1" si="170">D636+I636</f>
        <v>429044946.67324471</v>
      </c>
      <c r="L636" s="17" t="s">
        <v>336</v>
      </c>
      <c r="M636" s="17"/>
      <c r="N636" s="17"/>
      <c r="O636" s="19"/>
      <c r="P636" s="19"/>
      <c r="Q636" s="19"/>
      <c r="R636" s="19"/>
      <c r="S636" s="19"/>
      <c r="U636" s="19"/>
      <c r="X636" s="4"/>
      <c r="Y636" s="4"/>
      <c r="Z636" s="42"/>
      <c r="AA636" s="42"/>
    </row>
    <row r="637" spans="1:46" outlineLevel="1" x14ac:dyDescent="0.25">
      <c r="A637" s="16">
        <v>489</v>
      </c>
      <c r="B637" s="17" t="s">
        <v>337</v>
      </c>
      <c r="C637" s="18">
        <v>16402799.493081231</v>
      </c>
      <c r="D637" s="17">
        <f t="shared" ca="1" si="169"/>
        <v>16402799.493081231</v>
      </c>
      <c r="E637" s="17">
        <v>16402799.493081231</v>
      </c>
      <c r="F637" s="17"/>
      <c r="G637" s="17"/>
      <c r="H637" s="17"/>
      <c r="I637" s="17"/>
      <c r="J637" s="19">
        <f t="shared" ca="1" si="170"/>
        <v>16402799.493081231</v>
      </c>
      <c r="L637" s="17" t="s">
        <v>338</v>
      </c>
      <c r="M637" s="17"/>
      <c r="N637" s="17"/>
      <c r="O637" s="19"/>
      <c r="P637" s="19"/>
      <c r="Q637" s="19"/>
      <c r="R637" s="19"/>
      <c r="S637" s="19"/>
      <c r="U637" s="19"/>
      <c r="X637" s="4"/>
      <c r="Y637" s="4"/>
      <c r="Z637" s="42"/>
      <c r="AA637" s="42"/>
    </row>
    <row r="638" spans="1:46" outlineLevel="1" x14ac:dyDescent="0.25">
      <c r="A638" s="16"/>
      <c r="B638" s="17" t="s">
        <v>339</v>
      </c>
      <c r="C638" s="18">
        <v>4130042.3100000005</v>
      </c>
      <c r="D638" s="17">
        <f t="shared" ca="1" si="169"/>
        <v>4130042.3100000005</v>
      </c>
      <c r="E638" s="19">
        <v>4130042.3100000005</v>
      </c>
      <c r="F638" s="19"/>
      <c r="G638" s="19"/>
      <c r="H638" s="19"/>
      <c r="I638" s="19"/>
      <c r="J638" s="19">
        <f t="shared" ca="1" si="170"/>
        <v>4130042.3100000005</v>
      </c>
      <c r="L638" s="17" t="s">
        <v>259</v>
      </c>
      <c r="M638" s="17"/>
      <c r="N638" s="17"/>
      <c r="O638" s="19"/>
      <c r="P638" s="19"/>
      <c r="Q638" s="19"/>
      <c r="R638" s="19"/>
      <c r="S638" s="19"/>
      <c r="U638" s="19"/>
      <c r="X638" s="4"/>
      <c r="Y638" s="4"/>
      <c r="Z638" s="42"/>
      <c r="AA638" s="42"/>
    </row>
    <row r="639" spans="1:46" outlineLevel="1" x14ac:dyDescent="0.25">
      <c r="A639" s="16"/>
      <c r="B639" s="17" t="s">
        <v>340</v>
      </c>
      <c r="C639" s="18">
        <v>5310380.6899999985</v>
      </c>
      <c r="D639" s="17">
        <f t="shared" ca="1" si="169"/>
        <v>5310380.6899999985</v>
      </c>
      <c r="E639" s="17">
        <v>5310380.6899999985</v>
      </c>
      <c r="F639" s="17"/>
      <c r="G639" s="17"/>
      <c r="H639" s="17"/>
      <c r="I639" s="17"/>
      <c r="J639" s="19">
        <f t="shared" ca="1" si="170"/>
        <v>5310380.6899999985</v>
      </c>
      <c r="L639" s="19" t="s">
        <v>79</v>
      </c>
      <c r="M639" s="17"/>
      <c r="N639" s="17"/>
      <c r="O639" s="19"/>
      <c r="P639" s="19"/>
      <c r="Q639" s="19"/>
      <c r="R639" s="19"/>
      <c r="S639" s="19"/>
      <c r="U639" s="19"/>
      <c r="X639" s="4"/>
      <c r="Y639" s="4"/>
      <c r="Z639" s="42"/>
      <c r="AA639" s="42"/>
    </row>
    <row r="640" spans="1:46" outlineLevel="1" x14ac:dyDescent="0.25">
      <c r="A640" s="16"/>
      <c r="B640" s="17" t="s">
        <v>341</v>
      </c>
      <c r="C640" s="18">
        <v>909870.97</v>
      </c>
      <c r="D640" s="17">
        <f t="shared" ca="1" si="169"/>
        <v>909870.97</v>
      </c>
      <c r="E640" s="17">
        <v>909870.97</v>
      </c>
      <c r="F640" s="19"/>
      <c r="G640" s="19"/>
      <c r="H640" s="19"/>
      <c r="I640" s="19"/>
      <c r="J640" s="19">
        <f t="shared" ca="1" si="170"/>
        <v>909870.97</v>
      </c>
      <c r="L640" s="19" t="s">
        <v>220</v>
      </c>
      <c r="M640" s="17"/>
      <c r="N640" s="17"/>
      <c r="O640" s="19"/>
      <c r="P640" s="19"/>
      <c r="Q640" s="19"/>
      <c r="R640" s="19"/>
      <c r="S640" s="19"/>
      <c r="U640" s="19"/>
      <c r="X640" s="4"/>
      <c r="Y640" s="4"/>
      <c r="Z640" s="42"/>
      <c r="AA640" s="42"/>
    </row>
    <row r="641" spans="1:27" hidden="1" outlineLevel="1" x14ac:dyDescent="0.25">
      <c r="A641" s="16" t="s">
        <v>32</v>
      </c>
      <c r="B641" s="17" t="s">
        <v>32</v>
      </c>
      <c r="C641" s="18">
        <v>0</v>
      </c>
      <c r="D641" s="17">
        <f t="shared" ca="1" si="169"/>
        <v>0</v>
      </c>
      <c r="E641" s="17"/>
      <c r="F641" s="17"/>
      <c r="G641" s="17"/>
      <c r="H641" s="17"/>
      <c r="I641" s="17"/>
      <c r="J641" s="19">
        <f t="shared" ca="1" si="170"/>
        <v>0</v>
      </c>
      <c r="L641" s="19"/>
      <c r="M641" s="17"/>
      <c r="N641" s="17"/>
      <c r="O641" s="19"/>
      <c r="P641" s="19"/>
      <c r="Q641" s="19"/>
      <c r="R641" s="19"/>
      <c r="S641" s="19"/>
      <c r="U641" s="19"/>
      <c r="X641" s="4"/>
      <c r="Y641" s="4"/>
      <c r="Z641" s="42"/>
      <c r="AA641" s="42"/>
    </row>
    <row r="642" spans="1:27" hidden="1" outlineLevel="1" x14ac:dyDescent="0.25">
      <c r="A642" s="16" t="s">
        <v>32</v>
      </c>
      <c r="B642" s="17" t="s">
        <v>32</v>
      </c>
      <c r="C642" s="18">
        <v>0</v>
      </c>
      <c r="D642" s="17">
        <f t="shared" ca="1" si="169"/>
        <v>0</v>
      </c>
      <c r="E642" s="17"/>
      <c r="F642" s="17"/>
      <c r="G642" s="17"/>
      <c r="H642" s="17"/>
      <c r="I642" s="17"/>
      <c r="J642" s="19">
        <f t="shared" ca="1" si="170"/>
        <v>0</v>
      </c>
      <c r="L642" s="19"/>
      <c r="M642" s="17"/>
      <c r="N642" s="17"/>
      <c r="O642" s="19"/>
      <c r="P642" s="19"/>
      <c r="Q642" s="19"/>
      <c r="R642" s="19"/>
      <c r="S642" s="19"/>
      <c r="U642" s="19"/>
      <c r="X642" s="4"/>
      <c r="Y642" s="4"/>
      <c r="Z642" s="42"/>
      <c r="AA642" s="42"/>
    </row>
    <row r="643" spans="1:27" hidden="1" outlineLevel="1" x14ac:dyDescent="0.25">
      <c r="A643" s="16" t="s">
        <v>32</v>
      </c>
      <c r="B643" s="17" t="s">
        <v>32</v>
      </c>
      <c r="C643" s="18">
        <v>0</v>
      </c>
      <c r="D643" s="17">
        <f t="shared" ca="1" si="169"/>
        <v>0</v>
      </c>
      <c r="E643" s="17"/>
      <c r="F643" s="17"/>
      <c r="G643" s="17"/>
      <c r="H643" s="17"/>
      <c r="I643" s="17"/>
      <c r="J643" s="19">
        <f t="shared" ca="1" si="170"/>
        <v>0</v>
      </c>
      <c r="L643" s="19"/>
      <c r="M643" s="17"/>
      <c r="N643" s="17"/>
      <c r="O643" s="19"/>
      <c r="P643" s="19"/>
      <c r="Q643" s="19"/>
      <c r="R643" s="19"/>
      <c r="S643" s="19"/>
      <c r="U643" s="19"/>
      <c r="X643" s="4"/>
      <c r="Y643" s="4"/>
      <c r="Z643" s="42"/>
      <c r="AA643" s="42"/>
    </row>
    <row r="644" spans="1:27" hidden="1" outlineLevel="1" x14ac:dyDescent="0.25">
      <c r="A644" s="16" t="s">
        <v>32</v>
      </c>
      <c r="B644" s="17" t="s">
        <v>32</v>
      </c>
      <c r="C644" s="18">
        <v>0</v>
      </c>
      <c r="D644" s="17">
        <f t="shared" ca="1" si="169"/>
        <v>0</v>
      </c>
      <c r="E644" s="17"/>
      <c r="F644" s="17"/>
      <c r="G644" s="17"/>
      <c r="H644" s="17"/>
      <c r="I644" s="17"/>
      <c r="J644" s="19">
        <f t="shared" ca="1" si="170"/>
        <v>0</v>
      </c>
      <c r="L644" s="19"/>
      <c r="M644" s="17"/>
      <c r="N644" s="17"/>
      <c r="O644" s="19"/>
      <c r="P644" s="19"/>
      <c r="Q644" s="19"/>
      <c r="R644" s="19"/>
      <c r="S644" s="19"/>
      <c r="U644" s="19"/>
      <c r="X644" s="4"/>
      <c r="Y644" s="4"/>
      <c r="Z644" s="42"/>
      <c r="AA644" s="42"/>
    </row>
    <row r="645" spans="1:27" hidden="1" outlineLevel="1" x14ac:dyDescent="0.25">
      <c r="A645" s="16" t="s">
        <v>32</v>
      </c>
      <c r="B645" s="17" t="s">
        <v>32</v>
      </c>
      <c r="C645" s="18">
        <v>0</v>
      </c>
      <c r="D645" s="17">
        <f t="shared" ca="1" si="169"/>
        <v>0</v>
      </c>
      <c r="E645" s="17"/>
      <c r="F645" s="17"/>
      <c r="G645" s="17"/>
      <c r="H645" s="17"/>
      <c r="I645" s="17"/>
      <c r="J645" s="19">
        <f t="shared" ca="1" si="170"/>
        <v>0</v>
      </c>
      <c r="L645" s="19"/>
      <c r="M645" s="17"/>
      <c r="N645" s="17"/>
      <c r="O645" s="19"/>
      <c r="P645" s="19"/>
      <c r="Q645" s="19"/>
      <c r="R645" s="19"/>
      <c r="S645" s="19"/>
      <c r="U645" s="19"/>
      <c r="X645" s="4"/>
      <c r="Y645" s="4"/>
      <c r="Z645" s="42"/>
      <c r="AA645" s="42"/>
    </row>
    <row r="646" spans="1:27" hidden="1" outlineLevel="1" x14ac:dyDescent="0.25">
      <c r="A646" s="16" t="s">
        <v>32</v>
      </c>
      <c r="B646" s="17" t="s">
        <v>32</v>
      </c>
      <c r="C646" s="18">
        <v>0</v>
      </c>
      <c r="D646" s="17">
        <f t="shared" ca="1" si="169"/>
        <v>0</v>
      </c>
      <c r="E646" s="17"/>
      <c r="F646" s="17"/>
      <c r="G646" s="17"/>
      <c r="H646" s="17"/>
      <c r="I646" s="17"/>
      <c r="J646" s="19">
        <f t="shared" ca="1" si="170"/>
        <v>0</v>
      </c>
      <c r="L646" s="17"/>
      <c r="M646" s="17"/>
      <c r="N646" s="17"/>
      <c r="O646" s="19"/>
      <c r="P646" s="19"/>
      <c r="Q646" s="19"/>
      <c r="R646" s="19"/>
      <c r="S646" s="19"/>
      <c r="U646" s="19"/>
      <c r="X646" s="4"/>
      <c r="Y646" s="4"/>
      <c r="Z646" s="42"/>
      <c r="AA646" s="42"/>
    </row>
    <row r="647" spans="1:27" hidden="1" outlineLevel="1" x14ac:dyDescent="0.25">
      <c r="A647" s="16" t="s">
        <v>32</v>
      </c>
      <c r="B647" s="17" t="s">
        <v>32</v>
      </c>
      <c r="C647" s="18">
        <v>0</v>
      </c>
      <c r="D647" s="17">
        <f t="shared" ca="1" si="169"/>
        <v>0</v>
      </c>
      <c r="E647" s="19"/>
      <c r="F647" s="19"/>
      <c r="G647" s="19"/>
      <c r="H647" s="19"/>
      <c r="I647" s="19"/>
      <c r="J647" s="19">
        <f t="shared" ca="1" si="170"/>
        <v>0</v>
      </c>
      <c r="L647" s="17"/>
      <c r="M647" s="17"/>
      <c r="N647" s="17"/>
      <c r="O647" s="19"/>
      <c r="P647" s="19"/>
      <c r="Q647" s="19"/>
      <c r="R647" s="19"/>
      <c r="S647" s="19"/>
      <c r="U647" s="19"/>
      <c r="X647" s="4"/>
      <c r="Y647" s="4"/>
      <c r="Z647" s="42"/>
      <c r="AA647" s="42"/>
    </row>
    <row r="648" spans="1:27" hidden="1" outlineLevel="1" x14ac:dyDescent="0.25">
      <c r="A648" s="16" t="s">
        <v>32</v>
      </c>
      <c r="B648" s="17" t="s">
        <v>32</v>
      </c>
      <c r="C648" s="18">
        <v>0</v>
      </c>
      <c r="D648" s="17">
        <f t="shared" ca="1" si="169"/>
        <v>0</v>
      </c>
      <c r="E648" s="17"/>
      <c r="F648" s="17"/>
      <c r="G648" s="19"/>
      <c r="H648" s="19"/>
      <c r="I648" s="19"/>
      <c r="J648" s="19">
        <f t="shared" ca="1" si="170"/>
        <v>0</v>
      </c>
      <c r="L648" s="17"/>
      <c r="M648" s="17"/>
      <c r="N648" s="17"/>
      <c r="O648" s="19"/>
      <c r="P648" s="19"/>
      <c r="Q648" s="19"/>
      <c r="R648" s="19"/>
      <c r="S648" s="19"/>
      <c r="U648" s="19"/>
      <c r="X648" s="4"/>
      <c r="Y648" s="4"/>
      <c r="Z648" s="42"/>
      <c r="AA648" s="42"/>
    </row>
    <row r="649" spans="1:27" ht="13" x14ac:dyDescent="0.3">
      <c r="B649" s="32" t="s">
        <v>342</v>
      </c>
      <c r="C649" s="32">
        <f t="shared" ref="C649:G649" ca="1" si="171">SUM(C636:C648)</f>
        <v>455798040.13632596</v>
      </c>
      <c r="D649" s="32">
        <f ca="1">SUM(D636:D648)</f>
        <v>455798040.13632596</v>
      </c>
      <c r="E649" s="32">
        <f ca="1">SUM(E636:E648)</f>
        <v>455798040.13632596</v>
      </c>
      <c r="F649" s="32">
        <f t="shared" ca="1" si="171"/>
        <v>0</v>
      </c>
      <c r="G649" s="32">
        <f t="shared" ca="1" si="171"/>
        <v>0</v>
      </c>
      <c r="H649" s="32">
        <f t="shared" ref="H649:I649" ca="1" si="172">SUM(H636:H648)</f>
        <v>0</v>
      </c>
      <c r="I649" s="32">
        <f t="shared" ca="1" si="172"/>
        <v>0</v>
      </c>
      <c r="J649" s="32">
        <f ca="1">SUM(J636:J648)</f>
        <v>455798040.13632596</v>
      </c>
      <c r="Z649" s="30"/>
      <c r="AA649" s="30"/>
    </row>
    <row r="650" spans="1:27" x14ac:dyDescent="0.25">
      <c r="E650" s="14"/>
    </row>
    <row r="651" spans="1:27" x14ac:dyDescent="0.25">
      <c r="E651" s="14"/>
      <c r="J651" s="36"/>
    </row>
    <row r="652" spans="1:27" x14ac:dyDescent="0.25">
      <c r="E652" s="14"/>
      <c r="J652" s="14"/>
    </row>
    <row r="653" spans="1:27" x14ac:dyDescent="0.25">
      <c r="E653" s="14"/>
      <c r="J653" s="14"/>
    </row>
    <row r="723" spans="2:9" x14ac:dyDescent="0.25">
      <c r="B723" s="30"/>
      <c r="C723" s="30"/>
      <c r="D723" s="30"/>
      <c r="G723" s="44"/>
      <c r="H723" s="44"/>
      <c r="I723" s="44"/>
    </row>
    <row r="724" spans="2:9" x14ac:dyDescent="0.25">
      <c r="G724" s="30"/>
      <c r="H724" s="30"/>
      <c r="I724" s="30"/>
    </row>
    <row r="725" spans="2:9" x14ac:dyDescent="0.25">
      <c r="G725" s="30"/>
      <c r="H725" s="30"/>
      <c r="I725" s="30"/>
    </row>
    <row r="726" spans="2:9" x14ac:dyDescent="0.25">
      <c r="G726" s="30"/>
      <c r="H726" s="30"/>
      <c r="I726" s="30"/>
    </row>
    <row r="727" spans="2:9" x14ac:dyDescent="0.25">
      <c r="G727" s="30"/>
      <c r="H727" s="30"/>
      <c r="I727" s="30"/>
    </row>
    <row r="728" spans="2:9" x14ac:dyDescent="0.25">
      <c r="G728" s="30"/>
      <c r="H728" s="30"/>
      <c r="I728" s="30"/>
    </row>
    <row r="729" spans="2:9" x14ac:dyDescent="0.25">
      <c r="G729" s="30"/>
      <c r="H729" s="30"/>
      <c r="I729" s="30"/>
    </row>
    <row r="730" spans="2:9" x14ac:dyDescent="0.25">
      <c r="G730" s="30"/>
      <c r="H730" s="30"/>
      <c r="I730" s="30"/>
    </row>
    <row r="731" spans="2:9" x14ac:dyDescent="0.25">
      <c r="G731" s="30"/>
      <c r="H731" s="30"/>
      <c r="I731" s="30"/>
    </row>
    <row r="732" spans="2:9" x14ac:dyDescent="0.25">
      <c r="G732" s="30"/>
      <c r="H732" s="30"/>
      <c r="I732" s="30"/>
    </row>
  </sheetData>
  <printOptions horizontalCentered="1"/>
  <pageMargins left="0.25" right="0.25" top="1.25" bottom="0.5" header="0.75" footer="0.5"/>
  <pageSetup scale="60" firstPageNumber="66" orientation="landscape" blackAndWhite="1" horizontalDpi="4294967295" r:id="rId1"/>
  <headerFooter alignWithMargins="0">
    <oddHeader>&amp;C&amp;"Arial,Bold"&amp;12Puget Sound Energy
2019 Gas Cost of Service Study
Account Inputs</oddHeader>
    <oddFooter>&amp;RExhibit JDT-12
                   Page &amp;P of &amp;N</oddFooter>
  </headerFooter>
  <rowBreaks count="12" manualBreakCount="12">
    <brk id="60" min="2" max="22" man="1"/>
    <brk id="109" max="20" man="1"/>
    <brk id="166" min="2" max="22" man="1"/>
    <brk id="216" max="20" man="1"/>
    <brk id="229" max="20" man="1"/>
    <brk id="281" max="16383" man="1"/>
    <brk id="305" max="20" man="1"/>
    <brk id="348" max="16383" man="1"/>
    <brk id="396" min="2" max="22" man="1"/>
    <brk id="450" min="2" max="22" man="1"/>
    <brk id="515" max="16383" man="1"/>
    <brk id="560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208577-5BCA-418E-9652-B5C30E1F4125}"/>
</file>

<file path=customXml/itemProps2.xml><?xml version="1.0" encoding="utf-8"?>
<ds:datastoreItem xmlns:ds="http://schemas.openxmlformats.org/officeDocument/2006/customXml" ds:itemID="{77CAB3C3-4892-4C15-8DDA-55FF033F3D8A}"/>
</file>

<file path=customXml/itemProps3.xml><?xml version="1.0" encoding="utf-8"?>
<ds:datastoreItem xmlns:ds="http://schemas.openxmlformats.org/officeDocument/2006/customXml" ds:itemID="{8B45D6E5-8178-4324-984F-9538A4DE56EA}"/>
</file>

<file path=customXml/itemProps4.xml><?xml version="1.0" encoding="utf-8"?>
<ds:datastoreItem xmlns:ds="http://schemas.openxmlformats.org/officeDocument/2006/customXml" ds:itemID="{7B7B4D89-3E11-4DED-8D66-75E7DF22F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Exh. JDT-12 Pgs. 1-13 (BR-01)</vt:lpstr>
      <vt:lpstr>JP_Bal</vt:lpstr>
      <vt:lpstr>Load_Factor</vt:lpstr>
      <vt:lpstr>'Exh. JDT-12 Pgs. 1-13 (BR-01)'!Print_Area</vt:lpstr>
      <vt:lpstr>'Exh. JDT-12 Pgs. 1-13 (BR-01)'!Print_Titles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2020-02-06T02:35:17Z</cp:lastPrinted>
  <dcterms:created xsi:type="dcterms:W3CDTF">2020-02-06T02:33:23Z</dcterms:created>
  <dcterms:modified xsi:type="dcterms:W3CDTF">2020-02-06T02:35:53Z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